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drawings/drawing2.xml" ContentType="application/vnd.openxmlformats-officedocument.drawing+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drawings/drawing3.xml" ContentType="application/vnd.openxmlformats-officedocument.drawing+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OneDrive\Work\Acciojob\Modules\excel\Batch\20\"/>
    </mc:Choice>
  </mc:AlternateContent>
  <xr:revisionPtr revIDLastSave="0" documentId="13_ncr:1_{83900DD6-865E-4122-8A46-E0BD0C245A3C}" xr6:coauthVersionLast="47" xr6:coauthVersionMax="47" xr10:uidLastSave="{00000000-0000-0000-0000-000000000000}"/>
  <bookViews>
    <workbookView xWindow="-98" yWindow="-98" windowWidth="19396" windowHeight="11475" tabRatio="900" xr2:uid="{E4FAC7A2-194B-4DBE-ACA1-546198A701A9}"/>
  </bookViews>
  <sheets>
    <sheet name="Sports_Dataset" sheetId="3" r:id="rId1"/>
    <sheet name="Sports_Horiztonal_Dataset" sheetId="13" r:id="rId2"/>
    <sheet name="Employee_Dataset" sheetId="15" r:id="rId3"/>
    <sheet name="Recap" sheetId="1" r:id="rId4"/>
    <sheet name="Agenda" sheetId="2" r:id="rId5"/>
    <sheet name="Questions" sheetId="14" r:id="rId6"/>
    <sheet name="Class Questions" sheetId="11" r:id="rId7"/>
    <sheet name="Logical Functions" sheetId="17" r:id="rId8"/>
    <sheet name="Lookup Functions" sheetId="18" r:id="rId9"/>
    <sheet name="Row_Column" sheetId="19" r:id="rId10"/>
    <sheet name="Vlookup_Hlookup" sheetId="20" r:id="rId11"/>
    <sheet name="Xlookup" sheetId="21" r:id="rId12"/>
  </sheets>
  <definedNames>
    <definedName name="_xlnm._FilterDatabase" localSheetId="2" hidden="1">Employee_Dataset!$A$1:$Z$501</definedName>
    <definedName name="_xlnm._FilterDatabase" localSheetId="0" hidden="1">Sports_Dataset!$A$1:$M$501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20" l="1"/>
  <c r="H77" i="20"/>
  <c r="H76" i="20"/>
  <c r="H75" i="20"/>
  <c r="M48" i="20"/>
  <c r="L42" i="20"/>
  <c r="F43" i="20"/>
  <c r="E43" i="20"/>
  <c r="J42" i="20"/>
  <c r="Q66" i="20"/>
  <c r="Q67" i="20"/>
  <c r="Q65" i="20"/>
  <c r="Q62" i="20"/>
  <c r="Q61" i="20"/>
  <c r="C50" i="20"/>
  <c r="E42" i="20"/>
  <c r="R30" i="20"/>
  <c r="O29" i="20" a="1"/>
  <c r="O29" i="20" s="1"/>
  <c r="M32" i="20"/>
  <c r="M31" i="20"/>
  <c r="O25" i="20"/>
  <c r="J23" i="20" a="1"/>
  <c r="J23" i="20" s="1"/>
  <c r="O24" i="20"/>
  <c r="O23" i="20"/>
  <c r="G20" i="20"/>
  <c r="D6" i="19"/>
  <c r="E5" i="19"/>
  <c r="D5" i="19"/>
  <c r="D3" i="19"/>
  <c r="E2" i="19"/>
  <c r="D2" i="19"/>
  <c r="D127" i="17"/>
  <c r="D128" i="17"/>
  <c r="D129" i="17"/>
  <c r="D126" i="17"/>
  <c r="AH2" i="15" a="1"/>
  <c r="AH2" i="15" s="1"/>
  <c r="AG2" i="15"/>
  <c r="AF2" i="15" a="1"/>
  <c r="AF2" i="15" s="1"/>
  <c r="AD2" i="15" a="1"/>
  <c r="AD2" i="15" s="1"/>
  <c r="AC3" i="15"/>
  <c r="AC4" i="15"/>
  <c r="AC5" i="15"/>
  <c r="AC6" i="15"/>
  <c r="AC7" i="15"/>
  <c r="AC8" i="15"/>
  <c r="AC9" i="15"/>
  <c r="AC10" i="15"/>
  <c r="AC11" i="15"/>
  <c r="AC12" i="15"/>
  <c r="AC13" i="15"/>
  <c r="AC14" i="15"/>
  <c r="AC15" i="15"/>
  <c r="AC16" i="15"/>
  <c r="AC17" i="15"/>
  <c r="AC18"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79" i="15"/>
  <c r="AC80" i="15"/>
  <c r="AC81" i="15"/>
  <c r="AC82" i="15"/>
  <c r="AC83" i="15"/>
  <c r="AC84" i="15"/>
  <c r="AC85" i="15"/>
  <c r="AC86" i="15"/>
  <c r="AC87" i="15"/>
  <c r="AC88"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164" i="15"/>
  <c r="AC165" i="15"/>
  <c r="AC166" i="15"/>
  <c r="AC167" i="15"/>
  <c r="AC168" i="15"/>
  <c r="AC169" i="15"/>
  <c r="AC170" i="15"/>
  <c r="AC171" i="15"/>
  <c r="AC172" i="15"/>
  <c r="AC173" i="15"/>
  <c r="AC174" i="15"/>
  <c r="AC175" i="15"/>
  <c r="AC176" i="15"/>
  <c r="AC177" i="15"/>
  <c r="AC178" i="15"/>
  <c r="AC179" i="15"/>
  <c r="AC180" i="15"/>
  <c r="AC181" i="15"/>
  <c r="AC182" i="15"/>
  <c r="AC183" i="15"/>
  <c r="AC184" i="15"/>
  <c r="AC185" i="15"/>
  <c r="AC186" i="15"/>
  <c r="AC187" i="15"/>
  <c r="AC188" i="15"/>
  <c r="AC189" i="15"/>
  <c r="AC190" i="15"/>
  <c r="AC191" i="15"/>
  <c r="AC192" i="15"/>
  <c r="AC193" i="15"/>
  <c r="AC194" i="15"/>
  <c r="AC195" i="15"/>
  <c r="AC196" i="15"/>
  <c r="AC197" i="15"/>
  <c r="AC198" i="15"/>
  <c r="AC199" i="15"/>
  <c r="AC200" i="15"/>
  <c r="AC201" i="15"/>
  <c r="AC202" i="15"/>
  <c r="AC203" i="15"/>
  <c r="AC204" i="15"/>
  <c r="AC205" i="15"/>
  <c r="AC206" i="15"/>
  <c r="AC207" i="15"/>
  <c r="AC208" i="15"/>
  <c r="AC209" i="15"/>
  <c r="AC210" i="15"/>
  <c r="AC211" i="15"/>
  <c r="AC212" i="15"/>
  <c r="AC213" i="15"/>
  <c r="AC214" i="15"/>
  <c r="AC215" i="15"/>
  <c r="AC216" i="15"/>
  <c r="AC217" i="15"/>
  <c r="AC218" i="15"/>
  <c r="AC219" i="15"/>
  <c r="AC220" i="15"/>
  <c r="AC221" i="15"/>
  <c r="AC222" i="15"/>
  <c r="AC223" i="15"/>
  <c r="AC224" i="15"/>
  <c r="AC225" i="15"/>
  <c r="AC226" i="15"/>
  <c r="AC227" i="15"/>
  <c r="AC228" i="15"/>
  <c r="AC229" i="15"/>
  <c r="AC230" i="15"/>
  <c r="AC231" i="15"/>
  <c r="AC232" i="15"/>
  <c r="AC233" i="15"/>
  <c r="AC234" i="15"/>
  <c r="AC235" i="15"/>
  <c r="AC236" i="15"/>
  <c r="AC237" i="15"/>
  <c r="AC238" i="15"/>
  <c r="AC239" i="15"/>
  <c r="AC240" i="15"/>
  <c r="AC241" i="15"/>
  <c r="AC242" i="15"/>
  <c r="AC243" i="15"/>
  <c r="AC244" i="15"/>
  <c r="AC245" i="15"/>
  <c r="AC246" i="15"/>
  <c r="AC247" i="15"/>
  <c r="AC248" i="15"/>
  <c r="AC249" i="15"/>
  <c r="AC250" i="15"/>
  <c r="AC251" i="15"/>
  <c r="AC252" i="15"/>
  <c r="AC253" i="15"/>
  <c r="AC254" i="15"/>
  <c r="AC255" i="15"/>
  <c r="AC256" i="15"/>
  <c r="AC257" i="15"/>
  <c r="AC258" i="15"/>
  <c r="AC259" i="15"/>
  <c r="AC260" i="15"/>
  <c r="AC261" i="15"/>
  <c r="AC262" i="15"/>
  <c r="AC263" i="15"/>
  <c r="AC264" i="15"/>
  <c r="AC265" i="15"/>
  <c r="AC266" i="15"/>
  <c r="AC267" i="15"/>
  <c r="AC268" i="15"/>
  <c r="AC269" i="15"/>
  <c r="AC270" i="15"/>
  <c r="AC271" i="15"/>
  <c r="AC272" i="15"/>
  <c r="AC273" i="15"/>
  <c r="AC274" i="15"/>
  <c r="AC275" i="15"/>
  <c r="AC276" i="15"/>
  <c r="AC277" i="15"/>
  <c r="AC278" i="15"/>
  <c r="AC279" i="15"/>
  <c r="AC280" i="15"/>
  <c r="AC281" i="15"/>
  <c r="AC282" i="15"/>
  <c r="AC283" i="15"/>
  <c r="AC284" i="15"/>
  <c r="AC285" i="15"/>
  <c r="AC286" i="15"/>
  <c r="AC287" i="15"/>
  <c r="AC288" i="15"/>
  <c r="AC289" i="15"/>
  <c r="AC290" i="15"/>
  <c r="AC291" i="15"/>
  <c r="AC292" i="15"/>
  <c r="AC293" i="15"/>
  <c r="AC294" i="15"/>
  <c r="AC295" i="15"/>
  <c r="AC296" i="15"/>
  <c r="AC297" i="15"/>
  <c r="AC298" i="15"/>
  <c r="AC299" i="15"/>
  <c r="AC300" i="15"/>
  <c r="AC301" i="15"/>
  <c r="AC302" i="15"/>
  <c r="AC303" i="15"/>
  <c r="AC304" i="15"/>
  <c r="AC305" i="15"/>
  <c r="AC306" i="15"/>
  <c r="AC307" i="15"/>
  <c r="AC308" i="15"/>
  <c r="AC309" i="15"/>
  <c r="AC310" i="15"/>
  <c r="AC311" i="15"/>
  <c r="AC312" i="15"/>
  <c r="AC313" i="15"/>
  <c r="AC314" i="15"/>
  <c r="AC315" i="15"/>
  <c r="AC316" i="15"/>
  <c r="AC317" i="15"/>
  <c r="AC318" i="15"/>
  <c r="AC319" i="15"/>
  <c r="AC320" i="15"/>
  <c r="AC321" i="15"/>
  <c r="AC322" i="15"/>
  <c r="AC323" i="15"/>
  <c r="AC324" i="15"/>
  <c r="AC325" i="15"/>
  <c r="AC326" i="15"/>
  <c r="AC327" i="15"/>
  <c r="AC328" i="15"/>
  <c r="AC329" i="15"/>
  <c r="AC330" i="15"/>
  <c r="AC331" i="15"/>
  <c r="AC332" i="15"/>
  <c r="AC333" i="15"/>
  <c r="AC334" i="15"/>
  <c r="AC335" i="15"/>
  <c r="AC336" i="15"/>
  <c r="AC337" i="15"/>
  <c r="AC338" i="15"/>
  <c r="AC339" i="15"/>
  <c r="AC340" i="15"/>
  <c r="AC341" i="15"/>
  <c r="AC342" i="15"/>
  <c r="AC343" i="15"/>
  <c r="AC344" i="15"/>
  <c r="AC345" i="15"/>
  <c r="AC346" i="15"/>
  <c r="AC347" i="15"/>
  <c r="AC348" i="15"/>
  <c r="AC349" i="15"/>
  <c r="AC350" i="15"/>
  <c r="AC351" i="15"/>
  <c r="AC352" i="15"/>
  <c r="AC353" i="15"/>
  <c r="AC354" i="15"/>
  <c r="AC355" i="15"/>
  <c r="AC356" i="15"/>
  <c r="AC357" i="15"/>
  <c r="AC358" i="15"/>
  <c r="AC359" i="15"/>
  <c r="AC360" i="15"/>
  <c r="AC361" i="15"/>
  <c r="AC362" i="15"/>
  <c r="AC363" i="15"/>
  <c r="AC364" i="15"/>
  <c r="AC365" i="15"/>
  <c r="AC366" i="15"/>
  <c r="AC367" i="15"/>
  <c r="AC368" i="15"/>
  <c r="AC369" i="15"/>
  <c r="AC370" i="15"/>
  <c r="AC371" i="15"/>
  <c r="AC372" i="15"/>
  <c r="AC373" i="15"/>
  <c r="AC374" i="15"/>
  <c r="AC375" i="15"/>
  <c r="AC376" i="15"/>
  <c r="AC377" i="15"/>
  <c r="AC378" i="15"/>
  <c r="AC379" i="15"/>
  <c r="AC380" i="15"/>
  <c r="AC381" i="15"/>
  <c r="AC382" i="15"/>
  <c r="AC383" i="15"/>
  <c r="AC384" i="15"/>
  <c r="AC385" i="15"/>
  <c r="AC386" i="15"/>
  <c r="AC387" i="15"/>
  <c r="AC388" i="15"/>
  <c r="AC389" i="15"/>
  <c r="AC390" i="15"/>
  <c r="AC391" i="15"/>
  <c r="AC392" i="15"/>
  <c r="AC393" i="15"/>
  <c r="AC394" i="15"/>
  <c r="AC395" i="15"/>
  <c r="AC396" i="15"/>
  <c r="AC397" i="15"/>
  <c r="AC398" i="15"/>
  <c r="AC399" i="15"/>
  <c r="AC400" i="15"/>
  <c r="AC401" i="15"/>
  <c r="AC402" i="15"/>
  <c r="AC403" i="15"/>
  <c r="AC404" i="15"/>
  <c r="AC405" i="15"/>
  <c r="AC406" i="15"/>
  <c r="AC407" i="15"/>
  <c r="AC408" i="15"/>
  <c r="AC409" i="15"/>
  <c r="AC410" i="15"/>
  <c r="AC411" i="15"/>
  <c r="AC412" i="15"/>
  <c r="AC413" i="15"/>
  <c r="AC414" i="15"/>
  <c r="AC415" i="15"/>
  <c r="AC416" i="15"/>
  <c r="AC417" i="15"/>
  <c r="AC418" i="15"/>
  <c r="AC419" i="15"/>
  <c r="AC420" i="15"/>
  <c r="AC421" i="15"/>
  <c r="AC422" i="15"/>
  <c r="AC423" i="15"/>
  <c r="AC424" i="15"/>
  <c r="AC425" i="15"/>
  <c r="AC426" i="15"/>
  <c r="AC427" i="15"/>
  <c r="AC428" i="15"/>
  <c r="AC429" i="15"/>
  <c r="AC430" i="15"/>
  <c r="AC431" i="15"/>
  <c r="AC432" i="15"/>
  <c r="AC433" i="15"/>
  <c r="AC434" i="15"/>
  <c r="AC435" i="15"/>
  <c r="AC436" i="15"/>
  <c r="AC437" i="15"/>
  <c r="AC438" i="15"/>
  <c r="AC439" i="15"/>
  <c r="AC440" i="15"/>
  <c r="AC441" i="15"/>
  <c r="AC442" i="15"/>
  <c r="AC443" i="15"/>
  <c r="AC444" i="15"/>
  <c r="AC445" i="15"/>
  <c r="AC446" i="15"/>
  <c r="AC447" i="15"/>
  <c r="AC448" i="15"/>
  <c r="AC449" i="15"/>
  <c r="AC450" i="15"/>
  <c r="AC451" i="15"/>
  <c r="AC452" i="15"/>
  <c r="AC453" i="15"/>
  <c r="AC454" i="15"/>
  <c r="AC455" i="15"/>
  <c r="AC456" i="15"/>
  <c r="AC457" i="15"/>
  <c r="AC458" i="15"/>
  <c r="AC459" i="15"/>
  <c r="AC460" i="15"/>
  <c r="AC461" i="15"/>
  <c r="AC462" i="15"/>
  <c r="AC463" i="15"/>
  <c r="AC464" i="15"/>
  <c r="AC465" i="15"/>
  <c r="AC466" i="15"/>
  <c r="AC467" i="15"/>
  <c r="AC468" i="15"/>
  <c r="AC469" i="15"/>
  <c r="AC470" i="15"/>
  <c r="AC471" i="15"/>
  <c r="AC472" i="15"/>
  <c r="AC473" i="15"/>
  <c r="AC474" i="15"/>
  <c r="AC475" i="15"/>
  <c r="AC476" i="15"/>
  <c r="AC477" i="15"/>
  <c r="AC478" i="15"/>
  <c r="AC479" i="15"/>
  <c r="AC480" i="15"/>
  <c r="AC481" i="15"/>
  <c r="AC482" i="15"/>
  <c r="AC483" i="15"/>
  <c r="AC484" i="15"/>
  <c r="AC485" i="15"/>
  <c r="AC486" i="15"/>
  <c r="AC487" i="15"/>
  <c r="AC488" i="15"/>
  <c r="AC489" i="15"/>
  <c r="AC490" i="15"/>
  <c r="AC491" i="15"/>
  <c r="AC492" i="15"/>
  <c r="AC493" i="15"/>
  <c r="AC494" i="15"/>
  <c r="AC495" i="15"/>
  <c r="AC496" i="15"/>
  <c r="AC497" i="15"/>
  <c r="AC498" i="15"/>
  <c r="AC499" i="15"/>
  <c r="AC500" i="15"/>
  <c r="AC501" i="15"/>
  <c r="AC2" i="15"/>
  <c r="C85" i="17"/>
  <c r="AB3" i="15"/>
  <c r="AB4" i="15"/>
  <c r="AB5" i="15"/>
  <c r="AB6" i="15"/>
  <c r="AB7" i="15"/>
  <c r="AB8" i="15"/>
  <c r="AB9" i="15"/>
  <c r="AB10" i="15"/>
  <c r="AB11" i="15"/>
  <c r="AB12" i="15"/>
  <c r="AB13" i="15"/>
  <c r="AB14" i="15"/>
  <c r="AB15" i="15"/>
  <c r="AB16" i="15"/>
  <c r="AB17" i="15"/>
  <c r="AB18" i="15"/>
  <c r="AB19" i="15"/>
  <c r="AB20" i="15"/>
  <c r="AB21" i="15"/>
  <c r="AB22" i="15"/>
  <c r="AB23" i="15"/>
  <c r="AB24" i="15"/>
  <c r="AB25" i="15"/>
  <c r="AB26" i="15"/>
  <c r="AB27" i="15"/>
  <c r="AB28" i="15"/>
  <c r="AB29" i="15"/>
  <c r="AB30" i="15"/>
  <c r="AB31" i="15"/>
  <c r="AB32" i="15"/>
  <c r="AB33" i="15"/>
  <c r="AB34" i="15"/>
  <c r="AB35" i="15"/>
  <c r="AB36" i="15"/>
  <c r="AB37"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79" i="15"/>
  <c r="AB80" i="15"/>
  <c r="AB81" i="15"/>
  <c r="AB82" i="15"/>
  <c r="AB83" i="15"/>
  <c r="AB84" i="15"/>
  <c r="AB85" i="15"/>
  <c r="AB86" i="15"/>
  <c r="AB87" i="15"/>
  <c r="AB88" i="15"/>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164" i="15"/>
  <c r="AB165" i="15"/>
  <c r="AB166" i="15"/>
  <c r="AB167" i="15"/>
  <c r="AB168" i="15"/>
  <c r="AB169" i="15"/>
  <c r="AB170" i="15"/>
  <c r="AB171" i="15"/>
  <c r="AB172" i="15"/>
  <c r="AB173" i="15"/>
  <c r="AB174" i="15"/>
  <c r="AB175" i="15"/>
  <c r="AB176" i="15"/>
  <c r="AB177" i="15"/>
  <c r="AB178" i="15"/>
  <c r="AB179" i="15"/>
  <c r="AB180" i="15"/>
  <c r="AB181" i="15"/>
  <c r="AB182" i="15"/>
  <c r="AB183" i="15"/>
  <c r="AB184" i="15"/>
  <c r="AB185" i="15"/>
  <c r="AB186" i="15"/>
  <c r="AB187" i="15"/>
  <c r="AB188" i="15"/>
  <c r="AB189" i="15"/>
  <c r="AB190" i="15"/>
  <c r="AB191" i="15"/>
  <c r="AB192" i="15"/>
  <c r="AB193" i="15"/>
  <c r="AB194" i="15"/>
  <c r="AB195" i="15"/>
  <c r="AB196" i="15"/>
  <c r="AB197" i="15"/>
  <c r="AB198" i="15"/>
  <c r="AB199" i="15"/>
  <c r="AB200" i="15"/>
  <c r="AB201" i="15"/>
  <c r="AB202" i="15"/>
  <c r="AB203" i="15"/>
  <c r="AB204" i="15"/>
  <c r="AB205" i="15"/>
  <c r="AB206" i="15"/>
  <c r="AB207" i="15"/>
  <c r="AB208" i="15"/>
  <c r="AB209" i="15"/>
  <c r="AB210" i="15"/>
  <c r="AB211" i="15"/>
  <c r="AB212" i="15"/>
  <c r="AB213" i="15"/>
  <c r="AB214" i="15"/>
  <c r="AB215" i="15"/>
  <c r="AB216" i="15"/>
  <c r="AB217" i="15"/>
  <c r="AB218" i="15"/>
  <c r="AB219" i="15"/>
  <c r="AB220" i="15"/>
  <c r="AB221" i="15"/>
  <c r="AB222" i="15"/>
  <c r="AB223" i="15"/>
  <c r="AB224" i="15"/>
  <c r="AB225" i="15"/>
  <c r="AB226" i="15"/>
  <c r="AB227" i="15"/>
  <c r="AB228" i="15"/>
  <c r="AB229" i="15"/>
  <c r="AB230" i="15"/>
  <c r="AB231" i="15"/>
  <c r="AB232" i="15"/>
  <c r="AB233" i="15"/>
  <c r="AB234" i="15"/>
  <c r="AB235" i="15"/>
  <c r="AB236" i="15"/>
  <c r="AB237" i="15"/>
  <c r="AB238" i="15"/>
  <c r="AB239" i="15"/>
  <c r="AB240" i="15"/>
  <c r="AB241" i="15"/>
  <c r="AB242" i="15"/>
  <c r="AB243" i="15"/>
  <c r="AB244" i="15"/>
  <c r="AB245" i="15"/>
  <c r="AB246" i="15"/>
  <c r="AB247" i="15"/>
  <c r="AB248" i="15"/>
  <c r="AB249" i="15"/>
  <c r="AB250" i="15"/>
  <c r="AB251" i="15"/>
  <c r="AB252" i="15"/>
  <c r="AB253" i="15"/>
  <c r="AB254" i="15"/>
  <c r="AB255" i="15"/>
  <c r="AB256" i="15"/>
  <c r="AB257" i="15"/>
  <c r="AB258" i="15"/>
  <c r="AB259" i="15"/>
  <c r="AB260" i="15"/>
  <c r="AB261" i="15"/>
  <c r="AB262" i="15"/>
  <c r="AB263" i="15"/>
  <c r="AB264" i="15"/>
  <c r="AB265" i="15"/>
  <c r="AB266" i="15"/>
  <c r="AB267" i="15"/>
  <c r="AB268" i="15"/>
  <c r="AB269" i="15"/>
  <c r="AB270" i="15"/>
  <c r="AB271" i="15"/>
  <c r="AB272" i="15"/>
  <c r="AB273" i="15"/>
  <c r="AB274" i="15"/>
  <c r="AB275" i="15"/>
  <c r="AB276" i="15"/>
  <c r="AB277" i="15"/>
  <c r="AB278" i="15"/>
  <c r="AB279" i="15"/>
  <c r="AB280" i="15"/>
  <c r="AB281" i="15"/>
  <c r="AB282" i="15"/>
  <c r="AB283" i="15"/>
  <c r="AB284" i="15"/>
  <c r="AB285" i="15"/>
  <c r="AB286" i="15"/>
  <c r="AB287" i="15"/>
  <c r="AB288" i="15"/>
  <c r="AB289" i="15"/>
  <c r="AB290" i="15"/>
  <c r="AB291" i="15"/>
  <c r="AB292" i="15"/>
  <c r="AB293" i="15"/>
  <c r="AB294" i="15"/>
  <c r="AB295" i="15"/>
  <c r="AB296" i="15"/>
  <c r="AB297" i="15"/>
  <c r="AB298" i="15"/>
  <c r="AB299" i="15"/>
  <c r="AB300" i="15"/>
  <c r="AB301" i="15"/>
  <c r="AB302" i="15"/>
  <c r="AB303" i="15"/>
  <c r="AB304" i="15"/>
  <c r="AB305" i="15"/>
  <c r="AB306" i="15"/>
  <c r="AB307" i="15"/>
  <c r="AB308" i="15"/>
  <c r="AB309" i="15"/>
  <c r="AB310" i="15"/>
  <c r="AB311" i="15"/>
  <c r="AB312" i="15"/>
  <c r="AB313" i="15"/>
  <c r="AB314" i="15"/>
  <c r="AB315" i="15"/>
  <c r="AB316" i="15"/>
  <c r="AB317" i="15"/>
  <c r="AB318" i="15"/>
  <c r="AB319" i="15"/>
  <c r="AB320" i="15"/>
  <c r="AB321" i="15"/>
  <c r="AB322" i="15"/>
  <c r="AB323" i="15"/>
  <c r="AB324" i="15"/>
  <c r="AB325" i="15"/>
  <c r="AB326" i="15"/>
  <c r="AB327" i="15"/>
  <c r="AB328" i="15"/>
  <c r="AB329" i="15"/>
  <c r="AB330" i="15"/>
  <c r="AB331" i="15"/>
  <c r="AB332" i="15"/>
  <c r="AB333" i="15"/>
  <c r="AB334" i="15"/>
  <c r="AB335" i="15"/>
  <c r="AB336" i="15"/>
  <c r="AB337" i="15"/>
  <c r="AB338" i="15"/>
  <c r="AB339" i="15"/>
  <c r="AB340" i="15"/>
  <c r="AB341" i="15"/>
  <c r="AB342" i="15"/>
  <c r="AB343" i="15"/>
  <c r="AB344" i="15"/>
  <c r="AB345" i="15"/>
  <c r="AB346" i="15"/>
  <c r="AB347" i="15"/>
  <c r="AB348" i="15"/>
  <c r="AB349" i="15"/>
  <c r="AB350" i="15"/>
  <c r="AB351" i="15"/>
  <c r="AB352" i="15"/>
  <c r="AB353" i="15"/>
  <c r="AB354" i="15"/>
  <c r="AB355" i="15"/>
  <c r="AB356" i="15"/>
  <c r="AB357" i="15"/>
  <c r="AB358" i="15"/>
  <c r="AB359" i="15"/>
  <c r="AB360" i="15"/>
  <c r="AB361" i="15"/>
  <c r="AB362" i="15"/>
  <c r="AB363" i="15"/>
  <c r="AB364" i="15"/>
  <c r="AB365" i="15"/>
  <c r="AB366" i="15"/>
  <c r="AB367" i="15"/>
  <c r="AB368" i="15"/>
  <c r="AB369" i="15"/>
  <c r="AB370" i="15"/>
  <c r="AB371" i="15"/>
  <c r="AB372" i="15"/>
  <c r="AB373" i="15"/>
  <c r="AB374" i="15"/>
  <c r="AB375" i="15"/>
  <c r="AB376" i="15"/>
  <c r="AB377" i="15"/>
  <c r="AB378" i="15"/>
  <c r="AB379" i="15"/>
  <c r="AB380" i="15"/>
  <c r="AB381" i="15"/>
  <c r="AB382" i="15"/>
  <c r="AB383" i="15"/>
  <c r="AB384" i="15"/>
  <c r="AB385" i="15"/>
  <c r="AB386" i="15"/>
  <c r="AB387" i="15"/>
  <c r="AB388" i="15"/>
  <c r="AB389" i="15"/>
  <c r="AB390" i="15"/>
  <c r="AB391" i="15"/>
  <c r="AB392" i="15"/>
  <c r="AB393" i="15"/>
  <c r="AB394" i="15"/>
  <c r="AB395" i="15"/>
  <c r="AB396" i="15"/>
  <c r="AB397" i="15"/>
  <c r="AB398" i="15"/>
  <c r="AB399" i="15"/>
  <c r="AB400" i="15"/>
  <c r="AB401" i="15"/>
  <c r="AB402" i="15"/>
  <c r="AB403" i="15"/>
  <c r="AB404" i="15"/>
  <c r="AB405" i="15"/>
  <c r="AB406" i="15"/>
  <c r="AB407" i="15"/>
  <c r="AB408" i="15"/>
  <c r="AB409" i="15"/>
  <c r="AB410" i="15"/>
  <c r="AB411" i="15"/>
  <c r="AB412" i="15"/>
  <c r="AB413" i="15"/>
  <c r="AB414" i="15"/>
  <c r="AB415" i="15"/>
  <c r="AB416" i="15"/>
  <c r="AB417" i="15"/>
  <c r="AB418" i="15"/>
  <c r="AB419" i="15"/>
  <c r="AB420" i="15"/>
  <c r="AB421" i="15"/>
  <c r="AB422" i="15"/>
  <c r="AB423" i="15"/>
  <c r="AB424" i="15"/>
  <c r="AB425" i="15"/>
  <c r="AB426" i="15"/>
  <c r="AB427" i="15"/>
  <c r="AB428" i="15"/>
  <c r="AB429" i="15"/>
  <c r="AB430" i="15"/>
  <c r="AB431" i="15"/>
  <c r="AB432" i="15"/>
  <c r="AB433" i="15"/>
  <c r="AB434" i="15"/>
  <c r="AB435" i="15"/>
  <c r="AB436" i="15"/>
  <c r="AB437" i="15"/>
  <c r="AB438" i="15"/>
  <c r="AB439" i="15"/>
  <c r="AB440" i="15"/>
  <c r="AB441" i="15"/>
  <c r="AB442" i="15"/>
  <c r="AB443" i="15"/>
  <c r="AB444" i="15"/>
  <c r="AB445" i="15"/>
  <c r="AB446" i="15"/>
  <c r="AB447" i="15"/>
  <c r="AB448" i="15"/>
  <c r="AB449" i="15"/>
  <c r="AB450" i="15"/>
  <c r="AB451" i="15"/>
  <c r="AB452" i="15"/>
  <c r="AB453" i="15"/>
  <c r="AB454" i="15"/>
  <c r="AB455" i="15"/>
  <c r="AB456" i="15"/>
  <c r="AB457" i="15"/>
  <c r="AB458" i="15"/>
  <c r="AB459" i="15"/>
  <c r="AB460" i="15"/>
  <c r="AB461" i="15"/>
  <c r="AB462" i="15"/>
  <c r="AB463" i="15"/>
  <c r="AB464" i="15"/>
  <c r="AB465" i="15"/>
  <c r="AB466" i="15"/>
  <c r="AB467" i="15"/>
  <c r="AB468" i="15"/>
  <c r="AB469" i="15"/>
  <c r="AB470" i="15"/>
  <c r="AB471" i="15"/>
  <c r="AB472" i="15"/>
  <c r="AB473" i="15"/>
  <c r="AB474" i="15"/>
  <c r="AB475" i="15"/>
  <c r="AB476" i="15"/>
  <c r="AB477" i="15"/>
  <c r="AB478" i="15"/>
  <c r="AB479" i="15"/>
  <c r="AB480" i="15"/>
  <c r="AB481" i="15"/>
  <c r="AB482" i="15"/>
  <c r="AB483" i="15"/>
  <c r="AB484" i="15"/>
  <c r="AB485" i="15"/>
  <c r="AB486" i="15"/>
  <c r="AB487" i="15"/>
  <c r="AB488" i="15"/>
  <c r="AB489" i="15"/>
  <c r="AB490" i="15"/>
  <c r="AB491" i="15"/>
  <c r="AB492" i="15"/>
  <c r="AB493" i="15"/>
  <c r="AB494" i="15"/>
  <c r="AB495" i="15"/>
  <c r="AB496" i="15"/>
  <c r="AB497" i="15"/>
  <c r="AB498" i="15"/>
  <c r="AB499" i="15"/>
  <c r="AB500" i="15"/>
  <c r="AB501" i="15"/>
  <c r="AB2" i="15"/>
  <c r="W3" i="15"/>
  <c r="W4" i="15"/>
  <c r="W5" i="15"/>
  <c r="W6" i="15"/>
  <c r="W7" i="15"/>
  <c r="W8" i="15"/>
  <c r="W9" i="15"/>
  <c r="W10" i="15"/>
  <c r="W11" i="15"/>
  <c r="W12" i="15"/>
  <c r="W13" i="15"/>
  <c r="W14" i="15"/>
  <c r="W15" i="15"/>
  <c r="W16" i="15"/>
  <c r="W17" i="15"/>
  <c r="W18" i="15"/>
  <c r="W19" i="15"/>
  <c r="W20" i="15"/>
  <c r="W21" i="15"/>
  <c r="W22" i="15"/>
  <c r="W23" i="15"/>
  <c r="W24" i="15"/>
  <c r="W25" i="15"/>
  <c r="W26" i="15"/>
  <c r="W27" i="15"/>
  <c r="W28" i="15"/>
  <c r="W29" i="15"/>
  <c r="W30" i="15"/>
  <c r="W31" i="15"/>
  <c r="W32" i="15"/>
  <c r="W33" i="15"/>
  <c r="W34" i="15"/>
  <c r="W35" i="15"/>
  <c r="W36" i="15"/>
  <c r="W37" i="15"/>
  <c r="W38" i="15"/>
  <c r="W39" i="15"/>
  <c r="W40" i="15"/>
  <c r="W41" i="15"/>
  <c r="W42" i="15"/>
  <c r="W43" i="15"/>
  <c r="W44" i="15"/>
  <c r="W45" i="15"/>
  <c r="W46" i="15"/>
  <c r="W47" i="15"/>
  <c r="W48" i="15"/>
  <c r="W49" i="15"/>
  <c r="W50" i="15"/>
  <c r="W51" i="15"/>
  <c r="W52" i="15"/>
  <c r="W53" i="15"/>
  <c r="W54" i="15"/>
  <c r="W55" i="15"/>
  <c r="W56" i="15"/>
  <c r="W57" i="15"/>
  <c r="W58" i="15"/>
  <c r="W59" i="15"/>
  <c r="W60" i="15"/>
  <c r="W61" i="15"/>
  <c r="W62" i="15"/>
  <c r="W63" i="15"/>
  <c r="W64" i="15"/>
  <c r="W65" i="15"/>
  <c r="W66" i="15"/>
  <c r="W67" i="15"/>
  <c r="W68" i="15"/>
  <c r="W69" i="15"/>
  <c r="W70" i="15"/>
  <c r="W71" i="15"/>
  <c r="W72" i="15"/>
  <c r="W73" i="15"/>
  <c r="W74" i="15"/>
  <c r="W75" i="15"/>
  <c r="W76" i="15"/>
  <c r="W77" i="15"/>
  <c r="W78" i="15"/>
  <c r="W79" i="15"/>
  <c r="W80" i="15"/>
  <c r="W81" i="15"/>
  <c r="W82" i="15"/>
  <c r="W83" i="15"/>
  <c r="W84" i="15"/>
  <c r="W85" i="15"/>
  <c r="W86" i="15"/>
  <c r="W87" i="15"/>
  <c r="W88" i="15"/>
  <c r="W89" i="15"/>
  <c r="W90" i="15"/>
  <c r="W91" i="15"/>
  <c r="W92" i="15"/>
  <c r="W93" i="15"/>
  <c r="W94" i="15"/>
  <c r="W95" i="15"/>
  <c r="W96" i="15"/>
  <c r="W97" i="15"/>
  <c r="W98" i="15"/>
  <c r="W99" i="15"/>
  <c r="W100" i="15"/>
  <c r="W101" i="15"/>
  <c r="W102" i="15"/>
  <c r="W103" i="15"/>
  <c r="W104" i="15"/>
  <c r="W105" i="15"/>
  <c r="W106" i="15"/>
  <c r="W107" i="15"/>
  <c r="W108" i="15"/>
  <c r="W109" i="15"/>
  <c r="W110" i="15"/>
  <c r="W111" i="15"/>
  <c r="W112" i="15"/>
  <c r="W113" i="15"/>
  <c r="W114" i="15"/>
  <c r="W115" i="15"/>
  <c r="W116" i="15"/>
  <c r="W117" i="15"/>
  <c r="W118" i="15"/>
  <c r="W119" i="15"/>
  <c r="W120" i="15"/>
  <c r="W121" i="15"/>
  <c r="W122" i="15"/>
  <c r="W123" i="15"/>
  <c r="W124" i="15"/>
  <c r="W125" i="15"/>
  <c r="W126" i="15"/>
  <c r="W127" i="15"/>
  <c r="W128" i="15"/>
  <c r="W129" i="15"/>
  <c r="W130" i="15"/>
  <c r="W131" i="15"/>
  <c r="W132" i="15"/>
  <c r="W133" i="15"/>
  <c r="W134" i="15"/>
  <c r="W135" i="15"/>
  <c r="W136" i="15"/>
  <c r="W137" i="15"/>
  <c r="W138" i="15"/>
  <c r="W139" i="15"/>
  <c r="W140" i="15"/>
  <c r="W141" i="15"/>
  <c r="W142" i="15"/>
  <c r="W143" i="15"/>
  <c r="W144" i="15"/>
  <c r="W145" i="15"/>
  <c r="W146" i="15"/>
  <c r="W147" i="15"/>
  <c r="W148" i="15"/>
  <c r="W149" i="15"/>
  <c r="W150" i="15"/>
  <c r="W151" i="15"/>
  <c r="W152" i="15"/>
  <c r="W153" i="15"/>
  <c r="W154" i="15"/>
  <c r="W155" i="15"/>
  <c r="W156" i="15"/>
  <c r="W157" i="15"/>
  <c r="W158" i="15"/>
  <c r="W159" i="15"/>
  <c r="W160" i="15"/>
  <c r="W161" i="15"/>
  <c r="W162" i="15"/>
  <c r="W163" i="15"/>
  <c r="W164" i="15"/>
  <c r="W165" i="15"/>
  <c r="W166" i="15"/>
  <c r="W167" i="15"/>
  <c r="W168" i="15"/>
  <c r="W169" i="15"/>
  <c r="W170" i="15"/>
  <c r="W171" i="15"/>
  <c r="W172" i="15"/>
  <c r="W173" i="15"/>
  <c r="W174" i="15"/>
  <c r="W175" i="15"/>
  <c r="W176" i="15"/>
  <c r="W177" i="15"/>
  <c r="W178" i="15"/>
  <c r="W179" i="15"/>
  <c r="W180" i="15"/>
  <c r="W181" i="15"/>
  <c r="W182" i="15"/>
  <c r="W183" i="15"/>
  <c r="W184" i="15"/>
  <c r="W185" i="15"/>
  <c r="W186" i="15"/>
  <c r="W187" i="15"/>
  <c r="W188" i="15"/>
  <c r="W189" i="15"/>
  <c r="W190" i="15"/>
  <c r="W191" i="15"/>
  <c r="W192" i="15"/>
  <c r="W193" i="15"/>
  <c r="W194" i="15"/>
  <c r="W195" i="15"/>
  <c r="W196" i="15"/>
  <c r="W197" i="15"/>
  <c r="W198" i="15"/>
  <c r="W199" i="15"/>
  <c r="W200" i="15"/>
  <c r="W201" i="15"/>
  <c r="W202" i="15"/>
  <c r="W203" i="15"/>
  <c r="W204" i="15"/>
  <c r="W205" i="15"/>
  <c r="W206" i="15"/>
  <c r="W207" i="15"/>
  <c r="W208" i="15"/>
  <c r="W209" i="15"/>
  <c r="W210" i="15"/>
  <c r="W211" i="15"/>
  <c r="W212" i="15"/>
  <c r="W213" i="15"/>
  <c r="W214" i="15"/>
  <c r="W215" i="15"/>
  <c r="W216" i="15"/>
  <c r="W217" i="15"/>
  <c r="W218" i="15"/>
  <c r="W219" i="15"/>
  <c r="W220" i="15"/>
  <c r="W221" i="15"/>
  <c r="W222" i="15"/>
  <c r="W223" i="15"/>
  <c r="W224" i="15"/>
  <c r="W225" i="15"/>
  <c r="W226" i="15"/>
  <c r="W227" i="15"/>
  <c r="W228" i="15"/>
  <c r="W229" i="15"/>
  <c r="W230" i="15"/>
  <c r="W231" i="15"/>
  <c r="W232" i="15"/>
  <c r="W233" i="15"/>
  <c r="W234" i="15"/>
  <c r="W235" i="15"/>
  <c r="W236" i="15"/>
  <c r="W237" i="15"/>
  <c r="W238" i="15"/>
  <c r="W239" i="15"/>
  <c r="W240" i="15"/>
  <c r="W241" i="15"/>
  <c r="W242" i="15"/>
  <c r="W243" i="15"/>
  <c r="W244" i="15"/>
  <c r="W245" i="15"/>
  <c r="W246" i="15"/>
  <c r="W247" i="15"/>
  <c r="W248" i="15"/>
  <c r="W249" i="15"/>
  <c r="W250" i="15"/>
  <c r="W251" i="15"/>
  <c r="W252" i="15"/>
  <c r="W253" i="15"/>
  <c r="W254" i="15"/>
  <c r="W255" i="15"/>
  <c r="W256" i="15"/>
  <c r="W257" i="15"/>
  <c r="W258" i="15"/>
  <c r="W259" i="15"/>
  <c r="W260" i="15"/>
  <c r="W261" i="15"/>
  <c r="W262" i="15"/>
  <c r="W263" i="15"/>
  <c r="W264" i="15"/>
  <c r="W265" i="15"/>
  <c r="W266" i="15"/>
  <c r="W267" i="15"/>
  <c r="W268" i="15"/>
  <c r="W269" i="15"/>
  <c r="W270" i="15"/>
  <c r="W271" i="15"/>
  <c r="W272" i="15"/>
  <c r="W273" i="15"/>
  <c r="W274" i="15"/>
  <c r="W275" i="15"/>
  <c r="W276" i="15"/>
  <c r="W277" i="15"/>
  <c r="W278" i="15"/>
  <c r="W279" i="15"/>
  <c r="W280" i="15"/>
  <c r="W281" i="15"/>
  <c r="W282" i="15"/>
  <c r="W283" i="15"/>
  <c r="W284" i="15"/>
  <c r="W285" i="15"/>
  <c r="W286" i="15"/>
  <c r="W287" i="15"/>
  <c r="W288" i="15"/>
  <c r="W289" i="15"/>
  <c r="W290" i="15"/>
  <c r="W291" i="15"/>
  <c r="W292" i="15"/>
  <c r="W293" i="15"/>
  <c r="W294" i="15"/>
  <c r="W295" i="15"/>
  <c r="W296" i="15"/>
  <c r="W297" i="15"/>
  <c r="W298" i="15"/>
  <c r="W299" i="15"/>
  <c r="W300" i="15"/>
  <c r="W301" i="15"/>
  <c r="W302" i="15"/>
  <c r="W303" i="15"/>
  <c r="W304" i="15"/>
  <c r="W305" i="15"/>
  <c r="W306" i="15"/>
  <c r="W307" i="15"/>
  <c r="W308" i="15"/>
  <c r="W309" i="15"/>
  <c r="W310" i="15"/>
  <c r="W311" i="15"/>
  <c r="W312" i="15"/>
  <c r="W313" i="15"/>
  <c r="W314" i="15"/>
  <c r="W315" i="15"/>
  <c r="W316" i="15"/>
  <c r="W317" i="15"/>
  <c r="W318" i="15"/>
  <c r="W319" i="15"/>
  <c r="W320" i="15"/>
  <c r="W321" i="15"/>
  <c r="W322" i="15"/>
  <c r="W323" i="15"/>
  <c r="W324" i="15"/>
  <c r="W325" i="15"/>
  <c r="W326" i="15"/>
  <c r="W327" i="15"/>
  <c r="W328" i="15"/>
  <c r="W329" i="15"/>
  <c r="W330" i="15"/>
  <c r="W331" i="15"/>
  <c r="W332" i="15"/>
  <c r="W333" i="15"/>
  <c r="W334" i="15"/>
  <c r="W335" i="15"/>
  <c r="W336" i="15"/>
  <c r="W337" i="15"/>
  <c r="W338" i="15"/>
  <c r="W339" i="15"/>
  <c r="W340" i="15"/>
  <c r="W341" i="15"/>
  <c r="W342" i="15"/>
  <c r="W343" i="15"/>
  <c r="W344" i="15"/>
  <c r="W345" i="15"/>
  <c r="W346" i="15"/>
  <c r="W347" i="15"/>
  <c r="W348" i="15"/>
  <c r="W349" i="15"/>
  <c r="W350" i="15"/>
  <c r="W351" i="15"/>
  <c r="W352" i="15"/>
  <c r="W353" i="15"/>
  <c r="W354" i="15"/>
  <c r="W355" i="15"/>
  <c r="W356" i="15"/>
  <c r="W357" i="15"/>
  <c r="W358" i="15"/>
  <c r="W359" i="15"/>
  <c r="W360" i="15"/>
  <c r="W361" i="15"/>
  <c r="W362" i="15"/>
  <c r="W363" i="15"/>
  <c r="W364" i="15"/>
  <c r="W365" i="15"/>
  <c r="W366" i="15"/>
  <c r="W367" i="15"/>
  <c r="W368" i="15"/>
  <c r="W369" i="15"/>
  <c r="W370" i="15"/>
  <c r="W371" i="15"/>
  <c r="W372" i="15"/>
  <c r="W373" i="15"/>
  <c r="W374" i="15"/>
  <c r="W375" i="15"/>
  <c r="W376" i="15"/>
  <c r="W377" i="15"/>
  <c r="W378" i="15"/>
  <c r="W379" i="15"/>
  <c r="W380" i="15"/>
  <c r="W381" i="15"/>
  <c r="W382" i="15"/>
  <c r="W383" i="15"/>
  <c r="W384" i="15"/>
  <c r="W385" i="15"/>
  <c r="W386" i="15"/>
  <c r="W387" i="15"/>
  <c r="W388" i="15"/>
  <c r="W389" i="15"/>
  <c r="W390" i="15"/>
  <c r="W391" i="15"/>
  <c r="W392" i="15"/>
  <c r="W393" i="15"/>
  <c r="W394" i="15"/>
  <c r="W395" i="15"/>
  <c r="W396" i="15"/>
  <c r="W397" i="15"/>
  <c r="W398" i="15"/>
  <c r="W399" i="15"/>
  <c r="W400" i="15"/>
  <c r="W401" i="15"/>
  <c r="W402" i="15"/>
  <c r="W403" i="15"/>
  <c r="W404" i="15"/>
  <c r="W405" i="15"/>
  <c r="W406" i="15"/>
  <c r="W407" i="15"/>
  <c r="W408" i="15"/>
  <c r="W409" i="15"/>
  <c r="W410" i="15"/>
  <c r="W411" i="15"/>
  <c r="W412" i="15"/>
  <c r="W413" i="15"/>
  <c r="W414" i="15"/>
  <c r="W415" i="15"/>
  <c r="W416" i="15"/>
  <c r="W417" i="15"/>
  <c r="W418" i="15"/>
  <c r="W419" i="15"/>
  <c r="W420" i="15"/>
  <c r="W421" i="15"/>
  <c r="W422" i="15"/>
  <c r="W423" i="15"/>
  <c r="W424" i="15"/>
  <c r="W425" i="15"/>
  <c r="W426" i="15"/>
  <c r="W427" i="15"/>
  <c r="W428" i="15"/>
  <c r="W429" i="15"/>
  <c r="W430" i="15"/>
  <c r="W431" i="15"/>
  <c r="W432" i="15"/>
  <c r="W433" i="15"/>
  <c r="W434" i="15"/>
  <c r="W435" i="15"/>
  <c r="W436" i="15"/>
  <c r="W437" i="15"/>
  <c r="W438" i="15"/>
  <c r="W439" i="15"/>
  <c r="W440" i="15"/>
  <c r="W441" i="15"/>
  <c r="W442" i="15"/>
  <c r="W443" i="15"/>
  <c r="W444" i="15"/>
  <c r="W445" i="15"/>
  <c r="W446" i="15"/>
  <c r="W447" i="15"/>
  <c r="W448" i="15"/>
  <c r="W449" i="15"/>
  <c r="W450" i="15"/>
  <c r="W451" i="15"/>
  <c r="W452" i="15"/>
  <c r="W453" i="15"/>
  <c r="W454" i="15"/>
  <c r="W455" i="15"/>
  <c r="W456" i="15"/>
  <c r="W457" i="15"/>
  <c r="W458" i="15"/>
  <c r="W459" i="15"/>
  <c r="W460" i="15"/>
  <c r="W461" i="15"/>
  <c r="W462" i="15"/>
  <c r="W463" i="15"/>
  <c r="W464" i="15"/>
  <c r="W465" i="15"/>
  <c r="W466" i="15"/>
  <c r="W467" i="15"/>
  <c r="W468" i="15"/>
  <c r="W469" i="15"/>
  <c r="W470" i="15"/>
  <c r="W471" i="15"/>
  <c r="W472" i="15"/>
  <c r="W473" i="15"/>
  <c r="W474" i="15"/>
  <c r="W475" i="15"/>
  <c r="W476" i="15"/>
  <c r="W477" i="15"/>
  <c r="W478" i="15"/>
  <c r="W479" i="15"/>
  <c r="W480" i="15"/>
  <c r="W481" i="15"/>
  <c r="W482" i="15"/>
  <c r="W483" i="15"/>
  <c r="W484" i="15"/>
  <c r="W485" i="15"/>
  <c r="W486" i="15"/>
  <c r="W487" i="15"/>
  <c r="W488" i="15"/>
  <c r="W489" i="15"/>
  <c r="W490" i="15"/>
  <c r="W491" i="15"/>
  <c r="W492" i="15"/>
  <c r="W493" i="15"/>
  <c r="W494" i="15"/>
  <c r="W495" i="15"/>
  <c r="W496" i="15"/>
  <c r="W497" i="15"/>
  <c r="W498" i="15"/>
  <c r="W499" i="15"/>
  <c r="W500" i="15"/>
  <c r="W501" i="15"/>
  <c r="W2" i="15"/>
  <c r="U3" i="15"/>
  <c r="V3" i="15"/>
  <c r="U4" i="15"/>
  <c r="V4" i="15"/>
  <c r="U5" i="15"/>
  <c r="V5" i="15"/>
  <c r="U6" i="15"/>
  <c r="V6" i="15"/>
  <c r="U7" i="15"/>
  <c r="V7" i="15"/>
  <c r="U8" i="15"/>
  <c r="V8" i="15"/>
  <c r="U9" i="15"/>
  <c r="V9" i="15"/>
  <c r="U10" i="15"/>
  <c r="V10" i="15"/>
  <c r="U11" i="15"/>
  <c r="V11" i="15"/>
  <c r="U12" i="15"/>
  <c r="V12" i="15"/>
  <c r="U13" i="15"/>
  <c r="V13" i="15"/>
  <c r="U14" i="15"/>
  <c r="V14" i="15"/>
  <c r="U15" i="15"/>
  <c r="V15" i="15"/>
  <c r="U16" i="15"/>
  <c r="V16" i="15"/>
  <c r="U17" i="15"/>
  <c r="V17" i="15"/>
  <c r="U18" i="15"/>
  <c r="V18" i="15"/>
  <c r="U19" i="15"/>
  <c r="V19" i="15"/>
  <c r="U20" i="15"/>
  <c r="V20" i="15"/>
  <c r="U21" i="15"/>
  <c r="V21" i="15"/>
  <c r="U22" i="15"/>
  <c r="V22" i="15"/>
  <c r="U23" i="15"/>
  <c r="V23" i="15"/>
  <c r="U24" i="15"/>
  <c r="V24" i="15"/>
  <c r="U25" i="15"/>
  <c r="V25" i="15"/>
  <c r="U26" i="15"/>
  <c r="V26" i="15"/>
  <c r="U27" i="15"/>
  <c r="V27" i="15"/>
  <c r="U28" i="15"/>
  <c r="V28" i="15"/>
  <c r="U29" i="15"/>
  <c r="V29" i="15"/>
  <c r="U30" i="15"/>
  <c r="V30" i="15"/>
  <c r="U31" i="15"/>
  <c r="V31" i="15"/>
  <c r="U32" i="15"/>
  <c r="V32" i="15"/>
  <c r="U33" i="15"/>
  <c r="V33" i="15"/>
  <c r="U34" i="15"/>
  <c r="V34" i="15"/>
  <c r="U35" i="15"/>
  <c r="V35" i="15"/>
  <c r="U36" i="15"/>
  <c r="V36" i="15"/>
  <c r="U37" i="15"/>
  <c r="V37" i="15"/>
  <c r="U38" i="15"/>
  <c r="V38" i="15"/>
  <c r="U39" i="15"/>
  <c r="V39" i="15"/>
  <c r="U40" i="15"/>
  <c r="V40" i="15"/>
  <c r="U41" i="15"/>
  <c r="V41" i="15"/>
  <c r="U42" i="15"/>
  <c r="V42" i="15"/>
  <c r="U43" i="15"/>
  <c r="V43" i="15"/>
  <c r="U44" i="15"/>
  <c r="V44" i="15"/>
  <c r="U45" i="15"/>
  <c r="V45" i="15"/>
  <c r="U46" i="15"/>
  <c r="V46" i="15"/>
  <c r="U47" i="15"/>
  <c r="V47" i="15"/>
  <c r="U48" i="15"/>
  <c r="V48" i="15"/>
  <c r="U49" i="15"/>
  <c r="V49" i="15"/>
  <c r="U50" i="15"/>
  <c r="V50" i="15"/>
  <c r="U51" i="15"/>
  <c r="V51" i="15"/>
  <c r="U52" i="15"/>
  <c r="V52" i="15"/>
  <c r="U53" i="15"/>
  <c r="V53" i="15"/>
  <c r="U54" i="15"/>
  <c r="V54" i="15"/>
  <c r="U55" i="15"/>
  <c r="V55" i="15"/>
  <c r="U56" i="15"/>
  <c r="V56" i="15"/>
  <c r="U57" i="15"/>
  <c r="V57" i="15"/>
  <c r="U58" i="15"/>
  <c r="V58" i="15"/>
  <c r="U59" i="15"/>
  <c r="V59" i="15"/>
  <c r="U60" i="15"/>
  <c r="V60" i="15"/>
  <c r="U61" i="15"/>
  <c r="V61" i="15"/>
  <c r="U62" i="15"/>
  <c r="V62" i="15"/>
  <c r="U63" i="15"/>
  <c r="V63" i="15"/>
  <c r="U64" i="15"/>
  <c r="V64" i="15"/>
  <c r="U65" i="15"/>
  <c r="V65" i="15"/>
  <c r="U66" i="15"/>
  <c r="V66" i="15"/>
  <c r="U67" i="15"/>
  <c r="V67" i="15"/>
  <c r="U68" i="15"/>
  <c r="V68" i="15"/>
  <c r="U69" i="15"/>
  <c r="V69" i="15"/>
  <c r="U70" i="15"/>
  <c r="V70" i="15"/>
  <c r="U71" i="15"/>
  <c r="V71" i="15"/>
  <c r="U72" i="15"/>
  <c r="V72" i="15"/>
  <c r="U73" i="15"/>
  <c r="V73" i="15"/>
  <c r="U74" i="15"/>
  <c r="V74" i="15"/>
  <c r="U75" i="15"/>
  <c r="V75" i="15"/>
  <c r="U76" i="15"/>
  <c r="V76" i="15"/>
  <c r="U77" i="15"/>
  <c r="V77" i="15"/>
  <c r="U78" i="15"/>
  <c r="V78" i="15"/>
  <c r="U79" i="15"/>
  <c r="V79" i="15"/>
  <c r="U80" i="15"/>
  <c r="V80" i="15"/>
  <c r="U81" i="15"/>
  <c r="V81" i="15"/>
  <c r="U82" i="15"/>
  <c r="V82" i="15"/>
  <c r="U83" i="15"/>
  <c r="V83" i="15"/>
  <c r="U84" i="15"/>
  <c r="V84" i="15"/>
  <c r="U85" i="15"/>
  <c r="V85" i="15"/>
  <c r="U86" i="15"/>
  <c r="V86" i="15"/>
  <c r="U87" i="15"/>
  <c r="V87" i="15"/>
  <c r="U88" i="15"/>
  <c r="V88" i="15"/>
  <c r="U89" i="15"/>
  <c r="V89" i="15"/>
  <c r="U90" i="15"/>
  <c r="V90" i="15"/>
  <c r="U91" i="15"/>
  <c r="V91" i="15"/>
  <c r="U92" i="15"/>
  <c r="V92" i="15"/>
  <c r="U93" i="15"/>
  <c r="V93" i="15"/>
  <c r="U94" i="15"/>
  <c r="V94" i="15"/>
  <c r="U95" i="15"/>
  <c r="V95" i="15"/>
  <c r="U96" i="15"/>
  <c r="V96" i="15"/>
  <c r="U97" i="15"/>
  <c r="V97" i="15"/>
  <c r="U98" i="15"/>
  <c r="V98" i="15"/>
  <c r="U99" i="15"/>
  <c r="V99" i="15"/>
  <c r="U100" i="15"/>
  <c r="V100" i="15"/>
  <c r="U101" i="15"/>
  <c r="V101" i="15"/>
  <c r="U102" i="15"/>
  <c r="V102" i="15"/>
  <c r="U103" i="15"/>
  <c r="V103" i="15"/>
  <c r="U104" i="15"/>
  <c r="V104" i="15"/>
  <c r="U105" i="15"/>
  <c r="V105" i="15"/>
  <c r="U106" i="15"/>
  <c r="V106" i="15"/>
  <c r="U107" i="15"/>
  <c r="V107" i="15"/>
  <c r="U108" i="15"/>
  <c r="V108" i="15"/>
  <c r="U109" i="15"/>
  <c r="V109" i="15"/>
  <c r="U110" i="15"/>
  <c r="V110" i="15"/>
  <c r="U111" i="15"/>
  <c r="V111" i="15"/>
  <c r="U112" i="15"/>
  <c r="V112" i="15"/>
  <c r="U113" i="15"/>
  <c r="V113" i="15"/>
  <c r="U114" i="15"/>
  <c r="V114" i="15"/>
  <c r="U115" i="15"/>
  <c r="V115" i="15"/>
  <c r="U116" i="15"/>
  <c r="V116" i="15"/>
  <c r="U117" i="15"/>
  <c r="V117" i="15"/>
  <c r="U118" i="15"/>
  <c r="V118" i="15"/>
  <c r="U119" i="15"/>
  <c r="V119" i="15"/>
  <c r="U120" i="15"/>
  <c r="V120" i="15"/>
  <c r="U121" i="15"/>
  <c r="V121" i="15"/>
  <c r="U122" i="15"/>
  <c r="V122" i="15"/>
  <c r="U123" i="15"/>
  <c r="V123" i="15"/>
  <c r="U124" i="15"/>
  <c r="V124" i="15"/>
  <c r="U125" i="15"/>
  <c r="V125" i="15"/>
  <c r="U126" i="15"/>
  <c r="V126" i="15"/>
  <c r="U127" i="15"/>
  <c r="V127" i="15"/>
  <c r="U128" i="15"/>
  <c r="V128" i="15"/>
  <c r="U129" i="15"/>
  <c r="V129" i="15"/>
  <c r="U130" i="15"/>
  <c r="V130" i="15"/>
  <c r="U131" i="15"/>
  <c r="V131" i="15"/>
  <c r="U132" i="15"/>
  <c r="V132" i="15"/>
  <c r="U133" i="15"/>
  <c r="V133" i="15"/>
  <c r="U134" i="15"/>
  <c r="V134" i="15"/>
  <c r="U135" i="15"/>
  <c r="V135" i="15"/>
  <c r="U136" i="15"/>
  <c r="V136" i="15"/>
  <c r="U137" i="15"/>
  <c r="V137" i="15"/>
  <c r="U138" i="15"/>
  <c r="V138" i="15"/>
  <c r="U139" i="15"/>
  <c r="V139" i="15"/>
  <c r="U140" i="15"/>
  <c r="V140" i="15"/>
  <c r="U141" i="15"/>
  <c r="V141" i="15"/>
  <c r="U142" i="15"/>
  <c r="V142" i="15"/>
  <c r="U143" i="15"/>
  <c r="V143" i="15"/>
  <c r="U144" i="15"/>
  <c r="V144" i="15"/>
  <c r="U145" i="15"/>
  <c r="V145" i="15"/>
  <c r="U146" i="15"/>
  <c r="V146" i="15"/>
  <c r="U147" i="15"/>
  <c r="V147" i="15"/>
  <c r="U148" i="15"/>
  <c r="V148" i="15"/>
  <c r="U149" i="15"/>
  <c r="V149" i="15"/>
  <c r="U150" i="15"/>
  <c r="V150" i="15"/>
  <c r="U151" i="15"/>
  <c r="V151" i="15"/>
  <c r="U152" i="15"/>
  <c r="V152" i="15"/>
  <c r="U153" i="15"/>
  <c r="V153" i="15"/>
  <c r="U154" i="15"/>
  <c r="V154" i="15"/>
  <c r="U155" i="15"/>
  <c r="V155" i="15"/>
  <c r="U156" i="15"/>
  <c r="V156" i="15"/>
  <c r="U157" i="15"/>
  <c r="V157" i="15"/>
  <c r="U158" i="15"/>
  <c r="V158" i="15"/>
  <c r="U159" i="15"/>
  <c r="V159" i="15"/>
  <c r="U160" i="15"/>
  <c r="V160" i="15"/>
  <c r="U161" i="15"/>
  <c r="V161" i="15"/>
  <c r="U162" i="15"/>
  <c r="V162" i="15"/>
  <c r="U163" i="15"/>
  <c r="V163" i="15"/>
  <c r="U164" i="15"/>
  <c r="V164" i="15"/>
  <c r="U165" i="15"/>
  <c r="V165" i="15"/>
  <c r="U166" i="15"/>
  <c r="V166" i="15"/>
  <c r="U167" i="15"/>
  <c r="V167" i="15"/>
  <c r="U168" i="15"/>
  <c r="V168" i="15"/>
  <c r="U169" i="15"/>
  <c r="V169" i="15"/>
  <c r="U170" i="15"/>
  <c r="V170" i="15"/>
  <c r="U171" i="15"/>
  <c r="V171" i="15"/>
  <c r="U172" i="15"/>
  <c r="V172" i="15"/>
  <c r="U173" i="15"/>
  <c r="V173" i="15"/>
  <c r="U174" i="15"/>
  <c r="V174" i="15"/>
  <c r="U175" i="15"/>
  <c r="V175" i="15"/>
  <c r="U176" i="15"/>
  <c r="V176" i="15"/>
  <c r="U177" i="15"/>
  <c r="V177" i="15"/>
  <c r="U178" i="15"/>
  <c r="V178" i="15"/>
  <c r="U179" i="15"/>
  <c r="V179" i="15"/>
  <c r="U180" i="15"/>
  <c r="V180" i="15"/>
  <c r="U181" i="15"/>
  <c r="V181" i="15"/>
  <c r="U182" i="15"/>
  <c r="V182" i="15"/>
  <c r="U183" i="15"/>
  <c r="V183" i="15"/>
  <c r="U184" i="15"/>
  <c r="V184" i="15"/>
  <c r="U185" i="15"/>
  <c r="V185" i="15"/>
  <c r="U186" i="15"/>
  <c r="V186" i="15"/>
  <c r="U187" i="15"/>
  <c r="V187" i="15"/>
  <c r="U188" i="15"/>
  <c r="V188" i="15"/>
  <c r="U189" i="15"/>
  <c r="V189" i="15"/>
  <c r="U190" i="15"/>
  <c r="V190" i="15"/>
  <c r="U191" i="15"/>
  <c r="V191" i="15"/>
  <c r="U192" i="15"/>
  <c r="V192" i="15"/>
  <c r="U193" i="15"/>
  <c r="V193" i="15"/>
  <c r="U194" i="15"/>
  <c r="V194" i="15"/>
  <c r="U195" i="15"/>
  <c r="V195" i="15"/>
  <c r="U196" i="15"/>
  <c r="V196" i="15"/>
  <c r="U197" i="15"/>
  <c r="V197" i="15"/>
  <c r="U198" i="15"/>
  <c r="V198" i="15"/>
  <c r="U199" i="15"/>
  <c r="V199" i="15"/>
  <c r="U200" i="15"/>
  <c r="V200" i="15"/>
  <c r="U201" i="15"/>
  <c r="V201" i="15"/>
  <c r="U202" i="15"/>
  <c r="V202" i="15"/>
  <c r="U203" i="15"/>
  <c r="V203" i="15"/>
  <c r="U204" i="15"/>
  <c r="V204" i="15"/>
  <c r="U205" i="15"/>
  <c r="V205" i="15"/>
  <c r="U206" i="15"/>
  <c r="V206" i="15"/>
  <c r="U207" i="15"/>
  <c r="V207" i="15"/>
  <c r="U208" i="15"/>
  <c r="V208" i="15"/>
  <c r="U209" i="15"/>
  <c r="V209" i="15"/>
  <c r="U210" i="15"/>
  <c r="V210" i="15"/>
  <c r="U211" i="15"/>
  <c r="V211" i="15"/>
  <c r="U212" i="15"/>
  <c r="V212" i="15"/>
  <c r="U213" i="15"/>
  <c r="V213" i="15"/>
  <c r="U214" i="15"/>
  <c r="V214" i="15"/>
  <c r="U215" i="15"/>
  <c r="V215" i="15"/>
  <c r="U216" i="15"/>
  <c r="V216" i="15"/>
  <c r="U217" i="15"/>
  <c r="V217" i="15"/>
  <c r="U218" i="15"/>
  <c r="V218" i="15"/>
  <c r="U219" i="15"/>
  <c r="V219" i="15"/>
  <c r="U220" i="15"/>
  <c r="V220" i="15"/>
  <c r="U221" i="15"/>
  <c r="V221" i="15"/>
  <c r="U222" i="15"/>
  <c r="V222" i="15"/>
  <c r="U223" i="15"/>
  <c r="V223" i="15"/>
  <c r="U224" i="15"/>
  <c r="V224" i="15"/>
  <c r="U225" i="15"/>
  <c r="V225" i="15"/>
  <c r="U226" i="15"/>
  <c r="V226" i="15"/>
  <c r="U227" i="15"/>
  <c r="V227" i="15"/>
  <c r="U228" i="15"/>
  <c r="V228" i="15"/>
  <c r="U229" i="15"/>
  <c r="V229" i="15"/>
  <c r="U230" i="15"/>
  <c r="V230" i="15"/>
  <c r="U231" i="15"/>
  <c r="V231" i="15"/>
  <c r="U232" i="15"/>
  <c r="V232" i="15"/>
  <c r="U233" i="15"/>
  <c r="V233" i="15"/>
  <c r="U234" i="15"/>
  <c r="V234" i="15"/>
  <c r="U235" i="15"/>
  <c r="V235" i="15"/>
  <c r="U236" i="15"/>
  <c r="V236" i="15"/>
  <c r="U237" i="15"/>
  <c r="V237" i="15"/>
  <c r="U238" i="15"/>
  <c r="V238" i="15"/>
  <c r="U239" i="15"/>
  <c r="V239" i="15"/>
  <c r="U240" i="15"/>
  <c r="V240" i="15"/>
  <c r="U241" i="15"/>
  <c r="V241" i="15"/>
  <c r="U242" i="15"/>
  <c r="V242" i="15"/>
  <c r="U243" i="15"/>
  <c r="V243" i="15"/>
  <c r="U244" i="15"/>
  <c r="V244" i="15"/>
  <c r="U245" i="15"/>
  <c r="V245" i="15"/>
  <c r="U246" i="15"/>
  <c r="V246" i="15"/>
  <c r="U247" i="15"/>
  <c r="V247" i="15"/>
  <c r="U248" i="15"/>
  <c r="V248" i="15"/>
  <c r="U249" i="15"/>
  <c r="V249" i="15"/>
  <c r="U250" i="15"/>
  <c r="V250" i="15"/>
  <c r="U251" i="15"/>
  <c r="V251" i="15"/>
  <c r="U252" i="15"/>
  <c r="V252" i="15"/>
  <c r="U253" i="15"/>
  <c r="V253" i="15"/>
  <c r="U254" i="15"/>
  <c r="V254" i="15"/>
  <c r="U255" i="15"/>
  <c r="V255" i="15"/>
  <c r="U256" i="15"/>
  <c r="V256" i="15"/>
  <c r="U257" i="15"/>
  <c r="V257" i="15"/>
  <c r="U258" i="15"/>
  <c r="V258" i="15"/>
  <c r="U259" i="15"/>
  <c r="V259" i="15"/>
  <c r="U260" i="15"/>
  <c r="V260" i="15"/>
  <c r="U261" i="15"/>
  <c r="V261" i="15"/>
  <c r="U262" i="15"/>
  <c r="V262" i="15"/>
  <c r="U263" i="15"/>
  <c r="V263" i="15"/>
  <c r="U264" i="15"/>
  <c r="V264" i="15"/>
  <c r="U265" i="15"/>
  <c r="V265" i="15"/>
  <c r="U266" i="15"/>
  <c r="V266" i="15"/>
  <c r="U267" i="15"/>
  <c r="V267" i="15"/>
  <c r="U268" i="15"/>
  <c r="V268" i="15"/>
  <c r="U269" i="15"/>
  <c r="V269" i="15"/>
  <c r="U270" i="15"/>
  <c r="V270" i="15"/>
  <c r="U271" i="15"/>
  <c r="V271" i="15"/>
  <c r="U272" i="15"/>
  <c r="V272" i="15"/>
  <c r="U273" i="15"/>
  <c r="V273" i="15"/>
  <c r="U274" i="15"/>
  <c r="V274" i="15"/>
  <c r="U275" i="15"/>
  <c r="V275" i="15"/>
  <c r="U276" i="15"/>
  <c r="V276" i="15"/>
  <c r="U277" i="15"/>
  <c r="V277" i="15"/>
  <c r="U278" i="15"/>
  <c r="V278" i="15"/>
  <c r="U279" i="15"/>
  <c r="V279" i="15"/>
  <c r="U280" i="15"/>
  <c r="V280" i="15"/>
  <c r="U281" i="15"/>
  <c r="V281" i="15"/>
  <c r="U282" i="15"/>
  <c r="V282" i="15"/>
  <c r="U283" i="15"/>
  <c r="V283" i="15"/>
  <c r="U284" i="15"/>
  <c r="V284" i="15"/>
  <c r="U285" i="15"/>
  <c r="V285" i="15"/>
  <c r="U286" i="15"/>
  <c r="V286" i="15"/>
  <c r="U287" i="15"/>
  <c r="V287" i="15"/>
  <c r="U288" i="15"/>
  <c r="V288" i="15"/>
  <c r="U289" i="15"/>
  <c r="V289" i="15"/>
  <c r="U290" i="15"/>
  <c r="V290" i="15"/>
  <c r="U291" i="15"/>
  <c r="V291" i="15"/>
  <c r="U292" i="15"/>
  <c r="V292" i="15"/>
  <c r="U293" i="15"/>
  <c r="V293" i="15"/>
  <c r="U294" i="15"/>
  <c r="V294" i="15"/>
  <c r="U295" i="15"/>
  <c r="V295" i="15"/>
  <c r="U296" i="15"/>
  <c r="V296" i="15"/>
  <c r="U297" i="15"/>
  <c r="V297" i="15"/>
  <c r="U298" i="15"/>
  <c r="V298" i="15"/>
  <c r="U299" i="15"/>
  <c r="V299" i="15"/>
  <c r="U300" i="15"/>
  <c r="V300" i="15"/>
  <c r="U301" i="15"/>
  <c r="V301" i="15"/>
  <c r="U302" i="15"/>
  <c r="V302" i="15"/>
  <c r="U303" i="15"/>
  <c r="V303" i="15"/>
  <c r="U304" i="15"/>
  <c r="V304" i="15"/>
  <c r="U305" i="15"/>
  <c r="V305" i="15"/>
  <c r="U306" i="15"/>
  <c r="V306" i="15"/>
  <c r="U307" i="15"/>
  <c r="V307" i="15"/>
  <c r="U308" i="15"/>
  <c r="V308" i="15"/>
  <c r="U309" i="15"/>
  <c r="V309" i="15"/>
  <c r="U310" i="15"/>
  <c r="V310" i="15"/>
  <c r="U311" i="15"/>
  <c r="V311" i="15"/>
  <c r="U312" i="15"/>
  <c r="V312" i="15"/>
  <c r="U313" i="15"/>
  <c r="V313" i="15"/>
  <c r="U314" i="15"/>
  <c r="V314" i="15"/>
  <c r="U315" i="15"/>
  <c r="V315" i="15"/>
  <c r="U316" i="15"/>
  <c r="V316" i="15"/>
  <c r="U317" i="15"/>
  <c r="V317" i="15"/>
  <c r="U318" i="15"/>
  <c r="V318" i="15"/>
  <c r="U319" i="15"/>
  <c r="V319" i="15"/>
  <c r="U320" i="15"/>
  <c r="V320" i="15"/>
  <c r="U321" i="15"/>
  <c r="V321" i="15"/>
  <c r="U322" i="15"/>
  <c r="V322" i="15"/>
  <c r="U323" i="15"/>
  <c r="V323" i="15"/>
  <c r="U324" i="15"/>
  <c r="V324" i="15"/>
  <c r="U325" i="15"/>
  <c r="V325" i="15"/>
  <c r="U326" i="15"/>
  <c r="V326" i="15"/>
  <c r="U327" i="15"/>
  <c r="V327" i="15"/>
  <c r="U328" i="15"/>
  <c r="V328" i="15"/>
  <c r="U329" i="15"/>
  <c r="V329" i="15"/>
  <c r="U330" i="15"/>
  <c r="V330" i="15"/>
  <c r="U331" i="15"/>
  <c r="V331" i="15"/>
  <c r="U332" i="15"/>
  <c r="V332" i="15"/>
  <c r="U333" i="15"/>
  <c r="V333" i="15"/>
  <c r="U334" i="15"/>
  <c r="V334" i="15"/>
  <c r="U335" i="15"/>
  <c r="V335" i="15"/>
  <c r="U336" i="15"/>
  <c r="V336" i="15"/>
  <c r="U337" i="15"/>
  <c r="V337" i="15"/>
  <c r="U338" i="15"/>
  <c r="V338" i="15"/>
  <c r="U339" i="15"/>
  <c r="V339" i="15"/>
  <c r="U340" i="15"/>
  <c r="V340" i="15"/>
  <c r="U341" i="15"/>
  <c r="V341" i="15"/>
  <c r="U342" i="15"/>
  <c r="V342" i="15"/>
  <c r="U343" i="15"/>
  <c r="V343" i="15"/>
  <c r="U344" i="15"/>
  <c r="V344" i="15"/>
  <c r="U345" i="15"/>
  <c r="V345" i="15"/>
  <c r="U346" i="15"/>
  <c r="V346" i="15"/>
  <c r="U347" i="15"/>
  <c r="V347" i="15"/>
  <c r="U348" i="15"/>
  <c r="V348" i="15"/>
  <c r="U349" i="15"/>
  <c r="V349" i="15"/>
  <c r="U350" i="15"/>
  <c r="V350" i="15"/>
  <c r="U351" i="15"/>
  <c r="V351" i="15"/>
  <c r="U352" i="15"/>
  <c r="V352" i="15"/>
  <c r="U353" i="15"/>
  <c r="V353" i="15"/>
  <c r="U354" i="15"/>
  <c r="V354" i="15"/>
  <c r="U355" i="15"/>
  <c r="V355" i="15"/>
  <c r="U356" i="15"/>
  <c r="V356" i="15"/>
  <c r="U357" i="15"/>
  <c r="V357" i="15"/>
  <c r="U358" i="15"/>
  <c r="V358" i="15"/>
  <c r="U359" i="15"/>
  <c r="V359" i="15"/>
  <c r="U360" i="15"/>
  <c r="V360" i="15"/>
  <c r="U361" i="15"/>
  <c r="V361" i="15"/>
  <c r="U362" i="15"/>
  <c r="V362" i="15"/>
  <c r="U363" i="15"/>
  <c r="V363" i="15"/>
  <c r="U364" i="15"/>
  <c r="V364" i="15"/>
  <c r="U365" i="15"/>
  <c r="V365" i="15"/>
  <c r="U366" i="15"/>
  <c r="V366" i="15"/>
  <c r="U367" i="15"/>
  <c r="V367" i="15"/>
  <c r="U368" i="15"/>
  <c r="V368" i="15"/>
  <c r="U369" i="15"/>
  <c r="V369" i="15"/>
  <c r="U370" i="15"/>
  <c r="V370" i="15"/>
  <c r="U371" i="15"/>
  <c r="V371" i="15"/>
  <c r="U372" i="15"/>
  <c r="V372" i="15"/>
  <c r="U373" i="15"/>
  <c r="V373" i="15"/>
  <c r="U374" i="15"/>
  <c r="V374" i="15"/>
  <c r="U375" i="15"/>
  <c r="V375" i="15"/>
  <c r="U376" i="15"/>
  <c r="V376" i="15"/>
  <c r="U377" i="15"/>
  <c r="V377" i="15"/>
  <c r="U378" i="15"/>
  <c r="V378" i="15"/>
  <c r="U379" i="15"/>
  <c r="V379" i="15"/>
  <c r="U380" i="15"/>
  <c r="V380" i="15"/>
  <c r="U381" i="15"/>
  <c r="V381" i="15"/>
  <c r="U382" i="15"/>
  <c r="V382" i="15"/>
  <c r="U383" i="15"/>
  <c r="V383" i="15"/>
  <c r="U384" i="15"/>
  <c r="V384" i="15"/>
  <c r="U385" i="15"/>
  <c r="V385" i="15"/>
  <c r="U386" i="15"/>
  <c r="V386" i="15"/>
  <c r="U387" i="15"/>
  <c r="V387" i="15"/>
  <c r="U388" i="15"/>
  <c r="V388" i="15"/>
  <c r="U389" i="15"/>
  <c r="V389" i="15"/>
  <c r="U390" i="15"/>
  <c r="V390" i="15"/>
  <c r="U391" i="15"/>
  <c r="V391" i="15"/>
  <c r="U392" i="15"/>
  <c r="V392" i="15"/>
  <c r="U393" i="15"/>
  <c r="V393" i="15"/>
  <c r="U394" i="15"/>
  <c r="V394" i="15"/>
  <c r="U395" i="15"/>
  <c r="V395" i="15"/>
  <c r="U396" i="15"/>
  <c r="V396" i="15"/>
  <c r="U397" i="15"/>
  <c r="V397" i="15"/>
  <c r="U398" i="15"/>
  <c r="V398" i="15"/>
  <c r="U399" i="15"/>
  <c r="V399" i="15"/>
  <c r="U400" i="15"/>
  <c r="V400" i="15"/>
  <c r="U401" i="15"/>
  <c r="V401" i="15"/>
  <c r="U402" i="15"/>
  <c r="V402" i="15"/>
  <c r="U403" i="15"/>
  <c r="V403" i="15"/>
  <c r="U404" i="15"/>
  <c r="V404" i="15"/>
  <c r="U405" i="15"/>
  <c r="V405" i="15"/>
  <c r="U406" i="15"/>
  <c r="V406" i="15"/>
  <c r="U407" i="15"/>
  <c r="V407" i="15"/>
  <c r="U408" i="15"/>
  <c r="V408" i="15"/>
  <c r="U409" i="15"/>
  <c r="V409" i="15"/>
  <c r="U410" i="15"/>
  <c r="V410" i="15"/>
  <c r="U411" i="15"/>
  <c r="V411" i="15"/>
  <c r="U412" i="15"/>
  <c r="V412" i="15"/>
  <c r="U413" i="15"/>
  <c r="V413" i="15"/>
  <c r="U414" i="15"/>
  <c r="V414" i="15"/>
  <c r="U415" i="15"/>
  <c r="V415" i="15"/>
  <c r="U416" i="15"/>
  <c r="V416" i="15"/>
  <c r="U417" i="15"/>
  <c r="V417" i="15"/>
  <c r="U418" i="15"/>
  <c r="V418" i="15"/>
  <c r="U419" i="15"/>
  <c r="V419" i="15"/>
  <c r="U420" i="15"/>
  <c r="V420" i="15"/>
  <c r="U421" i="15"/>
  <c r="V421" i="15"/>
  <c r="U422" i="15"/>
  <c r="V422" i="15"/>
  <c r="U423" i="15"/>
  <c r="V423" i="15"/>
  <c r="U424" i="15"/>
  <c r="V424" i="15"/>
  <c r="U425" i="15"/>
  <c r="V425" i="15"/>
  <c r="U426" i="15"/>
  <c r="V426" i="15"/>
  <c r="U427" i="15"/>
  <c r="V427" i="15"/>
  <c r="U428" i="15"/>
  <c r="V428" i="15"/>
  <c r="U429" i="15"/>
  <c r="V429" i="15"/>
  <c r="U430" i="15"/>
  <c r="V430" i="15"/>
  <c r="U431" i="15"/>
  <c r="V431" i="15"/>
  <c r="U432" i="15"/>
  <c r="V432" i="15"/>
  <c r="U433" i="15"/>
  <c r="V433" i="15"/>
  <c r="U434" i="15"/>
  <c r="V434" i="15"/>
  <c r="U435" i="15"/>
  <c r="V435" i="15"/>
  <c r="U436" i="15"/>
  <c r="V436" i="15"/>
  <c r="U437" i="15"/>
  <c r="V437" i="15"/>
  <c r="U438" i="15"/>
  <c r="V438" i="15"/>
  <c r="U439" i="15"/>
  <c r="V439" i="15"/>
  <c r="U440" i="15"/>
  <c r="V440" i="15"/>
  <c r="U441" i="15"/>
  <c r="V441" i="15"/>
  <c r="U442" i="15"/>
  <c r="V442" i="15"/>
  <c r="U443" i="15"/>
  <c r="V443" i="15"/>
  <c r="U444" i="15"/>
  <c r="V444" i="15"/>
  <c r="U445" i="15"/>
  <c r="V445" i="15"/>
  <c r="U446" i="15"/>
  <c r="V446" i="15"/>
  <c r="U447" i="15"/>
  <c r="V447" i="15"/>
  <c r="U448" i="15"/>
  <c r="V448" i="15"/>
  <c r="U449" i="15"/>
  <c r="V449" i="15"/>
  <c r="U450" i="15"/>
  <c r="V450" i="15"/>
  <c r="U451" i="15"/>
  <c r="V451" i="15"/>
  <c r="U452" i="15"/>
  <c r="V452" i="15"/>
  <c r="U453" i="15"/>
  <c r="V453" i="15"/>
  <c r="U454" i="15"/>
  <c r="V454" i="15"/>
  <c r="U455" i="15"/>
  <c r="V455" i="15"/>
  <c r="U456" i="15"/>
  <c r="V456" i="15"/>
  <c r="U457" i="15"/>
  <c r="V457" i="15"/>
  <c r="U458" i="15"/>
  <c r="V458" i="15"/>
  <c r="U459" i="15"/>
  <c r="V459" i="15"/>
  <c r="U460" i="15"/>
  <c r="V460" i="15"/>
  <c r="U461" i="15"/>
  <c r="V461" i="15"/>
  <c r="U462" i="15"/>
  <c r="V462" i="15"/>
  <c r="U463" i="15"/>
  <c r="V463" i="15"/>
  <c r="U464" i="15"/>
  <c r="V464" i="15"/>
  <c r="U465" i="15"/>
  <c r="V465" i="15"/>
  <c r="U466" i="15"/>
  <c r="V466" i="15"/>
  <c r="U467" i="15"/>
  <c r="V467" i="15"/>
  <c r="U468" i="15"/>
  <c r="V468" i="15"/>
  <c r="U469" i="15"/>
  <c r="V469" i="15"/>
  <c r="U470" i="15"/>
  <c r="V470" i="15"/>
  <c r="U471" i="15"/>
  <c r="V471" i="15"/>
  <c r="U472" i="15"/>
  <c r="V472" i="15"/>
  <c r="U473" i="15"/>
  <c r="V473" i="15"/>
  <c r="U474" i="15"/>
  <c r="V474" i="15"/>
  <c r="U475" i="15"/>
  <c r="V475" i="15"/>
  <c r="U476" i="15"/>
  <c r="V476" i="15"/>
  <c r="U477" i="15"/>
  <c r="V477" i="15"/>
  <c r="U478" i="15"/>
  <c r="V478" i="15"/>
  <c r="U479" i="15"/>
  <c r="V479" i="15"/>
  <c r="U480" i="15"/>
  <c r="V480" i="15"/>
  <c r="U481" i="15"/>
  <c r="V481" i="15"/>
  <c r="U482" i="15"/>
  <c r="V482" i="15"/>
  <c r="U483" i="15"/>
  <c r="V483" i="15"/>
  <c r="U484" i="15"/>
  <c r="V484" i="15"/>
  <c r="U485" i="15"/>
  <c r="V485" i="15"/>
  <c r="U486" i="15"/>
  <c r="V486" i="15"/>
  <c r="U487" i="15"/>
  <c r="V487" i="15"/>
  <c r="U488" i="15"/>
  <c r="V488" i="15"/>
  <c r="U489" i="15"/>
  <c r="V489" i="15"/>
  <c r="U490" i="15"/>
  <c r="V490" i="15"/>
  <c r="U491" i="15"/>
  <c r="V491" i="15"/>
  <c r="U492" i="15"/>
  <c r="V492" i="15"/>
  <c r="U493" i="15"/>
  <c r="V493" i="15"/>
  <c r="U494" i="15"/>
  <c r="V494" i="15"/>
  <c r="U495" i="15"/>
  <c r="V495" i="15"/>
  <c r="U496" i="15"/>
  <c r="V496" i="15"/>
  <c r="U497" i="15"/>
  <c r="V497" i="15"/>
  <c r="U498" i="15"/>
  <c r="V498" i="15"/>
  <c r="U499" i="15"/>
  <c r="V499" i="15"/>
  <c r="U500" i="15"/>
  <c r="V500" i="15"/>
  <c r="U501" i="15"/>
  <c r="V501" i="15"/>
  <c r="V2" i="15"/>
  <c r="U2" i="15"/>
  <c r="P3" i="15"/>
  <c r="P4" i="15"/>
  <c r="P5" i="15"/>
  <c r="P6" i="15"/>
  <c r="P7" i="15"/>
  <c r="P8" i="15"/>
  <c r="P9" i="15"/>
  <c r="P10" i="15"/>
  <c r="P11" i="15"/>
  <c r="P12" i="15"/>
  <c r="P13" i="15"/>
  <c r="P14" i="15"/>
  <c r="P15" i="15"/>
  <c r="P16" i="15"/>
  <c r="P17" i="15"/>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P44" i="15"/>
  <c r="P45" i="15"/>
  <c r="P46" i="15"/>
  <c r="P47" i="15"/>
  <c r="P48" i="15"/>
  <c r="P49" i="15"/>
  <c r="P50" i="15"/>
  <c r="P51" i="15"/>
  <c r="P52" i="15"/>
  <c r="P53" i="15"/>
  <c r="P54" i="15"/>
  <c r="P55" i="15"/>
  <c r="P56" i="15"/>
  <c r="P57" i="15"/>
  <c r="P58" i="15"/>
  <c r="P59" i="15"/>
  <c r="P60" i="15"/>
  <c r="P61" i="15"/>
  <c r="P62" i="15"/>
  <c r="P63" i="15"/>
  <c r="P64" i="15"/>
  <c r="P65" i="15"/>
  <c r="P66" i="15"/>
  <c r="P67" i="15"/>
  <c r="P68" i="15"/>
  <c r="P69" i="15"/>
  <c r="P70" i="15"/>
  <c r="P71" i="15"/>
  <c r="P72" i="15"/>
  <c r="P73" i="15"/>
  <c r="P74" i="15"/>
  <c r="P75" i="15"/>
  <c r="P76" i="15"/>
  <c r="P77" i="15"/>
  <c r="P78" i="15"/>
  <c r="P79" i="15"/>
  <c r="P80" i="15"/>
  <c r="P81" i="15"/>
  <c r="P82" i="15"/>
  <c r="P83" i="15"/>
  <c r="P84" i="15"/>
  <c r="P85" i="15"/>
  <c r="P86" i="15"/>
  <c r="P87" i="15"/>
  <c r="P88" i="15"/>
  <c r="P89" i="15"/>
  <c r="P90" i="15"/>
  <c r="P91" i="15"/>
  <c r="P92" i="15"/>
  <c r="P93" i="15"/>
  <c r="P94" i="15"/>
  <c r="P95" i="15"/>
  <c r="P96" i="15"/>
  <c r="P97" i="15"/>
  <c r="P98" i="15"/>
  <c r="P99" i="15"/>
  <c r="P100" i="15"/>
  <c r="P101" i="15"/>
  <c r="P102" i="15"/>
  <c r="P103" i="15"/>
  <c r="P104" i="15"/>
  <c r="P105" i="15"/>
  <c r="P106" i="15"/>
  <c r="P107" i="15"/>
  <c r="P108" i="15"/>
  <c r="P109" i="15"/>
  <c r="P110" i="15"/>
  <c r="P111" i="15"/>
  <c r="P112" i="15"/>
  <c r="P113" i="15"/>
  <c r="P114" i="15"/>
  <c r="P115" i="15"/>
  <c r="P116" i="15"/>
  <c r="P117" i="15"/>
  <c r="P118" i="15"/>
  <c r="P119" i="15"/>
  <c r="P120" i="15"/>
  <c r="P121" i="15"/>
  <c r="P122" i="15"/>
  <c r="P123" i="15"/>
  <c r="P124" i="15"/>
  <c r="P125" i="15"/>
  <c r="P126" i="15"/>
  <c r="P127" i="15"/>
  <c r="P128" i="15"/>
  <c r="P129" i="15"/>
  <c r="P130" i="15"/>
  <c r="P131" i="15"/>
  <c r="P132" i="15"/>
  <c r="P133" i="15"/>
  <c r="P134" i="15"/>
  <c r="P135" i="15"/>
  <c r="P136" i="15"/>
  <c r="P137" i="15"/>
  <c r="P138" i="15"/>
  <c r="P139" i="15"/>
  <c r="P140" i="15"/>
  <c r="P141" i="15"/>
  <c r="P142" i="15"/>
  <c r="P143" i="15"/>
  <c r="P144" i="15"/>
  <c r="P145" i="15"/>
  <c r="P146" i="15"/>
  <c r="P147" i="15"/>
  <c r="P148" i="15"/>
  <c r="P149" i="15"/>
  <c r="P150" i="15"/>
  <c r="P151" i="15"/>
  <c r="P152" i="15"/>
  <c r="P153" i="15"/>
  <c r="P154" i="15"/>
  <c r="P155" i="15"/>
  <c r="P156" i="15"/>
  <c r="P157" i="15"/>
  <c r="P158" i="15"/>
  <c r="P159" i="15"/>
  <c r="P160" i="15"/>
  <c r="P161" i="15"/>
  <c r="P162" i="15"/>
  <c r="P163" i="15"/>
  <c r="P164" i="15"/>
  <c r="P165" i="15"/>
  <c r="P166" i="15"/>
  <c r="P167" i="15"/>
  <c r="P168" i="15"/>
  <c r="P169" i="15"/>
  <c r="P170" i="15"/>
  <c r="P171" i="15"/>
  <c r="P172" i="15"/>
  <c r="P173" i="15"/>
  <c r="P174" i="15"/>
  <c r="P175" i="15"/>
  <c r="P176" i="15"/>
  <c r="P177" i="15"/>
  <c r="P178" i="15"/>
  <c r="P179" i="15"/>
  <c r="P180" i="15"/>
  <c r="P181" i="15"/>
  <c r="P182" i="15"/>
  <c r="P183" i="15"/>
  <c r="P184" i="15"/>
  <c r="P185" i="15"/>
  <c r="P186" i="15"/>
  <c r="P187" i="15"/>
  <c r="P188" i="15"/>
  <c r="P189" i="15"/>
  <c r="P190" i="15"/>
  <c r="P191" i="15"/>
  <c r="P192" i="15"/>
  <c r="P193" i="15"/>
  <c r="P194" i="15"/>
  <c r="P195" i="15"/>
  <c r="P196" i="15"/>
  <c r="P197" i="15"/>
  <c r="P198" i="15"/>
  <c r="P199" i="15"/>
  <c r="P200" i="15"/>
  <c r="P201" i="15"/>
  <c r="P202" i="15"/>
  <c r="P203" i="15"/>
  <c r="P204" i="15"/>
  <c r="P205" i="15"/>
  <c r="P206" i="15"/>
  <c r="P207" i="15"/>
  <c r="P208" i="15"/>
  <c r="P209" i="15"/>
  <c r="P210" i="15"/>
  <c r="P211" i="15"/>
  <c r="P212" i="15"/>
  <c r="P213" i="15"/>
  <c r="P214" i="15"/>
  <c r="P215" i="15"/>
  <c r="P216" i="15"/>
  <c r="P217" i="15"/>
  <c r="P218" i="15"/>
  <c r="P219" i="15"/>
  <c r="P220" i="15"/>
  <c r="P221" i="15"/>
  <c r="P222" i="15"/>
  <c r="P223" i="15"/>
  <c r="P224" i="15"/>
  <c r="P225" i="15"/>
  <c r="P226" i="15"/>
  <c r="P227" i="15"/>
  <c r="P228" i="15"/>
  <c r="P229" i="15"/>
  <c r="P230" i="15"/>
  <c r="P231" i="15"/>
  <c r="P232" i="15"/>
  <c r="P233" i="15"/>
  <c r="P234" i="15"/>
  <c r="P235" i="15"/>
  <c r="P236" i="15"/>
  <c r="P237" i="15"/>
  <c r="P238" i="15"/>
  <c r="P239" i="15"/>
  <c r="P240" i="15"/>
  <c r="P241" i="15"/>
  <c r="P242" i="15"/>
  <c r="P243" i="15"/>
  <c r="P244" i="15"/>
  <c r="P245" i="15"/>
  <c r="P246" i="15"/>
  <c r="P247" i="15"/>
  <c r="P248" i="15"/>
  <c r="P249" i="15"/>
  <c r="P250" i="15"/>
  <c r="P251" i="15"/>
  <c r="P252" i="15"/>
  <c r="P253" i="15"/>
  <c r="P254" i="15"/>
  <c r="P255" i="15"/>
  <c r="P256" i="15"/>
  <c r="P257" i="15"/>
  <c r="P258" i="15"/>
  <c r="P259" i="15"/>
  <c r="P260" i="15"/>
  <c r="P261" i="15"/>
  <c r="P262" i="15"/>
  <c r="P263" i="15"/>
  <c r="P264" i="15"/>
  <c r="P265" i="15"/>
  <c r="P266" i="15"/>
  <c r="P267" i="15"/>
  <c r="P268" i="15"/>
  <c r="P269" i="15"/>
  <c r="P270" i="15"/>
  <c r="P271" i="15"/>
  <c r="P272" i="15"/>
  <c r="P273" i="15"/>
  <c r="P274" i="15"/>
  <c r="P275" i="15"/>
  <c r="P276" i="15"/>
  <c r="P277" i="15"/>
  <c r="P278" i="15"/>
  <c r="P279" i="15"/>
  <c r="P280" i="15"/>
  <c r="P281" i="15"/>
  <c r="P282" i="15"/>
  <c r="P283" i="15"/>
  <c r="P284" i="15"/>
  <c r="P285" i="15"/>
  <c r="P286" i="15"/>
  <c r="P287" i="15"/>
  <c r="P288" i="15"/>
  <c r="P289" i="15"/>
  <c r="P290" i="15"/>
  <c r="P291" i="15"/>
  <c r="P292" i="15"/>
  <c r="P293" i="15"/>
  <c r="P294" i="15"/>
  <c r="P295" i="15"/>
  <c r="P296" i="15"/>
  <c r="P297" i="15"/>
  <c r="P298" i="15"/>
  <c r="P299" i="15"/>
  <c r="P300" i="15"/>
  <c r="P301" i="15"/>
  <c r="P302" i="15"/>
  <c r="P303" i="15"/>
  <c r="P304" i="15"/>
  <c r="P305" i="15"/>
  <c r="P306" i="15"/>
  <c r="P307" i="15"/>
  <c r="P308" i="15"/>
  <c r="P309" i="15"/>
  <c r="P310" i="15"/>
  <c r="P311" i="15"/>
  <c r="P312" i="15"/>
  <c r="P313" i="15"/>
  <c r="P314" i="15"/>
  <c r="P315" i="15"/>
  <c r="P316" i="15"/>
  <c r="P317" i="15"/>
  <c r="P318" i="15"/>
  <c r="P319" i="15"/>
  <c r="P320" i="15"/>
  <c r="P321" i="15"/>
  <c r="P322" i="15"/>
  <c r="P323" i="15"/>
  <c r="P324" i="15"/>
  <c r="P325" i="15"/>
  <c r="P326" i="15"/>
  <c r="P327" i="15"/>
  <c r="P328" i="15"/>
  <c r="P329" i="15"/>
  <c r="P330" i="15"/>
  <c r="P331" i="15"/>
  <c r="P332" i="15"/>
  <c r="P333" i="15"/>
  <c r="P334" i="15"/>
  <c r="P335" i="15"/>
  <c r="P336" i="15"/>
  <c r="P337" i="15"/>
  <c r="P338" i="15"/>
  <c r="P339" i="15"/>
  <c r="P340" i="15"/>
  <c r="P341" i="15"/>
  <c r="P342" i="15"/>
  <c r="P343" i="15"/>
  <c r="P344" i="15"/>
  <c r="P345" i="15"/>
  <c r="P346" i="15"/>
  <c r="P347" i="15"/>
  <c r="P348" i="15"/>
  <c r="P349" i="15"/>
  <c r="P350" i="15"/>
  <c r="P351" i="15"/>
  <c r="P352" i="15"/>
  <c r="P353" i="15"/>
  <c r="P354" i="15"/>
  <c r="P355" i="15"/>
  <c r="P356" i="15"/>
  <c r="P357" i="15"/>
  <c r="P358" i="15"/>
  <c r="P359" i="15"/>
  <c r="P360" i="15"/>
  <c r="P361" i="15"/>
  <c r="P362" i="15"/>
  <c r="P363" i="15"/>
  <c r="P364" i="15"/>
  <c r="P365" i="15"/>
  <c r="P366" i="15"/>
  <c r="P367" i="15"/>
  <c r="P368" i="15"/>
  <c r="P369" i="15"/>
  <c r="P370" i="15"/>
  <c r="P371" i="15"/>
  <c r="P372" i="15"/>
  <c r="P373" i="15"/>
  <c r="P374" i="15"/>
  <c r="P375" i="15"/>
  <c r="P376" i="15"/>
  <c r="P377" i="15"/>
  <c r="P378" i="15"/>
  <c r="P379" i="15"/>
  <c r="P380" i="15"/>
  <c r="P381" i="15"/>
  <c r="P382" i="15"/>
  <c r="P383" i="15"/>
  <c r="P384" i="15"/>
  <c r="P385" i="15"/>
  <c r="P386" i="15"/>
  <c r="P387" i="15"/>
  <c r="P388" i="15"/>
  <c r="P389" i="15"/>
  <c r="P390" i="15"/>
  <c r="P391" i="15"/>
  <c r="P392" i="15"/>
  <c r="P393" i="15"/>
  <c r="P394" i="15"/>
  <c r="P395" i="15"/>
  <c r="P396" i="15"/>
  <c r="P397" i="15"/>
  <c r="P398" i="15"/>
  <c r="P399" i="15"/>
  <c r="P400" i="15"/>
  <c r="P401" i="15"/>
  <c r="P402" i="15"/>
  <c r="P403" i="15"/>
  <c r="P404" i="15"/>
  <c r="P405" i="15"/>
  <c r="P406" i="15"/>
  <c r="P407" i="15"/>
  <c r="P408" i="15"/>
  <c r="P409" i="15"/>
  <c r="P410" i="15"/>
  <c r="P411" i="15"/>
  <c r="P412" i="15"/>
  <c r="P413" i="15"/>
  <c r="P414" i="15"/>
  <c r="P415" i="15"/>
  <c r="P416" i="15"/>
  <c r="P417" i="15"/>
  <c r="P418" i="15"/>
  <c r="P419" i="15"/>
  <c r="P420" i="15"/>
  <c r="P421" i="15"/>
  <c r="P422" i="15"/>
  <c r="P423" i="15"/>
  <c r="P424" i="15"/>
  <c r="P425" i="15"/>
  <c r="P426" i="15"/>
  <c r="P427" i="15"/>
  <c r="P428" i="15"/>
  <c r="P429" i="15"/>
  <c r="P430" i="15"/>
  <c r="P431" i="15"/>
  <c r="P432" i="15"/>
  <c r="P433" i="15"/>
  <c r="P434" i="15"/>
  <c r="P435" i="15"/>
  <c r="P436" i="15"/>
  <c r="P437" i="15"/>
  <c r="P438" i="15"/>
  <c r="P439" i="15"/>
  <c r="P440" i="15"/>
  <c r="P441" i="15"/>
  <c r="P442" i="15"/>
  <c r="P443" i="15"/>
  <c r="P444" i="15"/>
  <c r="P445" i="15"/>
  <c r="P446" i="15"/>
  <c r="P447" i="15"/>
  <c r="P448" i="15"/>
  <c r="P449" i="15"/>
  <c r="P450" i="15"/>
  <c r="P451" i="15"/>
  <c r="P452" i="15"/>
  <c r="P453" i="15"/>
  <c r="P454" i="15"/>
  <c r="P455" i="15"/>
  <c r="P456" i="15"/>
  <c r="P457" i="15"/>
  <c r="P458" i="15"/>
  <c r="P459" i="15"/>
  <c r="P460" i="15"/>
  <c r="P461" i="15"/>
  <c r="P462" i="15"/>
  <c r="P463" i="15"/>
  <c r="P464" i="15"/>
  <c r="P465" i="15"/>
  <c r="P466" i="15"/>
  <c r="P467" i="15"/>
  <c r="P468" i="15"/>
  <c r="P469" i="15"/>
  <c r="P470" i="15"/>
  <c r="P471" i="15"/>
  <c r="P472" i="15"/>
  <c r="P473" i="15"/>
  <c r="P474" i="15"/>
  <c r="P475" i="15"/>
  <c r="P476" i="15"/>
  <c r="P477" i="15"/>
  <c r="P478" i="15"/>
  <c r="P479" i="15"/>
  <c r="P480" i="15"/>
  <c r="P481" i="15"/>
  <c r="P482" i="15"/>
  <c r="P483" i="15"/>
  <c r="P484" i="15"/>
  <c r="P485" i="15"/>
  <c r="P486" i="15"/>
  <c r="P487" i="15"/>
  <c r="P488" i="15"/>
  <c r="P489" i="15"/>
  <c r="P490" i="15"/>
  <c r="P491" i="15"/>
  <c r="P492" i="15"/>
  <c r="P493" i="15"/>
  <c r="P494" i="15"/>
  <c r="P495" i="15"/>
  <c r="P496" i="15"/>
  <c r="P497" i="15"/>
  <c r="P498" i="15"/>
  <c r="P499" i="15"/>
  <c r="P500" i="15"/>
  <c r="P501" i="15"/>
  <c r="P2" i="15"/>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326" i="15"/>
  <c r="K327" i="15"/>
  <c r="K328" i="15"/>
  <c r="K329" i="15"/>
  <c r="K330" i="15"/>
  <c r="K331" i="15"/>
  <c r="K332" i="15"/>
  <c r="K333" i="15"/>
  <c r="K334" i="15"/>
  <c r="K335" i="15"/>
  <c r="K336" i="15"/>
  <c r="K337" i="15"/>
  <c r="K338" i="15"/>
  <c r="K339" i="15"/>
  <c r="K340" i="15"/>
  <c r="K341" i="15"/>
  <c r="K342" i="15"/>
  <c r="K343" i="15"/>
  <c r="K344" i="15"/>
  <c r="K345" i="15"/>
  <c r="K346" i="15"/>
  <c r="K347" i="15"/>
  <c r="K348" i="15"/>
  <c r="K349" i="15"/>
  <c r="K350" i="15"/>
  <c r="K351" i="15"/>
  <c r="K352" i="15"/>
  <c r="K353" i="15"/>
  <c r="K354" i="15"/>
  <c r="K355" i="15"/>
  <c r="K356" i="15"/>
  <c r="K357" i="15"/>
  <c r="K358" i="15"/>
  <c r="K359" i="15"/>
  <c r="K360" i="15"/>
  <c r="K361" i="15"/>
  <c r="K362" i="15"/>
  <c r="K363" i="15"/>
  <c r="K364" i="15"/>
  <c r="K365" i="15"/>
  <c r="K366" i="15"/>
  <c r="K367" i="15"/>
  <c r="K368" i="15"/>
  <c r="K369" i="15"/>
  <c r="K370" i="15"/>
  <c r="K371" i="15"/>
  <c r="K372" i="15"/>
  <c r="K373" i="15"/>
  <c r="K374" i="15"/>
  <c r="K375" i="15"/>
  <c r="K376" i="15"/>
  <c r="K377" i="15"/>
  <c r="K378" i="15"/>
  <c r="K379" i="15"/>
  <c r="K380" i="15"/>
  <c r="K381" i="15"/>
  <c r="K382" i="15"/>
  <c r="K383" i="15"/>
  <c r="K384" i="15"/>
  <c r="K385" i="15"/>
  <c r="K386" i="15"/>
  <c r="K387" i="15"/>
  <c r="K388" i="15"/>
  <c r="K389" i="15"/>
  <c r="K390" i="15"/>
  <c r="K391" i="15"/>
  <c r="K392" i="15"/>
  <c r="K393" i="15"/>
  <c r="K394" i="15"/>
  <c r="K395" i="15"/>
  <c r="K396" i="15"/>
  <c r="K397" i="15"/>
  <c r="K398" i="15"/>
  <c r="K399" i="15"/>
  <c r="K400" i="15"/>
  <c r="K401" i="15"/>
  <c r="K402" i="15"/>
  <c r="K403" i="15"/>
  <c r="K404" i="15"/>
  <c r="K405" i="15"/>
  <c r="K406" i="15"/>
  <c r="K407" i="15"/>
  <c r="K408" i="15"/>
  <c r="K409" i="15"/>
  <c r="K410" i="15"/>
  <c r="K411" i="15"/>
  <c r="K412" i="15"/>
  <c r="K413" i="15"/>
  <c r="K414" i="15"/>
  <c r="K415" i="15"/>
  <c r="K416" i="15"/>
  <c r="K417" i="15"/>
  <c r="K418" i="15"/>
  <c r="K419" i="15"/>
  <c r="K420" i="15"/>
  <c r="K421" i="15"/>
  <c r="K422" i="15"/>
  <c r="K423" i="15"/>
  <c r="K424" i="15"/>
  <c r="K425" i="15"/>
  <c r="K426" i="15"/>
  <c r="K427" i="15"/>
  <c r="K428" i="15"/>
  <c r="K429" i="15"/>
  <c r="K430" i="15"/>
  <c r="K431" i="15"/>
  <c r="K432" i="15"/>
  <c r="K433" i="15"/>
  <c r="K434" i="15"/>
  <c r="K435" i="15"/>
  <c r="K436" i="15"/>
  <c r="K437" i="15"/>
  <c r="K438" i="15"/>
  <c r="K439" i="15"/>
  <c r="K440" i="15"/>
  <c r="K441" i="15"/>
  <c r="K442" i="15"/>
  <c r="K443" i="15"/>
  <c r="K444" i="15"/>
  <c r="K445" i="15"/>
  <c r="K446" i="15"/>
  <c r="K447" i="15"/>
  <c r="K448" i="15"/>
  <c r="K449" i="15"/>
  <c r="K450" i="15"/>
  <c r="K451" i="15"/>
  <c r="K452" i="15"/>
  <c r="K453" i="15"/>
  <c r="K454" i="15"/>
  <c r="K455" i="15"/>
  <c r="K456" i="15"/>
  <c r="K457" i="15"/>
  <c r="K458" i="15"/>
  <c r="K459" i="15"/>
  <c r="K460" i="15"/>
  <c r="K461" i="15"/>
  <c r="K462" i="15"/>
  <c r="K463" i="15"/>
  <c r="K464" i="15"/>
  <c r="K465" i="15"/>
  <c r="K466" i="15"/>
  <c r="K467" i="15"/>
  <c r="K468" i="15"/>
  <c r="K469" i="15"/>
  <c r="K470" i="15"/>
  <c r="K471" i="15"/>
  <c r="K472" i="15"/>
  <c r="K473" i="15"/>
  <c r="K474" i="15"/>
  <c r="K475" i="15"/>
  <c r="K476" i="15"/>
  <c r="K477" i="15"/>
  <c r="K478" i="15"/>
  <c r="K479" i="15"/>
  <c r="K480" i="15"/>
  <c r="K481" i="15"/>
  <c r="K482" i="15"/>
  <c r="K483" i="15"/>
  <c r="K484" i="15"/>
  <c r="K485" i="15"/>
  <c r="K486" i="15"/>
  <c r="K487" i="15"/>
  <c r="K488" i="15"/>
  <c r="K489" i="15"/>
  <c r="K490" i="15"/>
  <c r="K491" i="15"/>
  <c r="K492" i="15"/>
  <c r="K493" i="15"/>
  <c r="K494" i="15"/>
  <c r="K495" i="15"/>
  <c r="K496" i="15"/>
  <c r="K497" i="15"/>
  <c r="K498" i="15"/>
  <c r="K499" i="15"/>
  <c r="K500" i="15"/>
  <c r="K501" i="15"/>
  <c r="K2"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2" i="15"/>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F332" i="15"/>
  <c r="F333" i="15"/>
  <c r="F334" i="15"/>
  <c r="F335" i="15"/>
  <c r="F336" i="15"/>
  <c r="F337" i="15"/>
  <c r="F338" i="15"/>
  <c r="F339" i="15"/>
  <c r="F340" i="15"/>
  <c r="F341" i="15"/>
  <c r="F342" i="15"/>
  <c r="F343" i="15"/>
  <c r="F344" i="15"/>
  <c r="F345" i="15"/>
  <c r="F346" i="15"/>
  <c r="F347" i="15"/>
  <c r="F348" i="15"/>
  <c r="F349" i="15"/>
  <c r="F350" i="15"/>
  <c r="F351" i="15"/>
  <c r="F352" i="15"/>
  <c r="F353" i="15"/>
  <c r="F354" i="15"/>
  <c r="F355" i="15"/>
  <c r="F356" i="15"/>
  <c r="F357" i="15"/>
  <c r="F358" i="15"/>
  <c r="F359" i="15"/>
  <c r="F360" i="15"/>
  <c r="F361" i="15"/>
  <c r="F362" i="15"/>
  <c r="F363" i="15"/>
  <c r="F364" i="15"/>
  <c r="F365" i="15"/>
  <c r="F366" i="15"/>
  <c r="F367" i="15"/>
  <c r="F368" i="15"/>
  <c r="F369" i="15"/>
  <c r="F370" i="15"/>
  <c r="F371" i="15"/>
  <c r="F372" i="15"/>
  <c r="F373" i="15"/>
  <c r="F374" i="15"/>
  <c r="F375" i="15"/>
  <c r="F376" i="15"/>
  <c r="F377" i="15"/>
  <c r="F378" i="15"/>
  <c r="F379" i="15"/>
  <c r="F380" i="15"/>
  <c r="F381" i="15"/>
  <c r="F382" i="15"/>
  <c r="F383" i="15"/>
  <c r="F384" i="15"/>
  <c r="F385" i="15"/>
  <c r="F386" i="15"/>
  <c r="F387" i="15"/>
  <c r="F388" i="15"/>
  <c r="F389" i="15"/>
  <c r="F390" i="15"/>
  <c r="F391" i="15"/>
  <c r="F392" i="15"/>
  <c r="F393" i="15"/>
  <c r="F394" i="15"/>
  <c r="F395" i="15"/>
  <c r="F396" i="15"/>
  <c r="F397" i="15"/>
  <c r="F398" i="15"/>
  <c r="F399" i="15"/>
  <c r="F400" i="15"/>
  <c r="F401" i="15"/>
  <c r="F402" i="15"/>
  <c r="F403" i="15"/>
  <c r="F404" i="15"/>
  <c r="F405" i="15"/>
  <c r="F406" i="15"/>
  <c r="F407" i="15"/>
  <c r="F408" i="15"/>
  <c r="F409" i="15"/>
  <c r="F410" i="15"/>
  <c r="F411" i="15"/>
  <c r="F412" i="15"/>
  <c r="F413" i="15"/>
  <c r="F414" i="15"/>
  <c r="F415" i="15"/>
  <c r="F416" i="15"/>
  <c r="F417" i="15"/>
  <c r="F418" i="15"/>
  <c r="F419" i="15"/>
  <c r="F420" i="15"/>
  <c r="F421" i="15"/>
  <c r="F422" i="15"/>
  <c r="F423" i="15"/>
  <c r="F424" i="15"/>
  <c r="F425" i="15"/>
  <c r="F426" i="15"/>
  <c r="F427" i="15"/>
  <c r="F428" i="15"/>
  <c r="F429" i="15"/>
  <c r="F430" i="15"/>
  <c r="F431" i="15"/>
  <c r="F432" i="15"/>
  <c r="F433" i="15"/>
  <c r="F434" i="15"/>
  <c r="F435" i="15"/>
  <c r="F436" i="15"/>
  <c r="F437" i="15"/>
  <c r="F438" i="15"/>
  <c r="F439" i="15"/>
  <c r="F440" i="15"/>
  <c r="F441" i="15"/>
  <c r="F442" i="15"/>
  <c r="F443" i="15"/>
  <c r="F444" i="15"/>
  <c r="F445" i="15"/>
  <c r="F446" i="15"/>
  <c r="F447" i="15"/>
  <c r="F448" i="15"/>
  <c r="F449" i="15"/>
  <c r="F450" i="15"/>
  <c r="F451" i="15"/>
  <c r="F452" i="15"/>
  <c r="F453" i="15"/>
  <c r="F454" i="15"/>
  <c r="F455" i="15"/>
  <c r="F456" i="15"/>
  <c r="F457" i="15"/>
  <c r="F458" i="15"/>
  <c r="F459" i="15"/>
  <c r="F460" i="15"/>
  <c r="F461" i="15"/>
  <c r="F462" i="15"/>
  <c r="F463" i="15"/>
  <c r="F464" i="15"/>
  <c r="F465" i="15"/>
  <c r="F466" i="15"/>
  <c r="F467" i="15"/>
  <c r="F468" i="15"/>
  <c r="F469" i="15"/>
  <c r="F470" i="15"/>
  <c r="F471" i="15"/>
  <c r="F472" i="15"/>
  <c r="F473" i="15"/>
  <c r="F474" i="15"/>
  <c r="F475" i="15"/>
  <c r="F476" i="15"/>
  <c r="F477" i="15"/>
  <c r="F478" i="15"/>
  <c r="F479" i="15"/>
  <c r="F480" i="15"/>
  <c r="F481" i="15"/>
  <c r="F482" i="15"/>
  <c r="F483" i="15"/>
  <c r="F484" i="15"/>
  <c r="F485" i="15"/>
  <c r="F486" i="15"/>
  <c r="F487" i="15"/>
  <c r="F488" i="15"/>
  <c r="F489" i="15"/>
  <c r="F490" i="15"/>
  <c r="F491" i="15"/>
  <c r="F492" i="15"/>
  <c r="F493" i="15"/>
  <c r="F494" i="15"/>
  <c r="F495" i="15"/>
  <c r="F496" i="15"/>
  <c r="F497" i="15"/>
  <c r="F498" i="15"/>
  <c r="F499" i="15"/>
  <c r="F500" i="15"/>
  <c r="F501" i="15"/>
  <c r="F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2" i="15"/>
  <c r="AA3" i="15"/>
  <c r="AA4" i="15"/>
  <c r="AA5" i="15"/>
  <c r="AA6" i="15"/>
  <c r="AA7" i="15"/>
  <c r="AA8" i="15"/>
  <c r="AA9" i="15"/>
  <c r="AA10" i="15"/>
  <c r="AA11" i="15"/>
  <c r="AA12" i="15"/>
  <c r="AA13" i="15"/>
  <c r="AA14" i="15"/>
  <c r="AA15" i="15"/>
  <c r="AA16" i="15"/>
  <c r="AA17" i="15"/>
  <c r="AA18" i="15"/>
  <c r="AA19" i="15"/>
  <c r="AA20" i="15"/>
  <c r="AA21" i="15"/>
  <c r="AA22" i="15"/>
  <c r="AA23" i="15"/>
  <c r="AA24" i="15"/>
  <c r="AA25" i="15"/>
  <c r="AA26" i="15"/>
  <c r="AA27" i="15"/>
  <c r="AA28" i="15"/>
  <c r="AA29" i="15"/>
  <c r="AA30" i="15"/>
  <c r="AA31" i="15"/>
  <c r="AA32" i="15"/>
  <c r="AA33" i="15"/>
  <c r="AA34" i="15"/>
  <c r="AA35" i="15"/>
  <c r="AA36" i="15"/>
  <c r="AA37" i="15"/>
  <c r="AA38" i="15"/>
  <c r="AA39" i="15"/>
  <c r="AA40" i="15"/>
  <c r="AA41" i="15"/>
  <c r="AA42" i="15"/>
  <c r="AA43" i="15"/>
  <c r="AA44" i="15"/>
  <c r="AA45" i="15"/>
  <c r="AA46" i="15"/>
  <c r="AA47" i="15"/>
  <c r="AA48" i="15"/>
  <c r="AA49" i="15"/>
  <c r="AA50" i="15"/>
  <c r="AA51" i="15"/>
  <c r="AA52" i="15"/>
  <c r="AA53" i="15"/>
  <c r="AA54" i="15"/>
  <c r="AA55" i="15"/>
  <c r="AA56" i="15"/>
  <c r="AA57" i="15"/>
  <c r="AA58" i="15"/>
  <c r="AA59" i="15"/>
  <c r="AA60" i="15"/>
  <c r="AA61" i="15"/>
  <c r="AA62" i="15"/>
  <c r="AA63" i="15"/>
  <c r="AA64" i="15"/>
  <c r="AA65" i="15"/>
  <c r="AA66" i="15"/>
  <c r="AA67" i="15"/>
  <c r="AA68" i="15"/>
  <c r="AA69" i="15"/>
  <c r="AA70" i="15"/>
  <c r="AA71" i="15"/>
  <c r="AA72" i="15"/>
  <c r="AA73" i="15"/>
  <c r="AA74" i="15"/>
  <c r="AA75" i="15"/>
  <c r="AA76" i="15"/>
  <c r="AA77" i="15"/>
  <c r="AA78" i="15"/>
  <c r="AA79" i="15"/>
  <c r="AA80" i="15"/>
  <c r="AA81" i="15"/>
  <c r="AA82" i="15"/>
  <c r="AA83" i="15"/>
  <c r="AA84" i="15"/>
  <c r="AA85" i="15"/>
  <c r="AA86" i="15"/>
  <c r="AA87" i="15"/>
  <c r="AA88" i="15"/>
  <c r="AA89" i="15"/>
  <c r="AA90" i="15"/>
  <c r="AA91" i="15"/>
  <c r="AA92" i="15"/>
  <c r="AA93" i="15"/>
  <c r="AA94" i="15"/>
  <c r="AA95" i="15"/>
  <c r="AA96" i="15"/>
  <c r="AA97" i="15"/>
  <c r="AA98" i="15"/>
  <c r="AA99" i="15"/>
  <c r="AA100" i="15"/>
  <c r="AA101" i="15"/>
  <c r="AA102" i="15"/>
  <c r="AA103" i="15"/>
  <c r="AA104" i="15"/>
  <c r="AA105" i="15"/>
  <c r="AA106" i="15"/>
  <c r="AA107" i="15"/>
  <c r="AA108" i="15"/>
  <c r="AA109" i="15"/>
  <c r="AA110" i="15"/>
  <c r="AA111" i="15"/>
  <c r="AA112" i="15"/>
  <c r="AA113" i="15"/>
  <c r="AA114" i="15"/>
  <c r="AA115" i="15"/>
  <c r="AA116" i="15"/>
  <c r="AA117" i="15"/>
  <c r="AA118" i="15"/>
  <c r="AA119" i="15"/>
  <c r="AA120" i="15"/>
  <c r="AA121" i="15"/>
  <c r="AA122" i="15"/>
  <c r="AA123" i="15"/>
  <c r="AA124" i="15"/>
  <c r="AA125" i="15"/>
  <c r="AA126" i="15"/>
  <c r="AA127" i="15"/>
  <c r="AA128" i="15"/>
  <c r="AA129" i="15"/>
  <c r="AA130" i="15"/>
  <c r="AA131" i="15"/>
  <c r="AA132" i="15"/>
  <c r="AA133" i="15"/>
  <c r="AA134" i="15"/>
  <c r="AA135" i="15"/>
  <c r="AA136" i="15"/>
  <c r="AA137" i="15"/>
  <c r="AA138" i="15"/>
  <c r="AA139" i="15"/>
  <c r="AA140" i="15"/>
  <c r="AA141" i="15"/>
  <c r="AA142" i="15"/>
  <c r="AA143" i="15"/>
  <c r="AA144" i="15"/>
  <c r="AA145" i="15"/>
  <c r="AA146" i="15"/>
  <c r="AA147" i="15"/>
  <c r="AA148" i="15"/>
  <c r="AA149" i="15"/>
  <c r="AA150" i="15"/>
  <c r="AA151" i="15"/>
  <c r="AA152" i="15"/>
  <c r="AA153" i="15"/>
  <c r="AA154" i="15"/>
  <c r="AA155" i="15"/>
  <c r="AA156" i="15"/>
  <c r="AA157" i="15"/>
  <c r="AA158" i="15"/>
  <c r="AA159" i="15"/>
  <c r="AA160" i="15"/>
  <c r="AA161" i="15"/>
  <c r="AA162" i="15"/>
  <c r="AA163" i="15"/>
  <c r="AA164" i="15"/>
  <c r="AA165" i="15"/>
  <c r="AA166" i="15"/>
  <c r="AA167" i="15"/>
  <c r="AA168" i="15"/>
  <c r="AA169" i="15"/>
  <c r="AA170" i="15"/>
  <c r="AA171" i="15"/>
  <c r="AA172" i="15"/>
  <c r="AA173" i="15"/>
  <c r="AA174" i="15"/>
  <c r="AA175" i="15"/>
  <c r="AA176" i="15"/>
  <c r="AA177" i="15"/>
  <c r="AA178" i="15"/>
  <c r="AA179" i="15"/>
  <c r="AA180" i="15"/>
  <c r="AA181" i="15"/>
  <c r="AA182" i="15"/>
  <c r="AA183" i="15"/>
  <c r="AA184" i="15"/>
  <c r="AA185" i="15"/>
  <c r="AA186" i="15"/>
  <c r="AA187" i="15"/>
  <c r="AA188" i="15"/>
  <c r="AA189" i="15"/>
  <c r="AA190" i="15"/>
  <c r="AA191" i="15"/>
  <c r="AA192" i="15"/>
  <c r="AA193" i="15"/>
  <c r="AA194" i="15"/>
  <c r="AA195" i="15"/>
  <c r="AA196" i="15"/>
  <c r="AA197" i="15"/>
  <c r="AA198" i="15"/>
  <c r="AA199" i="15"/>
  <c r="AA200" i="15"/>
  <c r="AA201" i="15"/>
  <c r="AA202" i="15"/>
  <c r="AA203" i="15"/>
  <c r="AA204" i="15"/>
  <c r="AA205" i="15"/>
  <c r="AA206" i="15"/>
  <c r="AA207" i="15"/>
  <c r="AA208" i="15"/>
  <c r="AA209" i="15"/>
  <c r="AA210" i="15"/>
  <c r="AA211" i="15"/>
  <c r="AA212" i="15"/>
  <c r="AA213" i="15"/>
  <c r="AA214" i="15"/>
  <c r="AA215" i="15"/>
  <c r="AA216" i="15"/>
  <c r="AA217" i="15"/>
  <c r="AA218" i="15"/>
  <c r="AA219" i="15"/>
  <c r="AA220" i="15"/>
  <c r="AA221" i="15"/>
  <c r="AA222" i="15"/>
  <c r="AA223" i="15"/>
  <c r="AA224" i="15"/>
  <c r="AA225" i="15"/>
  <c r="AA226" i="15"/>
  <c r="AA227" i="15"/>
  <c r="AA228" i="15"/>
  <c r="AA229" i="15"/>
  <c r="AA230" i="15"/>
  <c r="AA231" i="15"/>
  <c r="AA232" i="15"/>
  <c r="AA233" i="15"/>
  <c r="AA234" i="15"/>
  <c r="AA235" i="15"/>
  <c r="AA236" i="15"/>
  <c r="AA237" i="15"/>
  <c r="AA238" i="15"/>
  <c r="AA239" i="15"/>
  <c r="AA240" i="15"/>
  <c r="AA241" i="15"/>
  <c r="AA242" i="15"/>
  <c r="AA243" i="15"/>
  <c r="AA244" i="15"/>
  <c r="AA245" i="15"/>
  <c r="AA246" i="15"/>
  <c r="AA247" i="15"/>
  <c r="AA248" i="15"/>
  <c r="AA249" i="15"/>
  <c r="AA250" i="15"/>
  <c r="AA251" i="15"/>
  <c r="AA252" i="15"/>
  <c r="AA253" i="15"/>
  <c r="AA254" i="15"/>
  <c r="AA255" i="15"/>
  <c r="AA256" i="15"/>
  <c r="AA257" i="15"/>
  <c r="AA258" i="15"/>
  <c r="AA259" i="15"/>
  <c r="AA260" i="15"/>
  <c r="AA261" i="15"/>
  <c r="AA262" i="15"/>
  <c r="AA263" i="15"/>
  <c r="AA264" i="15"/>
  <c r="AA265" i="15"/>
  <c r="AA266" i="15"/>
  <c r="AA267" i="15"/>
  <c r="AA268" i="15"/>
  <c r="AA269" i="15"/>
  <c r="AA270" i="15"/>
  <c r="AA271" i="15"/>
  <c r="AA272" i="15"/>
  <c r="AA273" i="15"/>
  <c r="AA274" i="15"/>
  <c r="AA275" i="15"/>
  <c r="AA276" i="15"/>
  <c r="AA277" i="15"/>
  <c r="AA278" i="15"/>
  <c r="AA279" i="15"/>
  <c r="AA280" i="15"/>
  <c r="AA281" i="15"/>
  <c r="AA282" i="15"/>
  <c r="AA283" i="15"/>
  <c r="AA284" i="15"/>
  <c r="AA285" i="15"/>
  <c r="AA286" i="15"/>
  <c r="AA287" i="15"/>
  <c r="AA288" i="15"/>
  <c r="AA289" i="15"/>
  <c r="AA290" i="15"/>
  <c r="AA291" i="15"/>
  <c r="AA292" i="15"/>
  <c r="AA293" i="15"/>
  <c r="AA294" i="15"/>
  <c r="AA295" i="15"/>
  <c r="AA296" i="15"/>
  <c r="AA297" i="15"/>
  <c r="AA298" i="15"/>
  <c r="AA299" i="15"/>
  <c r="AA300" i="15"/>
  <c r="AA301" i="15"/>
  <c r="AA302" i="15"/>
  <c r="AA303" i="15"/>
  <c r="AA304" i="15"/>
  <c r="AA305" i="15"/>
  <c r="AA306" i="15"/>
  <c r="AA307" i="15"/>
  <c r="AA308" i="15"/>
  <c r="AA309" i="15"/>
  <c r="AA310" i="15"/>
  <c r="AA311" i="15"/>
  <c r="AA312" i="15"/>
  <c r="AA313" i="15"/>
  <c r="AA314" i="15"/>
  <c r="AA315" i="15"/>
  <c r="AA316" i="15"/>
  <c r="AA317" i="15"/>
  <c r="AA318" i="15"/>
  <c r="AA319" i="15"/>
  <c r="AA320" i="15"/>
  <c r="AA321" i="15"/>
  <c r="AA322" i="15"/>
  <c r="AA323" i="15"/>
  <c r="AA324" i="15"/>
  <c r="AA325" i="15"/>
  <c r="AA326" i="15"/>
  <c r="AA327" i="15"/>
  <c r="AA328" i="15"/>
  <c r="AA329" i="15"/>
  <c r="AA330" i="15"/>
  <c r="AA331" i="15"/>
  <c r="AA332" i="15"/>
  <c r="AA333" i="15"/>
  <c r="AA334" i="15"/>
  <c r="AA335" i="15"/>
  <c r="AA336" i="15"/>
  <c r="AA337" i="15"/>
  <c r="AA338" i="15"/>
  <c r="AA339" i="15"/>
  <c r="AA340" i="15"/>
  <c r="AA341" i="15"/>
  <c r="AA342" i="15"/>
  <c r="AA343" i="15"/>
  <c r="AA344" i="15"/>
  <c r="AA345" i="15"/>
  <c r="AA346" i="15"/>
  <c r="AA347" i="15"/>
  <c r="AA348" i="15"/>
  <c r="AA349" i="15"/>
  <c r="AA350" i="15"/>
  <c r="AA351" i="15"/>
  <c r="AA352" i="15"/>
  <c r="AA353" i="15"/>
  <c r="AA354" i="15"/>
  <c r="AA355" i="15"/>
  <c r="AA356" i="15"/>
  <c r="AA357" i="15"/>
  <c r="AA358" i="15"/>
  <c r="AA359" i="15"/>
  <c r="AA360" i="15"/>
  <c r="AA361" i="15"/>
  <c r="AA362" i="15"/>
  <c r="AA363" i="15"/>
  <c r="AA364" i="15"/>
  <c r="AA365" i="15"/>
  <c r="AA366" i="15"/>
  <c r="AA367" i="15"/>
  <c r="AA368" i="15"/>
  <c r="AA369" i="15"/>
  <c r="AA370" i="15"/>
  <c r="AA371" i="15"/>
  <c r="AA372" i="15"/>
  <c r="AA373" i="15"/>
  <c r="AA374" i="15"/>
  <c r="AA375" i="15"/>
  <c r="AA376" i="15"/>
  <c r="AA377" i="15"/>
  <c r="AA378" i="15"/>
  <c r="AA379" i="15"/>
  <c r="AA380" i="15"/>
  <c r="AA381" i="15"/>
  <c r="AA382" i="15"/>
  <c r="AA383" i="15"/>
  <c r="AA384" i="15"/>
  <c r="AA385" i="15"/>
  <c r="AA386" i="15"/>
  <c r="AA387" i="15"/>
  <c r="AA388" i="15"/>
  <c r="AA389" i="15"/>
  <c r="AA390" i="15"/>
  <c r="AA391" i="15"/>
  <c r="AA392" i="15"/>
  <c r="AA393" i="15"/>
  <c r="AA394" i="15"/>
  <c r="AA395" i="15"/>
  <c r="AA396" i="15"/>
  <c r="AA397" i="15"/>
  <c r="AA398" i="15"/>
  <c r="AA399" i="15"/>
  <c r="AA400" i="15"/>
  <c r="AA401" i="15"/>
  <c r="AA402" i="15"/>
  <c r="AA403" i="15"/>
  <c r="AA404" i="15"/>
  <c r="AA405" i="15"/>
  <c r="AA406" i="15"/>
  <c r="AA407" i="15"/>
  <c r="AA408" i="15"/>
  <c r="AA409" i="15"/>
  <c r="AA410" i="15"/>
  <c r="AA411" i="15"/>
  <c r="AA412" i="15"/>
  <c r="AA413" i="15"/>
  <c r="AA414" i="15"/>
  <c r="AA415" i="15"/>
  <c r="AA416" i="15"/>
  <c r="AA417" i="15"/>
  <c r="AA418" i="15"/>
  <c r="AA419" i="15"/>
  <c r="AA420" i="15"/>
  <c r="AA421" i="15"/>
  <c r="AA422" i="15"/>
  <c r="AA423" i="15"/>
  <c r="AA424" i="15"/>
  <c r="AA425" i="15"/>
  <c r="AA426" i="15"/>
  <c r="AA427" i="15"/>
  <c r="AA428" i="15"/>
  <c r="AA429" i="15"/>
  <c r="AA430" i="15"/>
  <c r="AA431" i="15"/>
  <c r="AA432" i="15"/>
  <c r="AA433" i="15"/>
  <c r="AA434" i="15"/>
  <c r="AA435" i="15"/>
  <c r="AA436" i="15"/>
  <c r="AA437" i="15"/>
  <c r="AA438" i="15"/>
  <c r="AA439" i="15"/>
  <c r="AA440" i="15"/>
  <c r="AA441" i="15"/>
  <c r="AA442" i="15"/>
  <c r="AA443" i="15"/>
  <c r="AA444" i="15"/>
  <c r="AA445" i="15"/>
  <c r="AA446" i="15"/>
  <c r="AA447" i="15"/>
  <c r="AA448" i="15"/>
  <c r="AA449" i="15"/>
  <c r="AA450" i="15"/>
  <c r="AA451" i="15"/>
  <c r="AA452" i="15"/>
  <c r="AA453" i="15"/>
  <c r="AA454" i="15"/>
  <c r="AA455" i="15"/>
  <c r="AA456" i="15"/>
  <c r="AA457" i="15"/>
  <c r="AA458" i="15"/>
  <c r="AA459" i="15"/>
  <c r="AA460" i="15"/>
  <c r="AA461" i="15"/>
  <c r="AA462" i="15"/>
  <c r="AA463" i="15"/>
  <c r="AA464" i="15"/>
  <c r="AA465" i="15"/>
  <c r="AA466" i="15"/>
  <c r="AA467" i="15"/>
  <c r="AA468" i="15"/>
  <c r="AA469" i="15"/>
  <c r="AA470" i="15"/>
  <c r="AA471" i="15"/>
  <c r="AA472" i="15"/>
  <c r="AA473" i="15"/>
  <c r="AA474" i="15"/>
  <c r="AA475" i="15"/>
  <c r="AA476" i="15"/>
  <c r="AA477" i="15"/>
  <c r="AA478" i="15"/>
  <c r="AA479" i="15"/>
  <c r="AA480" i="15"/>
  <c r="AA481" i="15"/>
  <c r="AA482" i="15"/>
  <c r="AA483" i="15"/>
  <c r="AA484" i="15"/>
  <c r="AA485" i="15"/>
  <c r="AA486" i="15"/>
  <c r="AA487" i="15"/>
  <c r="AA488" i="15"/>
  <c r="AA489" i="15"/>
  <c r="AA490" i="15"/>
  <c r="AA491" i="15"/>
  <c r="AA492" i="15"/>
  <c r="AA493" i="15"/>
  <c r="AA494" i="15"/>
  <c r="AA495" i="15"/>
  <c r="AA496" i="15"/>
  <c r="AA497" i="15"/>
  <c r="AA498" i="15"/>
  <c r="AA499" i="15"/>
  <c r="AA500" i="15"/>
  <c r="AA501" i="15"/>
  <c r="AA2" i="15"/>
  <c r="Z3" i="15"/>
  <c r="Z4" i="15"/>
  <c r="Z5" i="15"/>
  <c r="Z6" i="15"/>
  <c r="Z7" i="15"/>
  <c r="Z8" i="15"/>
  <c r="Z9" i="15"/>
  <c r="Z10" i="15"/>
  <c r="Z11" i="15"/>
  <c r="Z12" i="15"/>
  <c r="Z13" i="15"/>
  <c r="Z14" i="15"/>
  <c r="Z15" i="15"/>
  <c r="Z16" i="15"/>
  <c r="Z17" i="15"/>
  <c r="Z18" i="15"/>
  <c r="Z19" i="15"/>
  <c r="Z20" i="15"/>
  <c r="Z21" i="15"/>
  <c r="Z22" i="15"/>
  <c r="Z23" i="15"/>
  <c r="Z24" i="15"/>
  <c r="Z25" i="15"/>
  <c r="Z26" i="15"/>
  <c r="Z27" i="15"/>
  <c r="Z28" i="15"/>
  <c r="Z29" i="15"/>
  <c r="Z30" i="15"/>
  <c r="Z31" i="15"/>
  <c r="Z32" i="15"/>
  <c r="Z33" i="15"/>
  <c r="Z34" i="15"/>
  <c r="Z35" i="15"/>
  <c r="Z36" i="15"/>
  <c r="Z37" i="15"/>
  <c r="Z38" i="15"/>
  <c r="Z39" i="15"/>
  <c r="Z40" i="15"/>
  <c r="Z41" i="15"/>
  <c r="Z42" i="15"/>
  <c r="Z43" i="15"/>
  <c r="Z44" i="15"/>
  <c r="Z45" i="15"/>
  <c r="Z46" i="15"/>
  <c r="Z47" i="15"/>
  <c r="Z48" i="15"/>
  <c r="Z49" i="15"/>
  <c r="Z50" i="15"/>
  <c r="Z51" i="15"/>
  <c r="Z52" i="15"/>
  <c r="Z53" i="15"/>
  <c r="Z54" i="15"/>
  <c r="Z55" i="15"/>
  <c r="Z56" i="15"/>
  <c r="Z57" i="15"/>
  <c r="Z58" i="15"/>
  <c r="Z59" i="15"/>
  <c r="Z60" i="15"/>
  <c r="Z61" i="15"/>
  <c r="Z62" i="15"/>
  <c r="Z63" i="15"/>
  <c r="Z64" i="15"/>
  <c r="Z65" i="15"/>
  <c r="Z66" i="15"/>
  <c r="Z67" i="15"/>
  <c r="Z68" i="15"/>
  <c r="Z69" i="15"/>
  <c r="Z70" i="15"/>
  <c r="Z71" i="15"/>
  <c r="Z72" i="15"/>
  <c r="Z73" i="15"/>
  <c r="Z74" i="15"/>
  <c r="Z75" i="15"/>
  <c r="Z76" i="15"/>
  <c r="Z77" i="15"/>
  <c r="Z78" i="15"/>
  <c r="Z79" i="15"/>
  <c r="Z80" i="15"/>
  <c r="Z81" i="15"/>
  <c r="Z82" i="15"/>
  <c r="Z83" i="15"/>
  <c r="Z84" i="15"/>
  <c r="Z85" i="15"/>
  <c r="Z86" i="15"/>
  <c r="Z87" i="15"/>
  <c r="Z88" i="15"/>
  <c r="Z89" i="15"/>
  <c r="Z90" i="15"/>
  <c r="Z91" i="15"/>
  <c r="Z92" i="15"/>
  <c r="Z93" i="15"/>
  <c r="Z94" i="15"/>
  <c r="Z95" i="15"/>
  <c r="Z96" i="15"/>
  <c r="Z97" i="15"/>
  <c r="Z98" i="15"/>
  <c r="Z99" i="15"/>
  <c r="Z100" i="15"/>
  <c r="Z101" i="15"/>
  <c r="Z102" i="15"/>
  <c r="Z103"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Z131" i="15"/>
  <c r="Z132" i="15"/>
  <c r="Z133" i="15"/>
  <c r="Z134" i="15"/>
  <c r="Z135" i="15"/>
  <c r="Z136" i="15"/>
  <c r="Z137" i="15"/>
  <c r="Z138" i="15"/>
  <c r="Z139" i="15"/>
  <c r="Z140" i="15"/>
  <c r="Z141" i="15"/>
  <c r="Z142" i="15"/>
  <c r="Z143" i="15"/>
  <c r="Z144" i="15"/>
  <c r="Z145" i="15"/>
  <c r="Z146" i="15"/>
  <c r="Z147" i="15"/>
  <c r="Z148" i="15"/>
  <c r="Z149" i="15"/>
  <c r="Z150" i="15"/>
  <c r="Z151" i="15"/>
  <c r="Z152" i="15"/>
  <c r="Z153" i="15"/>
  <c r="Z154" i="15"/>
  <c r="Z155" i="15"/>
  <c r="Z156" i="15"/>
  <c r="Z157" i="15"/>
  <c r="Z158" i="15"/>
  <c r="Z159" i="15"/>
  <c r="Z160" i="15"/>
  <c r="Z161" i="15"/>
  <c r="Z162" i="15"/>
  <c r="Z163" i="15"/>
  <c r="Z164" i="15"/>
  <c r="Z165" i="15"/>
  <c r="Z166" i="15"/>
  <c r="Z167" i="15"/>
  <c r="Z168" i="15"/>
  <c r="Z169" i="15"/>
  <c r="Z170" i="15"/>
  <c r="Z171" i="15"/>
  <c r="Z172" i="15"/>
  <c r="Z173" i="15"/>
  <c r="Z174" i="15"/>
  <c r="Z175" i="15"/>
  <c r="Z176" i="15"/>
  <c r="Z177" i="15"/>
  <c r="Z178" i="15"/>
  <c r="Z179" i="15"/>
  <c r="Z180" i="15"/>
  <c r="Z181" i="15"/>
  <c r="Z182" i="15"/>
  <c r="Z183" i="15"/>
  <c r="Z184" i="15"/>
  <c r="Z185" i="15"/>
  <c r="Z186" i="15"/>
  <c r="Z187" i="15"/>
  <c r="Z188" i="15"/>
  <c r="Z189" i="15"/>
  <c r="Z190" i="15"/>
  <c r="Z191" i="15"/>
  <c r="Z192" i="15"/>
  <c r="Z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Z219" i="15"/>
  <c r="Z220" i="15"/>
  <c r="Z221" i="15"/>
  <c r="Z222" i="15"/>
  <c r="Z223" i="15"/>
  <c r="Z224" i="15"/>
  <c r="Z225" i="15"/>
  <c r="Z226" i="15"/>
  <c r="Z227" i="15"/>
  <c r="Z228" i="15"/>
  <c r="Z229" i="15"/>
  <c r="Z230" i="15"/>
  <c r="Z231" i="15"/>
  <c r="Z232" i="15"/>
  <c r="Z233" i="15"/>
  <c r="Z234" i="15"/>
  <c r="Z235" i="15"/>
  <c r="Z236" i="15"/>
  <c r="Z237" i="15"/>
  <c r="Z238" i="15"/>
  <c r="Z239" i="15"/>
  <c r="Z240" i="15"/>
  <c r="Z241" i="15"/>
  <c r="Z242" i="15"/>
  <c r="Z243" i="15"/>
  <c r="Z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7" i="15"/>
  <c r="Z278" i="15"/>
  <c r="Z279" i="15"/>
  <c r="Z280" i="15"/>
  <c r="Z281" i="15"/>
  <c r="Z282" i="15"/>
  <c r="Z283" i="15"/>
  <c r="Z284" i="15"/>
  <c r="Z285" i="15"/>
  <c r="Z286" i="15"/>
  <c r="Z287" i="15"/>
  <c r="Z288" i="15"/>
  <c r="Z289" i="15"/>
  <c r="Z290" i="15"/>
  <c r="Z291" i="15"/>
  <c r="Z292" i="15"/>
  <c r="Z293" i="15"/>
  <c r="Z294" i="15"/>
  <c r="Z295" i="15"/>
  <c r="Z296" i="15"/>
  <c r="Z297" i="15"/>
  <c r="Z298" i="15"/>
  <c r="Z299" i="15"/>
  <c r="Z300" i="15"/>
  <c r="Z301" i="15"/>
  <c r="Z302" i="15"/>
  <c r="Z303" i="15"/>
  <c r="Z304" i="15"/>
  <c r="Z305" i="15"/>
  <c r="Z306" i="15"/>
  <c r="Z307" i="15"/>
  <c r="Z308" i="15"/>
  <c r="Z309" i="15"/>
  <c r="Z310" i="15"/>
  <c r="Z311" i="15"/>
  <c r="Z312" i="15"/>
  <c r="Z313" i="15"/>
  <c r="Z314" i="15"/>
  <c r="Z315" i="15"/>
  <c r="Z316" i="15"/>
  <c r="Z317" i="15"/>
  <c r="Z318" i="15"/>
  <c r="Z319" i="15"/>
  <c r="Z320" i="15"/>
  <c r="Z321" i="15"/>
  <c r="Z322" i="15"/>
  <c r="Z323" i="15"/>
  <c r="Z324" i="15"/>
  <c r="Z325" i="15"/>
  <c r="Z326" i="15"/>
  <c r="Z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Z358" i="15"/>
  <c r="Z359" i="15"/>
  <c r="Z360" i="15"/>
  <c r="Z361" i="15"/>
  <c r="Z362" i="15"/>
  <c r="Z363" i="15"/>
  <c r="Z364" i="15"/>
  <c r="Z365" i="15"/>
  <c r="Z366" i="15"/>
  <c r="Z367" i="15"/>
  <c r="Z368" i="15"/>
  <c r="Z369" i="15"/>
  <c r="Z370" i="15"/>
  <c r="Z371" i="15"/>
  <c r="Z372" i="15"/>
  <c r="Z373" i="15"/>
  <c r="Z374" i="15"/>
  <c r="Z375" i="15"/>
  <c r="Z376" i="15"/>
  <c r="Z377" i="15"/>
  <c r="Z378" i="15"/>
  <c r="Z379" i="15"/>
  <c r="Z380" i="15"/>
  <c r="Z381" i="15"/>
  <c r="Z382" i="15"/>
  <c r="Z383" i="15"/>
  <c r="Z384" i="15"/>
  <c r="Z385" i="15"/>
  <c r="Z386" i="15"/>
  <c r="Z387" i="15"/>
  <c r="Z388" i="15"/>
  <c r="Z389" i="15"/>
  <c r="Z390" i="15"/>
  <c r="Z391" i="15"/>
  <c r="Z392" i="15"/>
  <c r="Z393" i="15"/>
  <c r="Z394" i="15"/>
  <c r="Z395" i="15"/>
  <c r="Z396" i="15"/>
  <c r="Z397" i="15"/>
  <c r="Z398" i="15"/>
  <c r="Z399" i="15"/>
  <c r="Z400" i="15"/>
  <c r="Z401" i="15"/>
  <c r="Z402" i="15"/>
  <c r="Z403" i="15"/>
  <c r="Z404" i="15"/>
  <c r="Z405" i="15"/>
  <c r="Z406" i="15"/>
  <c r="Z407" i="15"/>
  <c r="Z408" i="15"/>
  <c r="Z409" i="15"/>
  <c r="Z410" i="15"/>
  <c r="Z411" i="15"/>
  <c r="Z412" i="15"/>
  <c r="Z413" i="15"/>
  <c r="Z414" i="15"/>
  <c r="Z415" i="15"/>
  <c r="Z416" i="15"/>
  <c r="Z417" i="15"/>
  <c r="Z418" i="15"/>
  <c r="Z419" i="15"/>
  <c r="Z420" i="15"/>
  <c r="Z421" i="15"/>
  <c r="Z422" i="15"/>
  <c r="Z423" i="15"/>
  <c r="Z424" i="15"/>
  <c r="Z425" i="15"/>
  <c r="Z426" i="15"/>
  <c r="Z427" i="15"/>
  <c r="Z428" i="15"/>
  <c r="Z429" i="15"/>
  <c r="Z430" i="15"/>
  <c r="Z431" i="15"/>
  <c r="Z432" i="15"/>
  <c r="Z433" i="15"/>
  <c r="Z434" i="15"/>
  <c r="Z435" i="15"/>
  <c r="Z436" i="15"/>
  <c r="Z437" i="15"/>
  <c r="Z438" i="15"/>
  <c r="Z439" i="15"/>
  <c r="Z440" i="15"/>
  <c r="Z441" i="15"/>
  <c r="Z442" i="15"/>
  <c r="Z443" i="15"/>
  <c r="Z444" i="15"/>
  <c r="Z445" i="15"/>
  <c r="Z446" i="15"/>
  <c r="Z447" i="15"/>
  <c r="Z448" i="15"/>
  <c r="Z449" i="15"/>
  <c r="Z450" i="15"/>
  <c r="Z451" i="15"/>
  <c r="Z452" i="15"/>
  <c r="Z453" i="15"/>
  <c r="Z454" i="15"/>
  <c r="Z455" i="15"/>
  <c r="Z456" i="15"/>
  <c r="Z457" i="15"/>
  <c r="Z458" i="15"/>
  <c r="Z459" i="15"/>
  <c r="Z460" i="15"/>
  <c r="Z461" i="15"/>
  <c r="Z462" i="15"/>
  <c r="Z463" i="15"/>
  <c r="Z464" i="15"/>
  <c r="Z465" i="15"/>
  <c r="Z466" i="15"/>
  <c r="Z467" i="15"/>
  <c r="Z468" i="15"/>
  <c r="Z469" i="15"/>
  <c r="Z470" i="15"/>
  <c r="Z471" i="15"/>
  <c r="Z472" i="15"/>
  <c r="Z473" i="15"/>
  <c r="Z474" i="15"/>
  <c r="Z475" i="15"/>
  <c r="Z476" i="15"/>
  <c r="Z477" i="15"/>
  <c r="Z478" i="15"/>
  <c r="Z479" i="15"/>
  <c r="Z480" i="15"/>
  <c r="Z481" i="15"/>
  <c r="Z482" i="15"/>
  <c r="Z483" i="15"/>
  <c r="Z484" i="15"/>
  <c r="Z485" i="15"/>
  <c r="Z486" i="15"/>
  <c r="Z487" i="15"/>
  <c r="Z488" i="15"/>
  <c r="Z489" i="15"/>
  <c r="Z490" i="15"/>
  <c r="Z491" i="15"/>
  <c r="Z492" i="15"/>
  <c r="Z493" i="15"/>
  <c r="Z494" i="15"/>
  <c r="Z495" i="15"/>
  <c r="Z496" i="15"/>
  <c r="Z497" i="15"/>
  <c r="Z498" i="15"/>
  <c r="Z499" i="15"/>
  <c r="Z500" i="15"/>
  <c r="Z501" i="15"/>
  <c r="Z2" i="15"/>
  <c r="Y3" i="15"/>
  <c r="Y4" i="15"/>
  <c r="Y5" i="15"/>
  <c r="Y6" i="15"/>
  <c r="Y7" i="15"/>
  <c r="Y8" i="15"/>
  <c r="Y9" i="15"/>
  <c r="Y10" i="15"/>
  <c r="Y11" i="15"/>
  <c r="Y12" i="15"/>
  <c r="Y13" i="15"/>
  <c r="Y14" i="15"/>
  <c r="Y15" i="15"/>
  <c r="Y16" i="15"/>
  <c r="Y17" i="15"/>
  <c r="Y18" i="15"/>
  <c r="Y19" i="15"/>
  <c r="Y20" i="15"/>
  <c r="Y21" i="15"/>
  <c r="Y22" i="15"/>
  <c r="Y23" i="15"/>
  <c r="Y24" i="15"/>
  <c r="Y25" i="15"/>
  <c r="Y26" i="15"/>
  <c r="Y27" i="15"/>
  <c r="Y28" i="15"/>
  <c r="Y29" i="15"/>
  <c r="Y30" i="15"/>
  <c r="Y31" i="15"/>
  <c r="Y32" i="15"/>
  <c r="Y33" i="15"/>
  <c r="Y34" i="15"/>
  <c r="Y35" i="15"/>
  <c r="Y36" i="15"/>
  <c r="Y37" i="15"/>
  <c r="Y38" i="15"/>
  <c r="Y39" i="15"/>
  <c r="Y40" i="15"/>
  <c r="Y41" i="15"/>
  <c r="Y42" i="15"/>
  <c r="Y43" i="15"/>
  <c r="Y44" i="15"/>
  <c r="Y45" i="15"/>
  <c r="Y46" i="15"/>
  <c r="Y47" i="15"/>
  <c r="Y48" i="15"/>
  <c r="Y49" i="15"/>
  <c r="Y50" i="15"/>
  <c r="Y51" i="15"/>
  <c r="Y52" i="15"/>
  <c r="Y53" i="15"/>
  <c r="Y54" i="15"/>
  <c r="Y55" i="15"/>
  <c r="Y56" i="15"/>
  <c r="Y57" i="15"/>
  <c r="Y58" i="15"/>
  <c r="Y59" i="15"/>
  <c r="Y60" i="15"/>
  <c r="Y61" i="15"/>
  <c r="Y62" i="15"/>
  <c r="Y63" i="15"/>
  <c r="Y64" i="15"/>
  <c r="Y65" i="15"/>
  <c r="Y66" i="15"/>
  <c r="Y67" i="15"/>
  <c r="Y68" i="15"/>
  <c r="Y69" i="15"/>
  <c r="Y70" i="15"/>
  <c r="Y71" i="15"/>
  <c r="Y72" i="15"/>
  <c r="Y73" i="15"/>
  <c r="Y74" i="15"/>
  <c r="Y75" i="15"/>
  <c r="Y76" i="15"/>
  <c r="Y77" i="15"/>
  <c r="Y78" i="15"/>
  <c r="Y79" i="15"/>
  <c r="Y80" i="15"/>
  <c r="Y81" i="15"/>
  <c r="Y82" i="15"/>
  <c r="Y83" i="15"/>
  <c r="Y84" i="15"/>
  <c r="Y85" i="15"/>
  <c r="Y86" i="15"/>
  <c r="Y87" i="15"/>
  <c r="Y88" i="15"/>
  <c r="Y89" i="15"/>
  <c r="Y90" i="15"/>
  <c r="Y91" i="15"/>
  <c r="Y92" i="15"/>
  <c r="Y93" i="15"/>
  <c r="Y94" i="15"/>
  <c r="Y95" i="15"/>
  <c r="Y96" i="15"/>
  <c r="Y97" i="15"/>
  <c r="Y98" i="15"/>
  <c r="Y99" i="15"/>
  <c r="Y100" i="15"/>
  <c r="Y101" i="15"/>
  <c r="Y102" i="15"/>
  <c r="Y103" i="15"/>
  <c r="Y104" i="15"/>
  <c r="Y105" i="15"/>
  <c r="Y106" i="15"/>
  <c r="Y107" i="15"/>
  <c r="Y108" i="15"/>
  <c r="Y109" i="15"/>
  <c r="Y110" i="15"/>
  <c r="Y111" i="15"/>
  <c r="Y112" i="15"/>
  <c r="Y113" i="15"/>
  <c r="Y114" i="15"/>
  <c r="Y115" i="15"/>
  <c r="Y116" i="15"/>
  <c r="Y117" i="15"/>
  <c r="Y118" i="15"/>
  <c r="Y119" i="15"/>
  <c r="Y120" i="15"/>
  <c r="Y121" i="15"/>
  <c r="Y122" i="15"/>
  <c r="Y123" i="15"/>
  <c r="Y124" i="15"/>
  <c r="Y125" i="15"/>
  <c r="Y126" i="15"/>
  <c r="Y127" i="15"/>
  <c r="Y128" i="15"/>
  <c r="Y129" i="15"/>
  <c r="Y130" i="15"/>
  <c r="Y131" i="15"/>
  <c r="Y132" i="15"/>
  <c r="Y133" i="15"/>
  <c r="Y134" i="15"/>
  <c r="Y135" i="15"/>
  <c r="Y136" i="15"/>
  <c r="Y137" i="15"/>
  <c r="Y138" i="15"/>
  <c r="Y139" i="15"/>
  <c r="Y140" i="15"/>
  <c r="Y141" i="15"/>
  <c r="Y142" i="15"/>
  <c r="Y143" i="15"/>
  <c r="Y144" i="15"/>
  <c r="Y145" i="15"/>
  <c r="Y146" i="15"/>
  <c r="Y147" i="15"/>
  <c r="Y148" i="15"/>
  <c r="Y149" i="15"/>
  <c r="Y150" i="15"/>
  <c r="Y151" i="15"/>
  <c r="Y152" i="15"/>
  <c r="Y153" i="15"/>
  <c r="Y154" i="15"/>
  <c r="Y155" i="15"/>
  <c r="Y156" i="15"/>
  <c r="Y157" i="15"/>
  <c r="Y158" i="15"/>
  <c r="Y159" i="15"/>
  <c r="Y160" i="15"/>
  <c r="Y161" i="15"/>
  <c r="Y162" i="15"/>
  <c r="Y163" i="15"/>
  <c r="Y164" i="15"/>
  <c r="Y165" i="15"/>
  <c r="Y166" i="15"/>
  <c r="Y167" i="15"/>
  <c r="Y168" i="15"/>
  <c r="Y169" i="15"/>
  <c r="Y170" i="15"/>
  <c r="Y171" i="15"/>
  <c r="Y172" i="15"/>
  <c r="Y173" i="15"/>
  <c r="Y174" i="15"/>
  <c r="Y175" i="15"/>
  <c r="Y176" i="15"/>
  <c r="Y177" i="15"/>
  <c r="Y178" i="15"/>
  <c r="Y179" i="15"/>
  <c r="Y180" i="15"/>
  <c r="Y181" i="15"/>
  <c r="Y182" i="15"/>
  <c r="Y183" i="15"/>
  <c r="Y184" i="15"/>
  <c r="Y185" i="15"/>
  <c r="Y186" i="15"/>
  <c r="Y187" i="15"/>
  <c r="Y188" i="15"/>
  <c r="Y189" i="15"/>
  <c r="Y190" i="15"/>
  <c r="Y191" i="15"/>
  <c r="Y192" i="15"/>
  <c r="Y193" i="15"/>
  <c r="Y194" i="15"/>
  <c r="Y195" i="15"/>
  <c r="Y196" i="15"/>
  <c r="Y197" i="15"/>
  <c r="Y198" i="15"/>
  <c r="Y199" i="15"/>
  <c r="Y200" i="15"/>
  <c r="Y201" i="15"/>
  <c r="Y202" i="15"/>
  <c r="Y203" i="15"/>
  <c r="Y204" i="15"/>
  <c r="Y205" i="15"/>
  <c r="Y206" i="15"/>
  <c r="Y207" i="15"/>
  <c r="Y208" i="15"/>
  <c r="Y209" i="15"/>
  <c r="Y210" i="15"/>
  <c r="Y211" i="15"/>
  <c r="Y212" i="15"/>
  <c r="Y213" i="15"/>
  <c r="Y214" i="15"/>
  <c r="Y215" i="15"/>
  <c r="Y216" i="15"/>
  <c r="Y217" i="15"/>
  <c r="Y218" i="15"/>
  <c r="Y219" i="15"/>
  <c r="Y220" i="15"/>
  <c r="Y221" i="15"/>
  <c r="Y222" i="15"/>
  <c r="Y223" i="15"/>
  <c r="Y224" i="15"/>
  <c r="Y225" i="15"/>
  <c r="Y226" i="15"/>
  <c r="Y227" i="15"/>
  <c r="Y228" i="15"/>
  <c r="Y229" i="15"/>
  <c r="Y230" i="15"/>
  <c r="Y231" i="15"/>
  <c r="Y232" i="15"/>
  <c r="Y233" i="15"/>
  <c r="Y234" i="15"/>
  <c r="Y235" i="15"/>
  <c r="Y236" i="15"/>
  <c r="Y237" i="15"/>
  <c r="Y238" i="15"/>
  <c r="Y239" i="15"/>
  <c r="Y240" i="15"/>
  <c r="Y241" i="15"/>
  <c r="Y242" i="15"/>
  <c r="Y243" i="15"/>
  <c r="Y244" i="15"/>
  <c r="Y245" i="15"/>
  <c r="Y246" i="15"/>
  <c r="Y247" i="15"/>
  <c r="Y248" i="15"/>
  <c r="Y249" i="15"/>
  <c r="Y250" i="15"/>
  <c r="Y251" i="15"/>
  <c r="Y252" i="15"/>
  <c r="Y253" i="15"/>
  <c r="Y254" i="15"/>
  <c r="Y255" i="15"/>
  <c r="Y256" i="15"/>
  <c r="Y257" i="15"/>
  <c r="Y258" i="15"/>
  <c r="Y259" i="15"/>
  <c r="Y260" i="15"/>
  <c r="Y261" i="15"/>
  <c r="Y262" i="15"/>
  <c r="Y263" i="15"/>
  <c r="Y264" i="15"/>
  <c r="Y265" i="15"/>
  <c r="Y266" i="15"/>
  <c r="Y267" i="15"/>
  <c r="Y268" i="15"/>
  <c r="Y269" i="15"/>
  <c r="Y270" i="15"/>
  <c r="Y271" i="15"/>
  <c r="Y272" i="15"/>
  <c r="Y273" i="15"/>
  <c r="Y274" i="15"/>
  <c r="Y275" i="15"/>
  <c r="Y276" i="15"/>
  <c r="Y277" i="15"/>
  <c r="Y278" i="15"/>
  <c r="Y279" i="15"/>
  <c r="Y280" i="15"/>
  <c r="Y281" i="15"/>
  <c r="Y282" i="15"/>
  <c r="Y283" i="15"/>
  <c r="Y284" i="15"/>
  <c r="Y285" i="15"/>
  <c r="Y286" i="15"/>
  <c r="Y287" i="15"/>
  <c r="Y288" i="15"/>
  <c r="Y289" i="15"/>
  <c r="Y290" i="15"/>
  <c r="Y291" i="15"/>
  <c r="Y292" i="15"/>
  <c r="Y293" i="15"/>
  <c r="Y294" i="15"/>
  <c r="Y295" i="15"/>
  <c r="Y296" i="15"/>
  <c r="Y297" i="15"/>
  <c r="Y298" i="15"/>
  <c r="Y299" i="15"/>
  <c r="Y300" i="15"/>
  <c r="Y301" i="15"/>
  <c r="Y302" i="15"/>
  <c r="Y303" i="15"/>
  <c r="Y304" i="15"/>
  <c r="Y305" i="15"/>
  <c r="Y306" i="15"/>
  <c r="Y307" i="15"/>
  <c r="Y308" i="15"/>
  <c r="Y309" i="15"/>
  <c r="Y310" i="15"/>
  <c r="Y311" i="15"/>
  <c r="Y312" i="15"/>
  <c r="Y313" i="15"/>
  <c r="Y314" i="15"/>
  <c r="Y315" i="15"/>
  <c r="Y316" i="15"/>
  <c r="Y317" i="15"/>
  <c r="Y318" i="15"/>
  <c r="Y319" i="15"/>
  <c r="Y320" i="15"/>
  <c r="Y321" i="15"/>
  <c r="Y322" i="15"/>
  <c r="Y323" i="15"/>
  <c r="Y324" i="15"/>
  <c r="Y325" i="15"/>
  <c r="Y326" i="15"/>
  <c r="Y327" i="15"/>
  <c r="Y328" i="15"/>
  <c r="Y329" i="15"/>
  <c r="Y330" i="15"/>
  <c r="Y331" i="15"/>
  <c r="Y332" i="15"/>
  <c r="Y333" i="15"/>
  <c r="Y334" i="15"/>
  <c r="Y335" i="15"/>
  <c r="Y336" i="15"/>
  <c r="Y337" i="15"/>
  <c r="Y338" i="15"/>
  <c r="Y339" i="15"/>
  <c r="Y340" i="15"/>
  <c r="Y341" i="15"/>
  <c r="Y342" i="15"/>
  <c r="Y343" i="15"/>
  <c r="Y344" i="15"/>
  <c r="Y345" i="15"/>
  <c r="Y346" i="15"/>
  <c r="Y347" i="15"/>
  <c r="Y348" i="15"/>
  <c r="Y349" i="15"/>
  <c r="Y350" i="15"/>
  <c r="Y351" i="15"/>
  <c r="Y352" i="15"/>
  <c r="Y353" i="15"/>
  <c r="Y354" i="15"/>
  <c r="Y355" i="15"/>
  <c r="Y356" i="15"/>
  <c r="Y357" i="15"/>
  <c r="Y358" i="15"/>
  <c r="Y359" i="15"/>
  <c r="Y360" i="15"/>
  <c r="Y361" i="15"/>
  <c r="Y362" i="15"/>
  <c r="Y363" i="15"/>
  <c r="Y364" i="15"/>
  <c r="Y365" i="15"/>
  <c r="Y366" i="15"/>
  <c r="Y367" i="15"/>
  <c r="Y368" i="15"/>
  <c r="Y369" i="15"/>
  <c r="Y370" i="15"/>
  <c r="Y371" i="15"/>
  <c r="Y372" i="15"/>
  <c r="Y373" i="15"/>
  <c r="Y374" i="15"/>
  <c r="Y375" i="15"/>
  <c r="Y376" i="15"/>
  <c r="Y377" i="15"/>
  <c r="Y378" i="15"/>
  <c r="Y379" i="15"/>
  <c r="Y380" i="15"/>
  <c r="Y381" i="15"/>
  <c r="Y382" i="15"/>
  <c r="Y383" i="15"/>
  <c r="Y384" i="15"/>
  <c r="Y385" i="15"/>
  <c r="Y386" i="15"/>
  <c r="Y387" i="15"/>
  <c r="Y388" i="15"/>
  <c r="Y389" i="15"/>
  <c r="Y390" i="15"/>
  <c r="Y391" i="15"/>
  <c r="Y392" i="15"/>
  <c r="Y393" i="15"/>
  <c r="Y394" i="15"/>
  <c r="Y395" i="15"/>
  <c r="Y396" i="15"/>
  <c r="Y397" i="15"/>
  <c r="Y398" i="15"/>
  <c r="Y399" i="15"/>
  <c r="Y400" i="15"/>
  <c r="Y401" i="15"/>
  <c r="Y402" i="15"/>
  <c r="Y403" i="15"/>
  <c r="Y404" i="15"/>
  <c r="Y405" i="15"/>
  <c r="Y406" i="15"/>
  <c r="Y407" i="15"/>
  <c r="Y408" i="15"/>
  <c r="Y409" i="15"/>
  <c r="Y410" i="15"/>
  <c r="Y411" i="15"/>
  <c r="Y412" i="15"/>
  <c r="Y413" i="15"/>
  <c r="Y414" i="15"/>
  <c r="Y415" i="15"/>
  <c r="Y416" i="15"/>
  <c r="Y417" i="15"/>
  <c r="Y418" i="15"/>
  <c r="Y419" i="15"/>
  <c r="Y420" i="15"/>
  <c r="Y421" i="15"/>
  <c r="Y422" i="15"/>
  <c r="Y423" i="15"/>
  <c r="Y424" i="15"/>
  <c r="Y425" i="15"/>
  <c r="Y426" i="15"/>
  <c r="Y427" i="15"/>
  <c r="Y428" i="15"/>
  <c r="Y429" i="15"/>
  <c r="Y430" i="15"/>
  <c r="Y431" i="15"/>
  <c r="Y432" i="15"/>
  <c r="Y433" i="15"/>
  <c r="Y434" i="15"/>
  <c r="Y435" i="15"/>
  <c r="Y436" i="15"/>
  <c r="Y437" i="15"/>
  <c r="Y438" i="15"/>
  <c r="Y439" i="15"/>
  <c r="Y440" i="15"/>
  <c r="Y441" i="15"/>
  <c r="Y442" i="15"/>
  <c r="Y443" i="15"/>
  <c r="Y444" i="15"/>
  <c r="Y445" i="15"/>
  <c r="Y446" i="15"/>
  <c r="Y447" i="15"/>
  <c r="Y448" i="15"/>
  <c r="Y449" i="15"/>
  <c r="Y450" i="15"/>
  <c r="Y451" i="15"/>
  <c r="Y452" i="15"/>
  <c r="Y453" i="15"/>
  <c r="Y454" i="15"/>
  <c r="Y455" i="15"/>
  <c r="Y456" i="15"/>
  <c r="Y457" i="15"/>
  <c r="Y458" i="15"/>
  <c r="Y459" i="15"/>
  <c r="Y460" i="15"/>
  <c r="Y461" i="15"/>
  <c r="Y462" i="15"/>
  <c r="Y463" i="15"/>
  <c r="Y464" i="15"/>
  <c r="Y465" i="15"/>
  <c r="Y466" i="15"/>
  <c r="Y467" i="15"/>
  <c r="Y468" i="15"/>
  <c r="Y469" i="15"/>
  <c r="Y470" i="15"/>
  <c r="Y471" i="15"/>
  <c r="Y472" i="15"/>
  <c r="Y473" i="15"/>
  <c r="Y474" i="15"/>
  <c r="Y475" i="15"/>
  <c r="Y476" i="15"/>
  <c r="Y477" i="15"/>
  <c r="Y478" i="15"/>
  <c r="Y479" i="15"/>
  <c r="Y480" i="15"/>
  <c r="Y481" i="15"/>
  <c r="Y482" i="15"/>
  <c r="Y483" i="15"/>
  <c r="Y484" i="15"/>
  <c r="Y485" i="15"/>
  <c r="Y486" i="15"/>
  <c r="Y487" i="15"/>
  <c r="Y488" i="15"/>
  <c r="Y489" i="15"/>
  <c r="Y490" i="15"/>
  <c r="Y491" i="15"/>
  <c r="Y492" i="15"/>
  <c r="Y493" i="15"/>
  <c r="Y494" i="15"/>
  <c r="Y495" i="15"/>
  <c r="Y496" i="15"/>
  <c r="Y497" i="15"/>
  <c r="Y498" i="15"/>
  <c r="Y499" i="15"/>
  <c r="Y500" i="15"/>
  <c r="Y501" i="15"/>
  <c r="Y2" i="15"/>
  <c r="X3" i="15"/>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34" i="15"/>
  <c r="X35" i="15"/>
  <c r="X36" i="15"/>
  <c r="X37" i="15"/>
  <c r="X38" i="15"/>
  <c r="X39" i="15"/>
  <c r="X40" i="15"/>
  <c r="X41" i="15"/>
  <c r="X42" i="15"/>
  <c r="X43" i="15"/>
  <c r="X44" i="15"/>
  <c r="X45" i="15"/>
  <c r="X46" i="15"/>
  <c r="X47" i="15"/>
  <c r="X48" i="15"/>
  <c r="X49" i="15"/>
  <c r="X50" i="15"/>
  <c r="X51" i="15"/>
  <c r="X52" i="15"/>
  <c r="X53" i="15"/>
  <c r="X54" i="15"/>
  <c r="X55" i="15"/>
  <c r="X56" i="15"/>
  <c r="X57" i="15"/>
  <c r="X58" i="15"/>
  <c r="X59" i="15"/>
  <c r="X60" i="15"/>
  <c r="X61" i="15"/>
  <c r="X62" i="15"/>
  <c r="X63" i="15"/>
  <c r="X64" i="15"/>
  <c r="X65" i="15"/>
  <c r="X66" i="15"/>
  <c r="X67" i="15"/>
  <c r="X68" i="15"/>
  <c r="X69" i="15"/>
  <c r="X70" i="15"/>
  <c r="X71" i="15"/>
  <c r="X72" i="15"/>
  <c r="X73" i="15"/>
  <c r="X74" i="15"/>
  <c r="X75" i="15"/>
  <c r="X76" i="15"/>
  <c r="X77" i="15"/>
  <c r="X78" i="15"/>
  <c r="X79" i="15"/>
  <c r="X80" i="15"/>
  <c r="X81" i="15"/>
  <c r="X82" i="15"/>
  <c r="X83" i="15"/>
  <c r="X84" i="15"/>
  <c r="X85" i="15"/>
  <c r="X86" i="15"/>
  <c r="X87" i="15"/>
  <c r="X88" i="15"/>
  <c r="X89" i="15"/>
  <c r="X90" i="15"/>
  <c r="X91" i="15"/>
  <c r="X92" i="15"/>
  <c r="X93" i="15"/>
  <c r="X94" i="15"/>
  <c r="X95" i="15"/>
  <c r="X96" i="15"/>
  <c r="X97" i="15"/>
  <c r="X98" i="15"/>
  <c r="X99" i="15"/>
  <c r="X100" i="15"/>
  <c r="X101" i="15"/>
  <c r="X102" i="15"/>
  <c r="X103" i="15"/>
  <c r="X104" i="15"/>
  <c r="X105" i="15"/>
  <c r="X106" i="15"/>
  <c r="X107" i="15"/>
  <c r="X108" i="15"/>
  <c r="X109" i="15"/>
  <c r="X110" i="15"/>
  <c r="X111" i="15"/>
  <c r="X112" i="15"/>
  <c r="X113" i="15"/>
  <c r="X114" i="15"/>
  <c r="X115" i="15"/>
  <c r="X116" i="15"/>
  <c r="X117" i="15"/>
  <c r="X118" i="15"/>
  <c r="X119" i="15"/>
  <c r="X120" i="15"/>
  <c r="X121" i="15"/>
  <c r="X122" i="15"/>
  <c r="X123" i="15"/>
  <c r="X124" i="15"/>
  <c r="X125" i="15"/>
  <c r="X126" i="15"/>
  <c r="X127" i="15"/>
  <c r="X128" i="15"/>
  <c r="X129" i="15"/>
  <c r="X130" i="15"/>
  <c r="X131" i="15"/>
  <c r="X132" i="15"/>
  <c r="X133" i="15"/>
  <c r="X134" i="15"/>
  <c r="X135" i="15"/>
  <c r="X136" i="15"/>
  <c r="X137" i="15"/>
  <c r="X138" i="15"/>
  <c r="X139" i="15"/>
  <c r="X140" i="15"/>
  <c r="X141" i="15"/>
  <c r="X142" i="15"/>
  <c r="X143" i="15"/>
  <c r="X144" i="15"/>
  <c r="X145" i="15"/>
  <c r="X146" i="15"/>
  <c r="X147" i="15"/>
  <c r="X148" i="15"/>
  <c r="X149" i="15"/>
  <c r="X150" i="15"/>
  <c r="X151" i="15"/>
  <c r="X152" i="15"/>
  <c r="X153" i="15"/>
  <c r="X154" i="15"/>
  <c r="X155" i="15"/>
  <c r="X156" i="15"/>
  <c r="X157" i="15"/>
  <c r="X158" i="15"/>
  <c r="X159" i="15"/>
  <c r="X160" i="15"/>
  <c r="X161" i="15"/>
  <c r="X162" i="15"/>
  <c r="X163" i="15"/>
  <c r="X164" i="15"/>
  <c r="X165" i="15"/>
  <c r="X166" i="15"/>
  <c r="X167" i="15"/>
  <c r="X168" i="15"/>
  <c r="X169" i="15"/>
  <c r="X170" i="15"/>
  <c r="X171" i="15"/>
  <c r="X172" i="15"/>
  <c r="X173" i="15"/>
  <c r="X174" i="15"/>
  <c r="X175" i="15"/>
  <c r="X176" i="15"/>
  <c r="X177" i="15"/>
  <c r="X178" i="15"/>
  <c r="X179" i="15"/>
  <c r="X180" i="15"/>
  <c r="X181" i="15"/>
  <c r="X182" i="15"/>
  <c r="X183" i="15"/>
  <c r="X184" i="15"/>
  <c r="X185" i="15"/>
  <c r="X186" i="15"/>
  <c r="X187" i="15"/>
  <c r="X188" i="15"/>
  <c r="X189" i="15"/>
  <c r="X190" i="15"/>
  <c r="X191" i="15"/>
  <c r="X192" i="15"/>
  <c r="X193" i="15"/>
  <c r="X194" i="15"/>
  <c r="X195" i="15"/>
  <c r="X196" i="15"/>
  <c r="X197" i="15"/>
  <c r="X198" i="15"/>
  <c r="X199" i="15"/>
  <c r="X200" i="15"/>
  <c r="X201" i="15"/>
  <c r="X202" i="15"/>
  <c r="X203" i="15"/>
  <c r="X204" i="15"/>
  <c r="X205" i="15"/>
  <c r="X206" i="15"/>
  <c r="X207" i="15"/>
  <c r="X208" i="15"/>
  <c r="X209" i="15"/>
  <c r="X210" i="15"/>
  <c r="X211" i="15"/>
  <c r="X212" i="15"/>
  <c r="X213" i="15"/>
  <c r="X214" i="15"/>
  <c r="X215" i="15"/>
  <c r="X216" i="15"/>
  <c r="X217" i="15"/>
  <c r="X218" i="15"/>
  <c r="X219" i="15"/>
  <c r="X220" i="15"/>
  <c r="X221" i="15"/>
  <c r="X222" i="15"/>
  <c r="X223" i="15"/>
  <c r="X224" i="15"/>
  <c r="X225" i="15"/>
  <c r="X226" i="15"/>
  <c r="X227" i="15"/>
  <c r="X228" i="15"/>
  <c r="X229" i="15"/>
  <c r="X230" i="15"/>
  <c r="X231" i="15"/>
  <c r="X232" i="15"/>
  <c r="X233" i="15"/>
  <c r="X234" i="15"/>
  <c r="X235" i="15"/>
  <c r="X236" i="15"/>
  <c r="X237" i="15"/>
  <c r="X238" i="15"/>
  <c r="X239" i="15"/>
  <c r="X240" i="15"/>
  <c r="X241" i="15"/>
  <c r="X242" i="15"/>
  <c r="X243" i="15"/>
  <c r="X244" i="15"/>
  <c r="X245" i="15"/>
  <c r="X246" i="15"/>
  <c r="X247" i="15"/>
  <c r="X248" i="15"/>
  <c r="X249" i="15"/>
  <c r="X250" i="15"/>
  <c r="X251" i="15"/>
  <c r="X252" i="15"/>
  <c r="X253" i="15"/>
  <c r="X254" i="15"/>
  <c r="X255" i="15"/>
  <c r="X256" i="15"/>
  <c r="X257" i="15"/>
  <c r="X258" i="15"/>
  <c r="X259" i="15"/>
  <c r="X260" i="15"/>
  <c r="X261" i="15"/>
  <c r="X262" i="15"/>
  <c r="X263" i="15"/>
  <c r="X264" i="15"/>
  <c r="X265" i="15"/>
  <c r="X266" i="15"/>
  <c r="X267" i="15"/>
  <c r="X268" i="15"/>
  <c r="X269" i="15"/>
  <c r="X270" i="15"/>
  <c r="X271" i="15"/>
  <c r="X272" i="15"/>
  <c r="X273" i="15"/>
  <c r="X274" i="15"/>
  <c r="X275" i="15"/>
  <c r="X276" i="15"/>
  <c r="X277" i="15"/>
  <c r="X278" i="15"/>
  <c r="X279" i="15"/>
  <c r="X280" i="15"/>
  <c r="X281" i="15"/>
  <c r="X282" i="15"/>
  <c r="X283" i="15"/>
  <c r="X284" i="15"/>
  <c r="X285" i="15"/>
  <c r="X286" i="15"/>
  <c r="X287" i="15"/>
  <c r="X288" i="15"/>
  <c r="X289" i="15"/>
  <c r="X290" i="15"/>
  <c r="X291" i="15"/>
  <c r="X292" i="15"/>
  <c r="X293" i="15"/>
  <c r="X294" i="15"/>
  <c r="X295" i="15"/>
  <c r="X296" i="15"/>
  <c r="X297" i="15"/>
  <c r="X298" i="15"/>
  <c r="X299" i="15"/>
  <c r="X300" i="15"/>
  <c r="X301" i="15"/>
  <c r="X302" i="15"/>
  <c r="X303" i="15"/>
  <c r="X304" i="15"/>
  <c r="X305" i="15"/>
  <c r="X306" i="15"/>
  <c r="X307" i="15"/>
  <c r="X308" i="15"/>
  <c r="X309" i="15"/>
  <c r="X310" i="15"/>
  <c r="X311" i="15"/>
  <c r="X312" i="15"/>
  <c r="X313" i="15"/>
  <c r="X314" i="15"/>
  <c r="X315" i="15"/>
  <c r="X316" i="15"/>
  <c r="X317" i="15"/>
  <c r="X318" i="15"/>
  <c r="X319" i="15"/>
  <c r="X320" i="15"/>
  <c r="X321" i="15"/>
  <c r="X322" i="15"/>
  <c r="X323" i="15"/>
  <c r="X324" i="15"/>
  <c r="X325" i="15"/>
  <c r="X326" i="15"/>
  <c r="X327" i="15"/>
  <c r="X328" i="15"/>
  <c r="X329" i="15"/>
  <c r="X330" i="15"/>
  <c r="X331" i="15"/>
  <c r="X332" i="15"/>
  <c r="X333" i="15"/>
  <c r="X334" i="15"/>
  <c r="X335" i="15"/>
  <c r="X336" i="15"/>
  <c r="X337" i="15"/>
  <c r="X338" i="15"/>
  <c r="X339" i="15"/>
  <c r="X340" i="15"/>
  <c r="X341" i="15"/>
  <c r="X342" i="15"/>
  <c r="X343" i="15"/>
  <c r="X344" i="15"/>
  <c r="X345" i="15"/>
  <c r="X346" i="15"/>
  <c r="X347" i="15"/>
  <c r="X348" i="15"/>
  <c r="X349" i="15"/>
  <c r="X350" i="15"/>
  <c r="X351" i="15"/>
  <c r="X352" i="15"/>
  <c r="X353" i="15"/>
  <c r="X354" i="15"/>
  <c r="X355" i="15"/>
  <c r="X356" i="15"/>
  <c r="X357" i="15"/>
  <c r="X358" i="15"/>
  <c r="X359" i="15"/>
  <c r="X360" i="15"/>
  <c r="X361" i="15"/>
  <c r="X362" i="15"/>
  <c r="X363" i="15"/>
  <c r="X364" i="15"/>
  <c r="X365" i="15"/>
  <c r="X366" i="15"/>
  <c r="X367" i="15"/>
  <c r="X368" i="15"/>
  <c r="X369" i="15"/>
  <c r="X370" i="15"/>
  <c r="X371" i="15"/>
  <c r="X372" i="15"/>
  <c r="X373" i="15"/>
  <c r="X374" i="15"/>
  <c r="X375" i="15"/>
  <c r="X376" i="15"/>
  <c r="X377" i="15"/>
  <c r="X378" i="15"/>
  <c r="X379" i="15"/>
  <c r="X380" i="15"/>
  <c r="X381" i="15"/>
  <c r="X382" i="15"/>
  <c r="X383" i="15"/>
  <c r="X384" i="15"/>
  <c r="X385" i="15"/>
  <c r="X386" i="15"/>
  <c r="X387" i="15"/>
  <c r="X388" i="15"/>
  <c r="X389" i="15"/>
  <c r="X390" i="15"/>
  <c r="X391" i="15"/>
  <c r="X392" i="15"/>
  <c r="X393" i="15"/>
  <c r="X394" i="15"/>
  <c r="X395" i="15"/>
  <c r="X396" i="15"/>
  <c r="X397" i="15"/>
  <c r="X398" i="15"/>
  <c r="X399" i="15"/>
  <c r="X400" i="15"/>
  <c r="X401" i="15"/>
  <c r="X402" i="15"/>
  <c r="X403" i="15"/>
  <c r="X404" i="15"/>
  <c r="X405" i="15"/>
  <c r="X406" i="15"/>
  <c r="X407" i="15"/>
  <c r="X408" i="15"/>
  <c r="X409" i="15"/>
  <c r="X410" i="15"/>
  <c r="X411" i="15"/>
  <c r="X412" i="15"/>
  <c r="X413" i="15"/>
  <c r="X414" i="15"/>
  <c r="X415" i="15"/>
  <c r="X416" i="15"/>
  <c r="X417" i="15"/>
  <c r="X418" i="15"/>
  <c r="X419" i="15"/>
  <c r="X420" i="15"/>
  <c r="X421" i="15"/>
  <c r="X422" i="15"/>
  <c r="X423" i="15"/>
  <c r="X424" i="15"/>
  <c r="X425" i="15"/>
  <c r="X426" i="15"/>
  <c r="X427" i="15"/>
  <c r="X428" i="15"/>
  <c r="X429" i="15"/>
  <c r="X430" i="15"/>
  <c r="X431" i="15"/>
  <c r="X432" i="15"/>
  <c r="X433" i="15"/>
  <c r="X434" i="15"/>
  <c r="X435" i="15"/>
  <c r="X436" i="15"/>
  <c r="X437" i="15"/>
  <c r="X438" i="15"/>
  <c r="X439" i="15"/>
  <c r="X440" i="15"/>
  <c r="X441" i="15"/>
  <c r="X442" i="15"/>
  <c r="X443" i="15"/>
  <c r="X444" i="15"/>
  <c r="X445" i="15"/>
  <c r="X446" i="15"/>
  <c r="X447" i="15"/>
  <c r="X448" i="15"/>
  <c r="X449" i="15"/>
  <c r="X450" i="15"/>
  <c r="X451" i="15"/>
  <c r="X452" i="15"/>
  <c r="X453" i="15"/>
  <c r="X454" i="15"/>
  <c r="X455" i="15"/>
  <c r="X456" i="15"/>
  <c r="X457" i="15"/>
  <c r="X458" i="15"/>
  <c r="X459" i="15"/>
  <c r="X460" i="15"/>
  <c r="X461" i="15"/>
  <c r="X462" i="15"/>
  <c r="X463" i="15"/>
  <c r="X464" i="15"/>
  <c r="X465" i="15"/>
  <c r="X466" i="15"/>
  <c r="X467" i="15"/>
  <c r="X468" i="15"/>
  <c r="X469" i="15"/>
  <c r="X470" i="15"/>
  <c r="X471" i="15"/>
  <c r="X472" i="15"/>
  <c r="X473" i="15"/>
  <c r="X474" i="15"/>
  <c r="X475" i="15"/>
  <c r="X476" i="15"/>
  <c r="X477" i="15"/>
  <c r="X478" i="15"/>
  <c r="X479" i="15"/>
  <c r="X480" i="15"/>
  <c r="X481" i="15"/>
  <c r="X482" i="15"/>
  <c r="X483" i="15"/>
  <c r="X484" i="15"/>
  <c r="X485" i="15"/>
  <c r="X486" i="15"/>
  <c r="X487" i="15"/>
  <c r="X488" i="15"/>
  <c r="X489" i="15"/>
  <c r="X490" i="15"/>
  <c r="X491" i="15"/>
  <c r="X492" i="15"/>
  <c r="X493" i="15"/>
  <c r="X494" i="15"/>
  <c r="X495" i="15"/>
  <c r="X496" i="15"/>
  <c r="X497" i="15"/>
  <c r="X498" i="15"/>
  <c r="X499" i="15"/>
  <c r="X500" i="15"/>
  <c r="X501" i="15"/>
  <c r="X2" i="15"/>
  <c r="J19" i="17"/>
  <c r="J18" i="17"/>
  <c r="J17" i="17"/>
  <c r="J16" i="17"/>
  <c r="I13" i="17"/>
  <c r="I12" i="17"/>
  <c r="F6" i="17"/>
  <c r="F5" i="17"/>
  <c r="C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<sst xmlns="http://schemas.openxmlformats.org/spreadsheetml/2006/main" count="12158" uniqueCount="719">
  <si>
    <t>Commands</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</si>
  <si>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</si>
  <si>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</si>
  <si>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</si>
  <si>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</si>
  <si>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</si>
  <si>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</si>
  <si>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</si>
  <si>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</si>
  <si>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</si>
  <si>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</si>
  <si>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</si>
  <si>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</si>
  <si>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</si>
  <si>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</si>
  <si>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</si>
  <si>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</si>
  <si>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</si>
  <si>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</si>
  <si>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</si>
  <si>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Day 4</t>
  </si>
  <si>
    <t>MEAN</t>
  </si>
  <si>
    <t>MEDIAN</t>
  </si>
  <si>
    <t>MODE</t>
  </si>
  <si>
    <t>PERCENTILE</t>
  </si>
  <si>
    <t>AVERAGE</t>
  </si>
  <si>
    <t>LARGE function</t>
  </si>
  <si>
    <t>SMALL function</t>
  </si>
  <si>
    <t>RANK function</t>
  </si>
  <si>
    <t>MAX function</t>
  </si>
  <si>
    <t>MIN function</t>
  </si>
  <si>
    <t>IF function</t>
  </si>
  <si>
    <t>IFERROR function</t>
  </si>
  <si>
    <t>AND function</t>
  </si>
  <si>
    <t>OR function</t>
  </si>
  <si>
    <t>NOT function</t>
  </si>
  <si>
    <t>TRUE function</t>
  </si>
  <si>
    <t>FALSE function</t>
  </si>
  <si>
    <t>IS function</t>
  </si>
  <si>
    <t>Gender</t>
  </si>
  <si>
    <t>Age</t>
  </si>
  <si>
    <t>Years of Experience</t>
  </si>
  <si>
    <t>Female</t>
  </si>
  <si>
    <t>Male</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</si>
  <si>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</si>
  <si>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</si>
  <si>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</si>
  <si>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</si>
  <si>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</si>
  <si>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</si>
  <si>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</si>
  <si>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</si>
  <si>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</si>
  <si>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</si>
  <si>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</si>
  <si>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</si>
  <si>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</si>
  <si>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</si>
  <si>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</si>
  <si>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</si>
  <si>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</si>
  <si>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</si>
  <si>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</si>
  <si>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</si>
  <si>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</si>
  <si>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</si>
  <si>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</si>
  <si>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</si>
  <si>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</si>
  <si>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</si>
  <si>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</si>
  <si>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</si>
  <si>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</si>
  <si>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</si>
  <si>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</si>
  <si>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</si>
  <si>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</si>
  <si>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</si>
  <si>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</si>
  <si>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</si>
  <si>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</si>
  <si>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</si>
  <si>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</si>
  <si>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</si>
  <si>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</si>
  <si>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</si>
  <si>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</si>
  <si>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</si>
  <si>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</si>
  <si>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</si>
  <si>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</si>
  <si>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</si>
  <si>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</si>
  <si>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</si>
  <si>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</si>
  <si>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</si>
  <si>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</si>
  <si>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</si>
  <si>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</si>
  <si>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</si>
  <si>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</si>
  <si>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</si>
  <si>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</si>
  <si>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</si>
  <si>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</si>
  <si>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</si>
  <si>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</si>
  <si>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</si>
  <si>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</si>
  <si>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</si>
  <si>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</si>
  <si>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</si>
  <si>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</si>
  <si>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</si>
  <si>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</si>
  <si>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</si>
  <si>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</si>
  <si>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</si>
  <si>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</si>
  <si>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</si>
  <si>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</si>
  <si>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</si>
  <si>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</si>
  <si>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</si>
  <si>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</si>
  <si>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</si>
  <si>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</si>
  <si>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</si>
  <si>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</si>
  <si>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</si>
  <si>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</si>
  <si>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</si>
  <si>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</si>
  <si>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</si>
  <si>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</si>
  <si>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</si>
  <si>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</si>
  <si>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</si>
  <si>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</si>
  <si>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</si>
  <si>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</si>
  <si>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</si>
  <si>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</si>
  <si>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</si>
  <si>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</si>
  <si>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</si>
  <si>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</si>
  <si>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</si>
  <si>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</si>
  <si>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</si>
  <si>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</si>
  <si>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</si>
  <si>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</si>
  <si>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</si>
  <si>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</si>
  <si>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</si>
  <si>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</si>
  <si>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</si>
  <si>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</si>
  <si>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</si>
  <si>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</si>
  <si>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</si>
  <si>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</si>
  <si>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</si>
  <si>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</si>
  <si>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</si>
  <si>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</si>
  <si>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</si>
  <si>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</si>
  <si>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</si>
  <si>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</si>
  <si>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</si>
  <si>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</si>
  <si>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</si>
  <si>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</si>
  <si>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</si>
  <si>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</si>
  <si>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</si>
  <si>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</si>
  <si>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</si>
  <si>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</si>
  <si>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</si>
  <si>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</si>
  <si>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</si>
  <si>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</si>
  <si>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</si>
  <si>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</si>
  <si>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</si>
  <si>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</si>
  <si>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</si>
  <si>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</si>
  <si>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</si>
  <si>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</si>
  <si>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</si>
  <si>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</si>
  <si>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</si>
  <si>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</si>
  <si>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</si>
  <si>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</si>
  <si>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</si>
  <si>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</si>
  <si>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</si>
  <si>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</si>
  <si>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</si>
  <si>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</si>
  <si>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</si>
  <si>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</si>
  <si>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</si>
  <si>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</si>
  <si>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</si>
  <si>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</si>
  <si>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</si>
  <si>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</si>
  <si>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</si>
  <si>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</si>
  <si>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</si>
  <si>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</si>
  <si>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</si>
  <si>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</si>
  <si>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</si>
  <si>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</si>
  <si>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</si>
  <si>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</si>
  <si>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</si>
  <si>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</si>
  <si>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</si>
  <si>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</si>
  <si>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</si>
  <si>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</si>
  <si>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</si>
  <si>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</si>
  <si>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</si>
  <si>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</si>
  <si>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</si>
  <si>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</si>
  <si>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</si>
  <si>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</si>
  <si>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</si>
  <si>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</si>
  <si>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</si>
  <si>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</si>
  <si>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</si>
  <si>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</si>
  <si>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</si>
  <si>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</si>
  <si>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</si>
  <si>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</si>
  <si>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</si>
  <si>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</si>
  <si>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</si>
  <si>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</si>
  <si>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</si>
  <si>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</si>
  <si>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</si>
  <si>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</si>
  <si>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</si>
  <si>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</si>
  <si>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</si>
  <si>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</si>
  <si>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</si>
  <si>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</si>
  <si>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</si>
  <si>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</si>
  <si>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</si>
  <si>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</si>
  <si>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</si>
  <si>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</si>
  <si>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</si>
  <si>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</si>
  <si>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</si>
  <si>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</si>
  <si>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</si>
  <si>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</si>
  <si>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</si>
  <si>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</si>
  <si>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</si>
  <si>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</si>
  <si>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</si>
  <si>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</si>
  <si>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</si>
  <si>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</si>
  <si>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</si>
  <si>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</si>
  <si>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</si>
  <si>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</si>
  <si>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</si>
  <si>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</si>
  <si>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</si>
  <si>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</si>
  <si>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</si>
  <si>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</si>
  <si>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</si>
  <si>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</si>
  <si>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</si>
  <si>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</si>
  <si>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</si>
  <si>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</si>
  <si>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</si>
  <si>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</si>
  <si>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</si>
  <si>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</si>
  <si>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</si>
  <si>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</si>
  <si>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</si>
  <si>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</si>
  <si>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</si>
  <si>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</si>
  <si>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</si>
  <si>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</si>
  <si>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</si>
  <si>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</si>
  <si>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</si>
  <si>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</si>
  <si>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</si>
  <si>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</si>
  <si>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</si>
  <si>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</si>
  <si>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</si>
  <si>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</si>
  <si>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</si>
  <si>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</si>
  <si>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</si>
  <si>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</si>
  <si>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</si>
  <si>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</si>
  <si>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</si>
  <si>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</si>
  <si>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</si>
  <si>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</si>
  <si>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</si>
  <si>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</si>
  <si>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</si>
  <si>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</si>
  <si>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</si>
  <si>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</si>
  <si>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</si>
  <si>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</si>
  <si>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</si>
  <si>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</si>
  <si>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</si>
  <si>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</si>
  <si>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</si>
  <si>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</si>
  <si>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</si>
  <si>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</si>
  <si>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</si>
  <si>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</si>
  <si>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</si>
  <si>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</si>
  <si>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</si>
  <si>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</si>
  <si>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</si>
  <si>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</si>
  <si>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</si>
  <si>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</si>
  <si>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</si>
  <si>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</si>
  <si>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</si>
  <si>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</si>
  <si>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</si>
  <si>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</si>
  <si>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</si>
  <si>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</si>
  <si>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</si>
  <si>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</si>
  <si>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</si>
  <si>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</si>
  <si>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</si>
  <si>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</si>
  <si>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</si>
  <si>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</si>
  <si>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</si>
  <si>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</si>
  <si>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</si>
  <si>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</si>
  <si>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</si>
  <si>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</si>
  <si>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</si>
  <si>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</si>
  <si>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</si>
  <si>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</si>
  <si>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</si>
  <si>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</si>
  <si>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</si>
  <si>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</si>
  <si>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</si>
  <si>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</si>
  <si>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</si>
  <si>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</si>
  <si>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</si>
  <si>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</si>
  <si>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</si>
  <si>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</si>
  <si>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</si>
  <si>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</si>
  <si>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</si>
  <si>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</si>
  <si>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</si>
  <si>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</si>
  <si>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</si>
  <si>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</si>
  <si>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</si>
  <si>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</si>
  <si>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</si>
  <si>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</si>
  <si>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</si>
  <si>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</si>
  <si>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</si>
  <si>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</si>
  <si>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</si>
  <si>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</si>
  <si>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</si>
  <si>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</si>
  <si>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Filter</t>
  </si>
  <si>
    <t>1. IF Function</t>
  </si>
  <si>
    <t>1. Create a formula to label employees with a performance rating of 7 or higher as "High Performer" and those below 7 as "Low Performer."</t>
  </si>
  <si>
    <t>2. Use the IF function to label employees who work more than 40 hours per week as "Overworked" and those who work 40 hours or less as "Normal."</t>
  </si>
  <si>
    <t>3. Write an IF formula to mark employees with a salary greater than $80,000 as "Well Paid" and those below $80,000 as "Moderate."</t>
  </si>
  <si>
    <t>4. Label employees who are "Married" and work under a contract as "Contract Married" and all others as "Not Contract Married."</t>
  </si>
  <si>
    <t>5. Write a nested IF formula that labels employees with performance ratings of 9 or more as "Excellent," 7 or 8 as "Good," and below 7 as "Needs Improvement."</t>
  </si>
  <si>
    <t>6. If an employee is from Boston and has more than 10 projects, label them as "Busy in Boston." Otherwise, label them "Manageable in Boston."</t>
  </si>
  <si>
    <t>7. Use IF to label employees who work more than 40 hours and are married as "Busy Family," and others as "Not Busy."</t>
  </si>
  <si>
    <t>8. If an employee is in Marketing and their performance rating is above 8, label them as "Marketing Star," otherwise label them as "Marketing Team."</t>
  </si>
  <si>
    <t>9. Create an IF statement to check if employees in Customer Support with more than 5 years of experience are "Veteran" or "Newcomer."</t>
  </si>
  <si>
    <t>10. Use the IF function to label employees in Finance with salaries above $70,000 and performance ratings of 9 or more as "Top Performer."</t>
  </si>
  <si>
    <t>2. IFERROR Function</t>
  </si>
  <si>
    <t>1. When calculating the average salary, use the IFERROR function to return "Salary Not Available" if an error occurs.</t>
  </si>
  <si>
    <t>2. Create a formula to divide the salary by the number of years of experience, and use IFERROR to return "No Experience" if the employee has 0 years of experience.</t>
  </si>
  <si>
    <t>3. Write a formula to calculate the number of projects per year of experience. Use IFERROR to return "No Projects" if the number of projects is zero.</t>
  </si>
  <si>
    <t>4. Use IFERROR to replace errors with "Data Missing" when calculating performance ratings divided by years in the current role.</t>
  </si>
  <si>
    <t>5. Create a lookup formula to find employees' salaries and use IFERROR to return "Salary Not Found" if the employee’s salary data is missing.</t>
  </si>
  <si>
    <t>6. Write a formula to calculate the work hours per project. If any error occurs, return "Invalid Hours" using IFERROR.</t>
  </si>
  <si>
    <t>7. Use IFERROR to return "Not Applicable" if dividing years in the current role by the number of projects results in an error.</t>
  </si>
  <si>
    <t>8. When calculating the salary per hour, use IFERROR to return "Not Calculated" if the number of work hours is zero.</t>
  </si>
  <si>
    <t>9. Create a formula that uses VLOOKUP to find performance ratings and use IFERROR to return "Rating Not Found" if there's no match.</t>
  </si>
  <si>
    <t>10. If an employee's years of experience are missing, use IFERROR to return "Experience Missing" instead of an error message.</t>
  </si>
  <si>
    <t>3. AND Function</t>
  </si>
  <si>
    <t>1. Use the AND function to determine if employees are "Permanent" and have a performance rating of 8 or higher.</t>
  </si>
  <si>
    <r>
      <t xml:space="preserve">2. Create a formula to check if employees work in Seattle </t>
    </r>
    <r>
      <rPr>
        <b/>
        <sz val="11"/>
        <color theme="1"/>
        <rFont val="Aptos Narrow"/>
        <family val="2"/>
        <scheme val="minor"/>
      </rPr>
      <t>and</t>
    </r>
    <r>
      <rPr>
        <sz val="11"/>
        <color theme="1"/>
        <rFont val="Aptos Narrow"/>
        <family val="2"/>
        <scheme val="minor"/>
      </rPr>
      <t xml:space="preserve"> have more than 5 projects assigned.</t>
    </r>
  </si>
  <si>
    <r>
      <t xml:space="preserve">3. Use the AND function to find employees who are divorced </t>
    </r>
    <r>
      <rPr>
        <b/>
        <sz val="11"/>
        <color theme="1"/>
        <rFont val="Aptos Narrow"/>
        <family val="2"/>
        <scheme val="minor"/>
      </rPr>
      <t>and</t>
    </r>
    <r>
      <rPr>
        <sz val="11"/>
        <color theme="1"/>
        <rFont val="Aptos Narrow"/>
        <family val="2"/>
        <scheme val="minor"/>
      </rPr>
      <t xml:space="preserve"> have more than 10 years of experience.</t>
    </r>
  </si>
  <si>
    <r>
      <t xml:space="preserve">4. Check if employees are in the Finance department </t>
    </r>
    <r>
      <rPr>
        <b/>
        <sz val="11"/>
        <color theme="1"/>
        <rFont val="Aptos Narrow"/>
        <family val="2"/>
        <scheme val="minor"/>
      </rPr>
      <t>and</t>
    </r>
    <r>
      <rPr>
        <sz val="11"/>
        <color theme="1"/>
        <rFont val="Aptos Narrow"/>
        <family val="2"/>
        <scheme val="minor"/>
      </rPr>
      <t xml:space="preserve"> have a performance rating above 7 using AND.</t>
    </r>
  </si>
  <si>
    <r>
      <t xml:space="preserve">5. Find employees who work under a contract </t>
    </r>
    <r>
      <rPr>
        <b/>
        <sz val="11"/>
        <color theme="1"/>
        <rFont val="Aptos Narrow"/>
        <family val="2"/>
        <scheme val="minor"/>
      </rPr>
      <t>and</t>
    </r>
    <r>
      <rPr>
        <sz val="11"/>
        <color theme="1"/>
        <rFont val="Aptos Narrow"/>
        <family val="2"/>
        <scheme val="minor"/>
      </rPr>
      <t xml:space="preserve"> have a PhD using the AND function.</t>
    </r>
  </si>
  <si>
    <r>
      <t xml:space="preserve">6. Create a formula using AND to check if employees are married </t>
    </r>
    <r>
      <rPr>
        <b/>
        <sz val="11"/>
        <color theme="1"/>
        <rFont val="Aptos Narrow"/>
        <family val="2"/>
        <scheme val="minor"/>
      </rPr>
      <t>and</t>
    </r>
    <r>
      <rPr>
        <sz val="11"/>
        <color theme="1"/>
        <rFont val="Aptos Narrow"/>
        <family val="2"/>
        <scheme val="minor"/>
      </rPr>
      <t xml:space="preserve"> have worked more than 15 years.</t>
    </r>
  </si>
  <si>
    <r>
      <t xml:space="preserve">7. Use AND to find employees who are in Customer Support </t>
    </r>
    <r>
      <rPr>
        <b/>
        <sz val="11"/>
        <color theme="1"/>
        <rFont val="Aptos Narrow"/>
        <family val="2"/>
        <scheme val="minor"/>
      </rPr>
      <t>and</t>
    </r>
    <r>
      <rPr>
        <sz val="11"/>
        <color theme="1"/>
        <rFont val="Aptos Narrow"/>
        <family val="2"/>
        <scheme val="minor"/>
      </rPr>
      <t xml:space="preserve"> work more than 40 hours per week.</t>
    </r>
  </si>
  <si>
    <r>
      <t xml:space="preserve">8. Check if employees are in the Marketing department </t>
    </r>
    <r>
      <rPr>
        <b/>
        <sz val="11"/>
        <color theme="1"/>
        <rFont val="Aptos Narrow"/>
        <family val="2"/>
        <scheme val="minor"/>
      </rPr>
      <t>and</t>
    </r>
    <r>
      <rPr>
        <sz val="11"/>
        <color theme="1"/>
        <rFont val="Aptos Narrow"/>
        <family val="2"/>
        <scheme val="minor"/>
      </rPr>
      <t xml:space="preserve"> have handled more than 10 projects using AND.</t>
    </r>
  </si>
  <si>
    <r>
      <t xml:space="preserve">9. Use the AND function to determine if employees work in Boston </t>
    </r>
    <r>
      <rPr>
        <b/>
        <sz val="11"/>
        <color theme="1"/>
        <rFont val="Aptos Narrow"/>
        <family val="2"/>
        <scheme val="minor"/>
      </rPr>
      <t>and</t>
    </r>
    <r>
      <rPr>
        <sz val="11"/>
        <color theme="1"/>
        <rFont val="Aptos Narrow"/>
        <family val="2"/>
        <scheme val="minor"/>
      </rPr>
      <t xml:space="preserve"> have a performance rating of 8 or more.</t>
    </r>
  </si>
  <si>
    <r>
      <t xml:space="preserve">10. Find employees who are married </t>
    </r>
    <r>
      <rPr>
        <b/>
        <sz val="11"/>
        <color theme="1"/>
        <rFont val="Aptos Narrow"/>
        <family val="2"/>
        <scheme val="minor"/>
      </rPr>
      <t>and</t>
    </r>
    <r>
      <rPr>
        <sz val="11"/>
        <color theme="1"/>
        <rFont val="Aptos Narrow"/>
        <family val="2"/>
        <scheme val="minor"/>
      </rPr>
      <t xml:space="preserve"> have handled more than 7 projects using AND.</t>
    </r>
  </si>
  <si>
    <t>4. FILTER Function</t>
  </si>
  <si>
    <t>1. Use the FILTER function to find all employees who work in Finance.</t>
  </si>
  <si>
    <t>2. Filter employees who have a performance rating of 9 or more.</t>
  </si>
  <si>
    <t>3. Use the FILTER function to show employees in Seattle with more than 5 projects.</t>
  </si>
  <si>
    <t>4. Create a filtered list of employees in Marketing who work more than 40 hours per week.</t>
  </si>
  <si>
    <t>5. Filter out employees who are married and work in Customer Support.</t>
  </si>
  <si>
    <t>6. Find employees with salaries above $70,000 and who have worked more than 10 years in their current role using FILTER.</t>
  </si>
  <si>
    <t>7. Use FILTER to show only employees with a PhD and who work in Boston.</t>
  </si>
  <si>
    <t>8. Filter out employees who have a performance rating below 7 and work more than 40 hours per week.</t>
  </si>
  <si>
    <t>9. Create a filtered list of employees who are permanent and have handled more than 8 projects.</t>
  </si>
  <si>
    <t>10. Use the FILTER function to find employees in Finance with a Master's degree and more than 20 years of experience.</t>
  </si>
  <si>
    <t>5. OR Function</t>
  </si>
  <si>
    <r>
      <t xml:space="preserve">1. Use the OR function to check if employees are in Marketing </t>
    </r>
    <r>
      <rPr>
        <b/>
        <sz val="11"/>
        <color theme="1"/>
        <rFont val="Aptos Narrow"/>
        <family val="2"/>
        <scheme val="minor"/>
      </rPr>
      <t>or</t>
    </r>
    <r>
      <rPr>
        <sz val="11"/>
        <color theme="1"/>
        <rFont val="Aptos Narrow"/>
        <family val="2"/>
        <scheme val="minor"/>
      </rPr>
      <t xml:space="preserve"> Finance.</t>
    </r>
  </si>
  <si>
    <r>
      <t xml:space="preserve">2. Create a formula to see if employees are married </t>
    </r>
    <r>
      <rPr>
        <b/>
        <sz val="11"/>
        <color theme="1"/>
        <rFont val="Aptos Narrow"/>
        <family val="2"/>
        <scheme val="minor"/>
      </rPr>
      <t>or</t>
    </r>
    <r>
      <rPr>
        <sz val="11"/>
        <color theme="1"/>
        <rFont val="Aptos Narrow"/>
        <family val="2"/>
        <scheme val="minor"/>
      </rPr>
      <t xml:space="preserve"> divorced using OR.</t>
    </r>
  </si>
  <si>
    <r>
      <t xml:space="preserve">3. Find employees who have more than 10 years of experience </t>
    </r>
    <r>
      <rPr>
        <b/>
        <sz val="11"/>
        <color theme="1"/>
        <rFont val="Aptos Narrow"/>
        <family val="2"/>
        <scheme val="minor"/>
      </rPr>
      <t>or</t>
    </r>
    <r>
      <rPr>
        <sz val="11"/>
        <color theme="1"/>
        <rFont val="Aptos Narrow"/>
        <family val="2"/>
        <scheme val="minor"/>
      </rPr>
      <t xml:space="preserve"> handle more than 5 projects using OR.</t>
    </r>
  </si>
  <si>
    <r>
      <t xml:space="preserve">4. Use OR to check if employees are permanent </t>
    </r>
    <r>
      <rPr>
        <b/>
        <sz val="11"/>
        <color theme="1"/>
        <rFont val="Aptos Narrow"/>
        <family val="2"/>
        <scheme val="minor"/>
      </rPr>
      <t>or</t>
    </r>
    <r>
      <rPr>
        <sz val="11"/>
        <color theme="1"/>
        <rFont val="Aptos Narrow"/>
        <family val="2"/>
        <scheme val="minor"/>
      </rPr>
      <t xml:space="preserve"> work under a contract.</t>
    </r>
  </si>
  <si>
    <r>
      <t xml:space="preserve">5. Create a formula using OR to determine if employees have a salary greater than $100,000 </t>
    </r>
    <r>
      <rPr>
        <b/>
        <sz val="11"/>
        <color theme="1"/>
        <rFont val="Aptos Narrow"/>
        <family val="2"/>
        <scheme val="minor"/>
      </rPr>
      <t>or</t>
    </r>
    <r>
      <rPr>
        <sz val="11"/>
        <color theme="1"/>
        <rFont val="Aptos Narrow"/>
        <family val="2"/>
        <scheme val="minor"/>
      </rPr>
      <t xml:space="preserve"> a performance rating of 9 or more.</t>
    </r>
  </si>
  <si>
    <r>
      <t xml:space="preserve">6. Find employees who are located in Seattle </t>
    </r>
    <r>
      <rPr>
        <b/>
        <sz val="11"/>
        <color theme="1"/>
        <rFont val="Aptos Narrow"/>
        <family val="2"/>
        <scheme val="minor"/>
      </rPr>
      <t>or</t>
    </r>
    <r>
      <rPr>
        <sz val="11"/>
        <color theme="1"/>
        <rFont val="Aptos Narrow"/>
        <family val="2"/>
        <scheme val="minor"/>
      </rPr>
      <t xml:space="preserve"> Boston using the OR function.</t>
    </r>
  </si>
  <si>
    <r>
      <t xml:space="preserve">7. Use OR to check if employees work more than 40 hours per week </t>
    </r>
    <r>
      <rPr>
        <b/>
        <sz val="11"/>
        <color theme="1"/>
        <rFont val="Aptos Narrow"/>
        <family val="2"/>
        <scheme val="minor"/>
      </rPr>
      <t>or</t>
    </r>
    <r>
      <rPr>
        <sz val="11"/>
        <color theme="1"/>
        <rFont val="Aptos Narrow"/>
        <family val="2"/>
        <scheme val="minor"/>
      </rPr>
      <t xml:space="preserve"> have more than 5 years in their current role.</t>
    </r>
  </si>
  <si>
    <r>
      <t xml:space="preserve">8. Create a formula using OR to see if employees in Customer Support are married </t>
    </r>
    <r>
      <rPr>
        <b/>
        <sz val="11"/>
        <color theme="1"/>
        <rFont val="Aptos Narrow"/>
        <family val="2"/>
        <scheme val="minor"/>
      </rPr>
      <t>or</t>
    </r>
    <r>
      <rPr>
        <sz val="11"/>
        <color theme="1"/>
        <rFont val="Aptos Narrow"/>
        <family val="2"/>
        <scheme val="minor"/>
      </rPr>
      <t xml:space="preserve"> widowed.</t>
    </r>
  </si>
  <si>
    <r>
      <t xml:space="preserve">9. Use OR to find employees who have a Bachelor's </t>
    </r>
    <r>
      <rPr>
        <b/>
        <sz val="11"/>
        <color theme="1"/>
        <rFont val="Aptos Narrow"/>
        <family val="2"/>
        <scheme val="minor"/>
      </rPr>
      <t>or</t>
    </r>
    <r>
      <rPr>
        <sz val="11"/>
        <color theme="1"/>
        <rFont val="Aptos Narrow"/>
        <family val="2"/>
        <scheme val="minor"/>
      </rPr>
      <t xml:space="preserve"> Master's degree.</t>
    </r>
  </si>
  <si>
    <r>
      <t xml:space="preserve">10. Check if employees have handled more than 10 projects </t>
    </r>
    <r>
      <rPr>
        <b/>
        <sz val="11"/>
        <color theme="1"/>
        <rFont val="Aptos Narrow"/>
        <family val="2"/>
        <scheme val="minor"/>
      </rPr>
      <t>or</t>
    </r>
    <r>
      <rPr>
        <sz val="11"/>
        <color theme="1"/>
        <rFont val="Aptos Narrow"/>
        <family val="2"/>
        <scheme val="minor"/>
      </rPr>
      <t xml:space="preserve"> work in the Engineering department using OR.</t>
    </r>
  </si>
  <si>
    <t>6. NOT Function</t>
  </si>
  <si>
    <r>
      <t xml:space="preserve">1. Use the NOT function to find employees who are </t>
    </r>
    <r>
      <rPr>
        <b/>
        <sz val="11"/>
        <color theme="1"/>
        <rFont val="Aptos Narrow"/>
        <family val="2"/>
        <scheme val="minor"/>
      </rPr>
      <t>not</t>
    </r>
    <r>
      <rPr>
        <sz val="11"/>
        <color theme="1"/>
        <rFont val="Aptos Narrow"/>
        <family val="2"/>
        <scheme val="minor"/>
      </rPr>
      <t xml:space="preserve"> working in Marketing.</t>
    </r>
  </si>
  <si>
    <r>
      <t xml:space="preserve">2. Create a formula to check if employees are </t>
    </r>
    <r>
      <rPr>
        <b/>
        <sz val="11"/>
        <color theme="1"/>
        <rFont val="Aptos Narrow"/>
        <family val="2"/>
        <scheme val="minor"/>
      </rPr>
      <t>not</t>
    </r>
    <r>
      <rPr>
        <sz val="11"/>
        <color theme="1"/>
        <rFont val="Aptos Narrow"/>
        <family val="2"/>
        <scheme val="minor"/>
      </rPr>
      <t xml:space="preserve"> working more than 40 hours per week.</t>
    </r>
  </si>
  <si>
    <r>
      <t xml:space="preserve">3. Use NOT to filter out employees who are </t>
    </r>
    <r>
      <rPr>
        <b/>
        <sz val="11"/>
        <color theme="1"/>
        <rFont val="Aptos Narrow"/>
        <family val="2"/>
        <scheme val="minor"/>
      </rPr>
      <t>not</t>
    </r>
    <r>
      <rPr>
        <sz val="11"/>
        <color theme="1"/>
        <rFont val="Aptos Narrow"/>
        <family val="2"/>
        <scheme val="minor"/>
      </rPr>
      <t xml:space="preserve"> married.</t>
    </r>
  </si>
  <si>
    <r>
      <t xml:space="preserve">4. Find employees who do </t>
    </r>
    <r>
      <rPr>
        <b/>
        <sz val="11"/>
        <color theme="1"/>
        <rFont val="Aptos Narrow"/>
        <family val="2"/>
        <scheme val="minor"/>
      </rPr>
      <t>not</t>
    </r>
    <r>
      <rPr>
        <sz val="11"/>
        <color theme="1"/>
        <rFont val="Aptos Narrow"/>
        <family val="2"/>
        <scheme val="minor"/>
      </rPr>
      <t xml:space="preserve"> have a performance rating of 9 or higher using NOT.</t>
    </r>
  </si>
  <si>
    <r>
      <t xml:space="preserve">5. Use the NOT function to check if employees are </t>
    </r>
    <r>
      <rPr>
        <b/>
        <sz val="11"/>
        <color theme="1"/>
        <rFont val="Aptos Narrow"/>
        <family val="2"/>
        <scheme val="minor"/>
      </rPr>
      <t>not</t>
    </r>
    <r>
      <rPr>
        <sz val="11"/>
        <color theme="1"/>
        <rFont val="Aptos Narrow"/>
        <family val="2"/>
        <scheme val="minor"/>
      </rPr>
      <t xml:space="preserve"> working in permanent roles.</t>
    </r>
  </si>
  <si>
    <r>
      <t xml:space="preserve">6. Create a formula using NOT to see if employees are </t>
    </r>
    <r>
      <rPr>
        <b/>
        <sz val="11"/>
        <color theme="1"/>
        <rFont val="Aptos Narrow"/>
        <family val="2"/>
        <scheme val="minor"/>
      </rPr>
      <t>not</t>
    </r>
    <r>
      <rPr>
        <sz val="11"/>
        <color theme="1"/>
        <rFont val="Aptos Narrow"/>
        <family val="2"/>
        <scheme val="minor"/>
      </rPr>
      <t xml:space="preserve"> located in Boston.</t>
    </r>
  </si>
  <si>
    <r>
      <t xml:space="preserve">7. Use NOT to find employees who are </t>
    </r>
    <r>
      <rPr>
        <b/>
        <sz val="11"/>
        <color theme="1"/>
        <rFont val="Aptos Narrow"/>
        <family val="2"/>
        <scheme val="minor"/>
      </rPr>
      <t>not</t>
    </r>
    <r>
      <rPr>
        <sz val="11"/>
        <color theme="1"/>
        <rFont val="Aptos Narrow"/>
        <family val="2"/>
        <scheme val="minor"/>
      </rPr>
      <t xml:space="preserve"> working as developers.</t>
    </r>
  </si>
  <si>
    <r>
      <t xml:space="preserve">8. Find employees who are </t>
    </r>
    <r>
      <rPr>
        <b/>
        <sz val="11"/>
        <color theme="1"/>
        <rFont val="Aptos Narrow"/>
        <family val="2"/>
        <scheme val="minor"/>
      </rPr>
      <t>not</t>
    </r>
    <r>
      <rPr>
        <sz val="11"/>
        <color theme="1"/>
        <rFont val="Aptos Narrow"/>
        <family val="2"/>
        <scheme val="minor"/>
      </rPr>
      <t xml:space="preserve"> handling more than 5 projects using the NOT function.</t>
    </r>
  </si>
  <si>
    <r>
      <t xml:space="preserve">9. Use NOT to check if employees are </t>
    </r>
    <r>
      <rPr>
        <b/>
        <sz val="11"/>
        <color theme="1"/>
        <rFont val="Aptos Narrow"/>
        <family val="2"/>
        <scheme val="minor"/>
      </rPr>
      <t>not</t>
    </r>
    <r>
      <rPr>
        <sz val="11"/>
        <color theme="1"/>
        <rFont val="Aptos Narrow"/>
        <family val="2"/>
        <scheme val="minor"/>
      </rPr>
      <t xml:space="preserve"> working in Finance.</t>
    </r>
  </si>
  <si>
    <r>
      <t xml:space="preserve">10. Create a formula to see if employees have </t>
    </r>
    <r>
      <rPr>
        <b/>
        <sz val="11"/>
        <color theme="1"/>
        <rFont val="Aptos Narrow"/>
        <family val="2"/>
        <scheme val="minor"/>
      </rPr>
      <t>not</t>
    </r>
    <r>
      <rPr>
        <sz val="11"/>
        <color theme="1"/>
        <rFont val="Aptos Narrow"/>
        <family val="2"/>
        <scheme val="minor"/>
      </rPr>
      <t xml:space="preserve"> handled any projects using NOT.</t>
    </r>
  </si>
  <si>
    <t>7. TRUE Function</t>
  </si>
  <si>
    <t>1. Use the TRUE function to automatically return "True" for employees in Boston.</t>
  </si>
  <si>
    <t>2. Create a formula that always returns TRUE for employees who work more than 40 hours per week.</t>
  </si>
  <si>
    <t>3. Return TRUE for employees who have handled more than 5 projects using the TRUE function.</t>
  </si>
  <si>
    <t>4. Use the TRUE function to mark employees in Finance as "Finance Team."</t>
  </si>
  <si>
    <t>5. Create a formula using TRUE to label employees who have a performance rating of 9 or more as "Top Performer."</t>
  </si>
  <si>
    <t>6. Use TRUE to automatically return "Eligible" for employees with more than 10 years of experience.</t>
  </si>
  <si>
    <t>7. Create a formula using TRUE to mark employees in Seattle as "Seattle Team."</t>
  </si>
  <si>
    <t>8. Use TRUE to return "High Performer" for employees who work in Marketing and have a rating of 8 or more.</t>
  </si>
  <si>
    <t>9. Create a formula that uses TRUE to return "Busy Employee" for anyone working more than 45 hours per week.</t>
  </si>
  <si>
    <t>10. Use TRUE to automatically label employees with a salary over $90,000 as "High Salary."</t>
  </si>
  <si>
    <t>8. FALSE Function</t>
  </si>
  <si>
    <t>1. Use the FALSE function to return "False" for employees who work less than 40 hours per week.</t>
  </si>
  <si>
    <t>2. Create a formula that returns FALSE for employees who are not in Marketing.</t>
  </si>
  <si>
    <t>3. Use FALSE to automatically mark employees as "Low Performer" if their performance rating is below 5.</t>
  </si>
  <si>
    <t>4. Create a formula using FALSE to label employees who are not permanent as "Not Permanent."</t>
  </si>
  <si>
    <t>5. Use FALSE to return "False" for employees who do not have a PhD.</t>
  </si>
  <si>
    <t>6. Create a formula using FALSE to mark employees with a salary below $50,000 as "Low Salary."</t>
  </si>
  <si>
    <t>7. Use FALSE to return "False" for employees who do not work in Finance.</t>
  </si>
  <si>
    <t>8. Automatically return "False" for employees who have handled fewer than 3 projects using the FALSE function.</t>
  </si>
  <si>
    <t>9. Create a formula that returns FALSE for employees who have less than 5 years of experience.</t>
  </si>
  <si>
    <t>10. Use FALSE to automatically label employees as "Not Eligible" if they work fewer than 40 hours per week.</t>
  </si>
  <si>
    <t>9. IS Function (ISBLANK, ISERROR, ISNUMBER, etc.)</t>
  </si>
  <si>
    <t>1. Use the ISBLANK function to check if any employees have missing data in the "Salary" column.</t>
  </si>
  <si>
    <t>2. Create a formula using ISNUMBER to check if all employees have valid performance ratings.</t>
  </si>
  <si>
    <t>3. Use ISERROR to identify any errors in the lookup formula for employee salaries.</t>
  </si>
  <si>
    <t>4. Apply ISBLANK to see which employees have no data in the "Years in Current Role" column.</t>
  </si>
  <si>
    <t>5. Create a formula using ISNUMBER to check if the number of projects is a valid number for all employees.</t>
  </si>
  <si>
    <t>6. Use ISERROR to catch errors in a formula dividing salary by years of experience, returning "Error in Calculation" if needed.</t>
  </si>
  <si>
    <t>7. Use ISBLANK to find any employees who do not have an education level listed.</t>
  </si>
  <si>
    <t>8. Apply ISNUMBER to determine if all employees have valid ages listed in the dataset.</t>
  </si>
  <si>
    <t>9. Use ISERROR to detect any issues in a VLOOKUP formula used to retrieve employee work hours.</t>
  </si>
  <si>
    <t>10. Create a formula using ISBLANK to identify which employees do not have a performance rating recorded.</t>
  </si>
  <si>
    <t>Logical</t>
  </si>
  <si>
    <t>Lookup</t>
  </si>
  <si>
    <t>Emp_Id</t>
  </si>
  <si>
    <t>Department</t>
  </si>
  <si>
    <t>Marital Status</t>
  </si>
  <si>
    <t>Education</t>
  </si>
  <si>
    <t>Job Title</t>
  </si>
  <si>
    <t>Employment Status</t>
  </si>
  <si>
    <t>Location</t>
  </si>
  <si>
    <t>Salary</t>
  </si>
  <si>
    <t>Years in Current Role</t>
  </si>
  <si>
    <t>Number of Projects</t>
  </si>
  <si>
    <t>Performance Rating</t>
  </si>
  <si>
    <t>Work Hours Per Week</t>
  </si>
  <si>
    <t>Customer Support</t>
  </si>
  <si>
    <t>Other</t>
  </si>
  <si>
    <t>Widowed</t>
  </si>
  <si>
    <t>Bachelor</t>
  </si>
  <si>
    <t>Analyst</t>
  </si>
  <si>
    <t>Permanent</t>
  </si>
  <si>
    <t>Austin</t>
  </si>
  <si>
    <t>Sales</t>
  </si>
  <si>
    <t>Divorced</t>
  </si>
  <si>
    <t>Manager</t>
  </si>
  <si>
    <t>Intern</t>
  </si>
  <si>
    <t>Chicago</t>
  </si>
  <si>
    <t>Finance</t>
  </si>
  <si>
    <t>Master</t>
  </si>
  <si>
    <t>Developer</t>
  </si>
  <si>
    <t>Boston</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</si>
  <si>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</si>
  <si>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</si>
  <si>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</si>
  <si>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</si>
  <si>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</si>
  <si>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</si>
  <si>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</si>
  <si>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</si>
  <si>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</si>
  <si>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</si>
  <si>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</si>
  <si>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</si>
  <si>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</si>
  <si>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</si>
  <si>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</si>
  <si>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</si>
  <si>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</si>
  <si>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Intro To Data Science</t>
  </si>
  <si>
    <t>Difference Between Data Analytics Data Science Data Engineering AI ML</t>
  </si>
  <si>
    <t>Different Roles</t>
  </si>
  <si>
    <t xml:space="preserve">Module Discussion </t>
  </si>
  <si>
    <t>Roadmap</t>
  </si>
  <si>
    <t>Guidelines</t>
  </si>
  <si>
    <t>Curriculum Discussion</t>
  </si>
  <si>
    <t>Github</t>
  </si>
  <si>
    <t>Intro To Excel</t>
  </si>
  <si>
    <t>Components of the Excel</t>
  </si>
  <si>
    <t>Menu / Tab</t>
  </si>
  <si>
    <t>Ribbion</t>
  </si>
  <si>
    <t>Group</t>
  </si>
  <si>
    <t>Name Box</t>
  </si>
  <si>
    <t>Formulae Bar</t>
  </si>
  <si>
    <t>Acciojob</t>
  </si>
  <si>
    <t>Numbers</t>
  </si>
  <si>
    <t>Rows =&gt; Horizontal Space</t>
  </si>
  <si>
    <t>Alphabet</t>
  </si>
  <si>
    <t>Columns =&gt; Vertical Space</t>
  </si>
  <si>
    <t>Cell</t>
  </si>
  <si>
    <t>Cell Address</t>
  </si>
  <si>
    <t>Column Alphabet Row Number</t>
  </si>
  <si>
    <t>Search Box</t>
  </si>
  <si>
    <t xml:space="preserve">Sheets </t>
  </si>
  <si>
    <t>Scroll Bar</t>
  </si>
  <si>
    <t xml:space="preserve">Page Layout </t>
  </si>
  <si>
    <t>Customize Quick Access Bar</t>
  </si>
  <si>
    <t>Customize a Ribbion</t>
  </si>
  <si>
    <t>Entering Text, Numbers, and Dates into Cells</t>
  </si>
  <si>
    <t>AutoFill Feature for Quickly Populating Data Series</t>
  </si>
  <si>
    <t>Navigating through Worksheets and Workbooks</t>
  </si>
  <si>
    <t>Using Mouse and Keyboard Shortcuts to Move within Worksheets</t>
  </si>
  <si>
    <t>Selecting Cells, Ranges, Rows, and Columns</t>
  </si>
  <si>
    <t>Inserting and Deleting Rows and Columns</t>
  </si>
  <si>
    <t>Insert Row, Delete Row, and Format Options</t>
  </si>
  <si>
    <t>Customizing the Excel Interface for Personal Preferences</t>
  </si>
  <si>
    <t>Understanding the Active Cell and Its Importance</t>
  </si>
  <si>
    <t>Editing Data in Cells Using Various Techniques</t>
  </si>
  <si>
    <t>Adjusting Row Height and Column Width</t>
  </si>
  <si>
    <t>Renaming, Adding, and Deleting Worksheets</t>
  </si>
  <si>
    <t>Moving and Copying Worksheets within a Workbook</t>
  </si>
  <si>
    <t>Applying Cell Formatting Options (Bold, Font, Color, Alignment)</t>
  </si>
  <si>
    <t>Using Number Formatting to Display Values in Desired Formats</t>
  </si>
  <si>
    <t>Formatting Text (Font Style, Size, Effects)</t>
  </si>
  <si>
    <t>Table Formatting</t>
  </si>
  <si>
    <t>Cell Styles</t>
  </si>
  <si>
    <t>Relative and Absolute Cell Referencing</t>
  </si>
  <si>
    <t>Applying Conditional Formatting to Highlight Data Based on Rules</t>
  </si>
  <si>
    <t>Highlight Cells Rule, Top/Bottom Rule, Data Bars, Color Scales, Icon Sets</t>
  </si>
  <si>
    <t>Manage Rules in Conditional Formatting</t>
  </si>
  <si>
    <t>Yes</t>
  </si>
  <si>
    <t>No</t>
  </si>
  <si>
    <t>Ha</t>
  </si>
  <si>
    <t>Nahi</t>
  </si>
  <si>
    <t xml:space="preserve">Correct </t>
  </si>
  <si>
    <t>Wrong</t>
  </si>
  <si>
    <t xml:space="preserve">Positive </t>
  </si>
  <si>
    <t>Negative</t>
  </si>
  <si>
    <t>`=</t>
  </si>
  <si>
    <t>`&gt;</t>
  </si>
  <si>
    <t>`&lt;</t>
  </si>
  <si>
    <t>`&gt;=</t>
  </si>
  <si>
    <t>`&lt;=</t>
  </si>
  <si>
    <t>`&lt;&gt;</t>
  </si>
  <si>
    <t>NOT</t>
  </si>
  <si>
    <t>OR</t>
  </si>
  <si>
    <t>AND</t>
  </si>
  <si>
    <t>Cond1</t>
  </si>
  <si>
    <t>Cond2</t>
  </si>
  <si>
    <t>If All Conditions are returing False then only It will be False otherwise It will always be True</t>
  </si>
  <si>
    <t>If All Conditions are returing Truw then only It will be True otherwise It will always be False</t>
  </si>
  <si>
    <t>AND_1</t>
  </si>
  <si>
    <t>AND_OR_1</t>
  </si>
  <si>
    <t>Find employees who work under a contract and have a PhD and check if employees are married and have worked more than 15 years.</t>
  </si>
  <si>
    <t>AND_5_6</t>
  </si>
  <si>
    <t>Rank</t>
  </si>
  <si>
    <t>Find employees who work under a contract and have a PhD or check if employees are not married and have worked more than 15 years.</t>
  </si>
  <si>
    <t>C1</t>
  </si>
  <si>
    <t>C2</t>
  </si>
  <si>
    <t>C3</t>
  </si>
  <si>
    <t>C4</t>
  </si>
  <si>
    <t>C3_a</t>
  </si>
  <si>
    <t>Final_left</t>
  </si>
  <si>
    <t>Final_Right</t>
  </si>
  <si>
    <t>Final_Answer</t>
  </si>
  <si>
    <t>Yrs_OfExp_Even</t>
  </si>
  <si>
    <t>Result</t>
  </si>
  <si>
    <t>If_3</t>
  </si>
  <si>
    <t>if_dynamic</t>
  </si>
  <si>
    <t>Data Used in Formula</t>
  </si>
  <si>
    <t>Grading</t>
  </si>
  <si>
    <t>Student</t>
  </si>
  <si>
    <t>Score</t>
  </si>
  <si>
    <t>Grade</t>
  </si>
  <si>
    <t>Student A</t>
  </si>
  <si>
    <t>100-89</t>
  </si>
  <si>
    <t>A</t>
  </si>
  <si>
    <t>Student B</t>
  </si>
  <si>
    <t>89-79</t>
  </si>
  <si>
    <t>B</t>
  </si>
  <si>
    <t>Student C</t>
  </si>
  <si>
    <t>79-69</t>
  </si>
  <si>
    <t>C</t>
  </si>
  <si>
    <t>Student D</t>
  </si>
  <si>
    <t>69-59</t>
  </si>
  <si>
    <t>D</t>
  </si>
  <si>
    <t>&lt;58</t>
  </si>
  <si>
    <t>F</t>
  </si>
  <si>
    <t>Dish</t>
  </si>
  <si>
    <t>Biryani</t>
  </si>
  <si>
    <t>Dhokla</t>
  </si>
  <si>
    <t>Idli Dosa</t>
  </si>
  <si>
    <t>Noodles</t>
  </si>
  <si>
    <t>Veg Pulao</t>
  </si>
  <si>
    <t>Chole Bhatore</t>
  </si>
  <si>
    <t>Dal Khicdi</t>
  </si>
  <si>
    <t>Vada Pav</t>
  </si>
  <si>
    <t>Dal Baati</t>
  </si>
  <si>
    <t>Momos</t>
  </si>
  <si>
    <t>Pav Bhaji</t>
  </si>
  <si>
    <t>Litti Chokha</t>
  </si>
  <si>
    <t>Banglore</t>
  </si>
  <si>
    <t>Lucknow</t>
  </si>
  <si>
    <t>Mumbai</t>
  </si>
  <si>
    <t>Kolkata</t>
  </si>
  <si>
    <t>Delhi</t>
  </si>
  <si>
    <t>Pune</t>
  </si>
  <si>
    <t>Bihar</t>
  </si>
  <si>
    <t>Chennai</t>
  </si>
  <si>
    <t>Manipur</t>
  </si>
  <si>
    <t>Hyderabad</t>
  </si>
  <si>
    <t>Lookup_Value</t>
  </si>
  <si>
    <t>Table_Array</t>
  </si>
  <si>
    <t>Col_index_No</t>
  </si>
  <si>
    <t>Range_Lookup</t>
  </si>
  <si>
    <t>Whats the Price of Chole Bhatore from Pune</t>
  </si>
  <si>
    <t>Whole_Data</t>
  </si>
  <si>
    <t>a</t>
  </si>
  <si>
    <t>d</t>
  </si>
  <si>
    <t>e</t>
  </si>
  <si>
    <t>c</t>
  </si>
  <si>
    <t>b</t>
  </si>
  <si>
    <t>s</t>
  </si>
  <si>
    <t>f</t>
  </si>
  <si>
    <t>1. VLOOKUP Problem 1: You have a dataset that contains information about athletes, including their names, countries, sports, and medals. You want to find out what sport "John Smith" participated in. Use VLOOKUP to fetch the sport from the dataset using the athlete's name.</t>
  </si>
  <si>
    <t>Sports_Dataset</t>
  </si>
  <si>
    <t>When using Approx match data should be sorted</t>
  </si>
  <si>
    <t>It will always return nearest smaller value when we are using approx match</t>
  </si>
  <si>
    <t>When used vlookup it will only return first occurance of the data</t>
  </si>
  <si>
    <t>You can search values from the right side of lookup_array only</t>
  </si>
  <si>
    <t>Starts with</t>
  </si>
  <si>
    <t>Idli*</t>
  </si>
  <si>
    <t>Endswith</t>
  </si>
  <si>
    <t>*Idli</t>
  </si>
  <si>
    <t>Contains</t>
  </si>
  <si>
    <t>*Idli*</t>
  </si>
  <si>
    <t>*dosa</t>
  </si>
  <si>
    <t>*bhaji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</si>
</sst>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
      <b/>
      <sz val="11"/>
      <color theme="4" tint="-0.249977111117893"/>
      <name val="Aptos Narrow"/>
      <family val="2"/>
      <scheme val="minor"/>
    </font>
    <font>
      <sz val="11"/>
      <color theme="4" tint="-0.249977111117893"/>
      <name val="Aptos Narrow"/>
      <family val="2"/>
      <scheme val="minor"/>
    </font>
    <font>
      <sz val="11"/>
      <color theme="1"/>
      <name val="Aptos Narrow"/>
      <scheme val="minor"/>
    </font>
    <font>
      <sz val="9"/>
      <color theme="1"/>
      <name val="Calibri"/>
      <family val="2"/>
    </font>
    <font>
      <b/>
      <sz val="9"/>
      <color theme="1"/>
      <name val="Calibri"/>
      <family val="2"/>
    </font>
    <font>
      <sz val="11"/>
      <name val="Calibri"/>
      <family val="2"/>
    </font>
  </fonts>
  <fills count="10">
    <fill>
      <patternFill patternType="none"/>
    </fill>
    <fill>
      <patternFill patternType="gray125"/>
    </fill>
    <fill>
      <patternFill patternType="solid">
        <fgColor theme="7" tint="0.59999389629810485"/>
        <bgColor indexed="64"/>
      </patternFill>
    </fill>
    <fill>
      <patternFill patternType="solid">
        <fgColor theme="6" tint="0.79998168889431442"/>
        <bgColor indexed="64"/>
      </patternFill>
    </fill>
    <fill>
      <patternFill patternType="solid">
        <fgColor rgb="FFFFEB9C"/>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59999389629810485"/>
        <bgColor theme="4" tint="0.79998168889431442"/>
      </patternFill>
    </fill>
    <fill>
      <patternFill patternType="solid">
        <fgColor rgb="FFDBE5F1"/>
        <bgColor rgb="FFDBE5F1"/>
      </patternFill>
    </fill>
  </fills>
  <borders count="14">
    <border>
      <left/>
      <right/>
      <top/>
      <bottom/>
      <diagonal/>
    </border>
    <border>
      <left/>
      <right/>
      <top style="thin">
        <color theme="4"/>
      </top>
      <bottom/>
      <diagonal/>
    </border>
    <border>
      <left/>
      <right/>
      <top/>
      <bottom style="thin">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3" fillId="4" borderId="0" applyNumberFormat="0" applyBorder="0" applyAlignment="0" applyProtection="0"/>
    <xf numFmtId="0" fontId="6" fillId="0" borderId="0"/>
  </cellStyleXfs>
  <cellXfs count="32">
    <xf numFmtId="0" fontId="0" fillId="0" borderId="0" xfId="0"/>
    <xf numFmtId="0" fontId="0" fillId="2"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3" borderId="0" xfId="0" applyFill="1"/>
    <xf numFmtId="0" fontId="4" fillId="0" borderId="1" xfId="0" applyFont="1" applyBorder="1"/>
    <xf numFmtId="0" fontId="5" fillId="5" borderId="1" xfId="0" applyFont="1" applyFill="1" applyBorder="1"/>
    <xf numFmtId="0" fontId="5" fillId="0" borderId="0" xfId="0" applyFont="1"/>
    <xf numFmtId="0" fontId="5" fillId="5" borderId="0" xfId="0" applyFont="1" applyFill="1"/>
    <xf numFmtId="0" fontId="5" fillId="0" borderId="2" xfId="0" applyFont="1" applyBorder="1"/>
    <xf numFmtId="0" fontId="0" fillId="6" borderId="0" xfId="0" applyFill="1"/>
    <xf numFmtId="14" fontId="0" fillId="0" borderId="0" xfId="0" applyNumberFormat="1"/>
    <xf numFmtId="0" fontId="4" fillId="0" borderId="0" xfId="0" applyFont="1"/>
    <xf numFmtId="0" fontId="4" fillId="7" borderId="1" xfId="0" applyFont="1" applyFill="1" applyBorder="1"/>
    <xf numFmtId="0" fontId="5" fillId="8" borderId="1" xfId="0" applyFont="1" applyFill="1" applyBorder="1"/>
    <xf numFmtId="0" fontId="0" fillId="7" borderId="0" xfId="0" applyFill="1"/>
    <xf numFmtId="0" fontId="7" fillId="0" borderId="0" xfId="2" applyFont="1"/>
    <xf numFmtId="0" fontId="8" fillId="9" borderId="3" xfId="2" applyFont="1" applyFill="1" applyBorder="1" applyAlignment="1">
      <alignment horizontal="center"/>
    </xf>
    <xf numFmtId="0" fontId="7" fillId="0" borderId="3" xfId="2" applyFont="1"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3" fillId="4" borderId="0" xfId="1" applyAlignment="1">
      <alignment horizontal="center" vertical="center" wrapText="1"/>
    </xf>
    <xf numFmtId="0" fontId="8" fillId="9" borderId="4" xfId="2" applyFont="1" applyFill="1" applyBorder="1" applyAlignment="1">
      <alignment horizontal="center" vertical="center"/>
    </xf>
    <xf numFmtId="0" fontId="9" fillId="0" borderId="5" xfId="2" applyFont="1" applyBorder="1"/>
    <xf numFmtId="0" fontId="3" fillId="4" borderId="0" xfId="1" applyAlignment="1">
      <alignment horizontal="center" vertical="center"/>
    </xf>
  </cellXfs>
  <cellStyles count="3">
    <cellStyle name="Neutral" xfId="1" builtinId="28"/>
    <cellStyle name="Normal" xfId="0" builtinId="0"/>
    <cellStyle name="Normal 2" xfId="2" xr:uid="{FC461C19-809F-45AB-8350-A3FAB5029646}"/>
  </cellStyles>
  <dxfs count="2">
    <dxf>
      <font>
        <color rgb="FF006100"/>
      </font>
      <fill>
        <patternFill>
          <bgColor rgb="FFC6EFCE"/>
        </patternFill>
      </fill>
    </dxf>
    <dxf>
      <font>
        <color rgb="FF9C0006"/>
      </font>
      <fill>
        <patternFill>
          <bgColor rgb="FFFFC7CE"/>
        </patternFill>
      </fill>
    </dxf>
  </dxfs>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59.png"/><Relationship Id="rId21" Type="http://schemas.openxmlformats.org/officeDocument/2006/relationships/customXml" Target="../ink/ink11.xml"/><Relationship Id="rId42" Type="http://schemas.openxmlformats.org/officeDocument/2006/relationships/image" Target="../media/image21.png"/><Relationship Id="rId63" Type="http://schemas.openxmlformats.org/officeDocument/2006/relationships/customXml" Target="../ink/ink32.xml"/><Relationship Id="rId84" Type="http://schemas.openxmlformats.org/officeDocument/2006/relationships/image" Target="../media/image42.png"/><Relationship Id="rId138" Type="http://schemas.openxmlformats.org/officeDocument/2006/relationships/customXml" Target="../ink/ink69.xml"/><Relationship Id="rId159" Type="http://schemas.openxmlformats.org/officeDocument/2006/relationships/image" Target="../media/image80.png"/><Relationship Id="rId170" Type="http://schemas.openxmlformats.org/officeDocument/2006/relationships/customXml" Target="../ink/ink85.xml"/><Relationship Id="rId191" Type="http://schemas.openxmlformats.org/officeDocument/2006/relationships/image" Target="../media/image96.png"/><Relationship Id="rId205" Type="http://schemas.openxmlformats.org/officeDocument/2006/relationships/image" Target="../media/image103.png"/><Relationship Id="rId226" Type="http://schemas.openxmlformats.org/officeDocument/2006/relationships/image" Target="../media/image114.png"/><Relationship Id="rId107" Type="http://schemas.openxmlformats.org/officeDocument/2006/relationships/customXml" Target="../ink/ink54.xml"/><Relationship Id="rId11" Type="http://schemas.openxmlformats.org/officeDocument/2006/relationships/customXml" Target="../ink/ink6.xml"/><Relationship Id="rId32" Type="http://schemas.openxmlformats.org/officeDocument/2006/relationships/image" Target="../media/image16.png"/><Relationship Id="rId53" Type="http://schemas.openxmlformats.org/officeDocument/2006/relationships/customXml" Target="../ink/ink27.xml"/><Relationship Id="rId74" Type="http://schemas.openxmlformats.org/officeDocument/2006/relationships/image" Target="../media/image37.png"/><Relationship Id="rId128" Type="http://schemas.openxmlformats.org/officeDocument/2006/relationships/customXml" Target="../ink/ink64.xml"/><Relationship Id="rId149" Type="http://schemas.openxmlformats.org/officeDocument/2006/relationships/image" Target="../media/image75.png"/><Relationship Id="rId5" Type="http://schemas.openxmlformats.org/officeDocument/2006/relationships/customXml" Target="../ink/ink3.xml"/><Relationship Id="rId95" Type="http://schemas.openxmlformats.org/officeDocument/2006/relationships/customXml" Target="../ink/ink48.xml"/><Relationship Id="rId160" Type="http://schemas.openxmlformats.org/officeDocument/2006/relationships/customXml" Target="../ink/ink80.xml"/><Relationship Id="rId181" Type="http://schemas.openxmlformats.org/officeDocument/2006/relationships/image" Target="../media/image91.png"/><Relationship Id="rId216" Type="http://schemas.openxmlformats.org/officeDocument/2006/relationships/image" Target="../media/image109.png"/><Relationship Id="rId22" Type="http://schemas.openxmlformats.org/officeDocument/2006/relationships/image" Target="../media/image11.png"/><Relationship Id="rId43" Type="http://schemas.openxmlformats.org/officeDocument/2006/relationships/customXml" Target="../ink/ink22.xml"/><Relationship Id="rId64" Type="http://schemas.openxmlformats.org/officeDocument/2006/relationships/image" Target="../media/image32.png"/><Relationship Id="rId118" Type="http://schemas.openxmlformats.org/officeDocument/2006/relationships/customXml" Target="../ink/ink59.xml"/><Relationship Id="rId139" Type="http://schemas.openxmlformats.org/officeDocument/2006/relationships/image" Target="../media/image70.png"/><Relationship Id="rId85" Type="http://schemas.openxmlformats.org/officeDocument/2006/relationships/customXml" Target="../ink/ink43.xml"/><Relationship Id="rId150" Type="http://schemas.openxmlformats.org/officeDocument/2006/relationships/customXml" Target="../ink/ink75.xml"/><Relationship Id="rId171" Type="http://schemas.openxmlformats.org/officeDocument/2006/relationships/image" Target="../media/image86.png"/><Relationship Id="rId192" Type="http://schemas.openxmlformats.org/officeDocument/2006/relationships/customXml" Target="../ink/ink96.xml"/><Relationship Id="rId206" Type="http://schemas.openxmlformats.org/officeDocument/2006/relationships/customXml" Target="../ink/ink103.xml"/><Relationship Id="rId12" Type="http://schemas.openxmlformats.org/officeDocument/2006/relationships/image" Target="../media/image6.png"/><Relationship Id="rId33" Type="http://schemas.openxmlformats.org/officeDocument/2006/relationships/customXml" Target="../ink/ink17.xml"/><Relationship Id="rId108" Type="http://schemas.openxmlformats.org/officeDocument/2006/relationships/image" Target="../media/image54.png"/><Relationship Id="rId129" Type="http://schemas.openxmlformats.org/officeDocument/2006/relationships/image" Target="../media/image65.png"/><Relationship Id="rId54" Type="http://schemas.openxmlformats.org/officeDocument/2006/relationships/image" Target="../media/image27.png"/><Relationship Id="rId75" Type="http://schemas.openxmlformats.org/officeDocument/2006/relationships/customXml" Target="../ink/ink38.xml"/><Relationship Id="rId96" Type="http://schemas.openxmlformats.org/officeDocument/2006/relationships/image" Target="../media/image48.png"/><Relationship Id="rId140" Type="http://schemas.openxmlformats.org/officeDocument/2006/relationships/customXml" Target="../ink/ink70.xml"/><Relationship Id="rId161" Type="http://schemas.openxmlformats.org/officeDocument/2006/relationships/image" Target="../media/image81.png"/><Relationship Id="rId182" Type="http://schemas.openxmlformats.org/officeDocument/2006/relationships/customXml" Target="../ink/ink91.xml"/><Relationship Id="rId217" Type="http://schemas.openxmlformats.org/officeDocument/2006/relationships/customXml" Target="../ink/ink108.xml"/><Relationship Id="rId6" Type="http://schemas.openxmlformats.org/officeDocument/2006/relationships/image" Target="../media/image3.png"/><Relationship Id="rId23" Type="http://schemas.openxmlformats.org/officeDocument/2006/relationships/customXml" Target="../ink/ink12.xml"/><Relationship Id="rId119" Type="http://schemas.openxmlformats.org/officeDocument/2006/relationships/image" Target="../media/image60.png"/><Relationship Id="rId44" Type="http://schemas.openxmlformats.org/officeDocument/2006/relationships/image" Target="../media/image22.png"/><Relationship Id="rId65" Type="http://schemas.openxmlformats.org/officeDocument/2006/relationships/customXml" Target="../ink/ink33.xml"/><Relationship Id="rId86" Type="http://schemas.openxmlformats.org/officeDocument/2006/relationships/image" Target="../media/image43.png"/><Relationship Id="rId130" Type="http://schemas.openxmlformats.org/officeDocument/2006/relationships/customXml" Target="../ink/ink65.xml"/><Relationship Id="rId151" Type="http://schemas.openxmlformats.org/officeDocument/2006/relationships/image" Target="../media/image76.png"/><Relationship Id="rId172" Type="http://schemas.openxmlformats.org/officeDocument/2006/relationships/customXml" Target="../ink/ink86.xml"/><Relationship Id="rId193" Type="http://schemas.openxmlformats.org/officeDocument/2006/relationships/image" Target="../media/image97.png"/><Relationship Id="rId207" Type="http://schemas.openxmlformats.org/officeDocument/2006/relationships/image" Target="../media/image104.png"/><Relationship Id="rId13" Type="http://schemas.openxmlformats.org/officeDocument/2006/relationships/customXml" Target="../ink/ink7.xml"/><Relationship Id="rId109" Type="http://schemas.openxmlformats.org/officeDocument/2006/relationships/image" Target="../media/image55.png"/><Relationship Id="rId34" Type="http://schemas.openxmlformats.org/officeDocument/2006/relationships/image" Target="../media/image17.png"/><Relationship Id="rId55" Type="http://schemas.openxmlformats.org/officeDocument/2006/relationships/customXml" Target="../ink/ink28.xml"/><Relationship Id="rId76" Type="http://schemas.openxmlformats.org/officeDocument/2006/relationships/image" Target="../media/image38.png"/><Relationship Id="rId97" Type="http://schemas.openxmlformats.org/officeDocument/2006/relationships/customXml" Target="../ink/ink49.xml"/><Relationship Id="rId120" Type="http://schemas.openxmlformats.org/officeDocument/2006/relationships/customXml" Target="../ink/ink60.xml"/><Relationship Id="rId141" Type="http://schemas.openxmlformats.org/officeDocument/2006/relationships/image" Target="../media/image71.png"/><Relationship Id="rId7" Type="http://schemas.openxmlformats.org/officeDocument/2006/relationships/customXml" Target="../ink/ink4.xml"/><Relationship Id="rId162" Type="http://schemas.openxmlformats.org/officeDocument/2006/relationships/customXml" Target="../ink/ink81.xml"/><Relationship Id="rId183" Type="http://schemas.openxmlformats.org/officeDocument/2006/relationships/image" Target="../media/image92.png"/><Relationship Id="rId218" Type="http://schemas.openxmlformats.org/officeDocument/2006/relationships/image" Target="../media/image110.png"/><Relationship Id="rId24" Type="http://schemas.openxmlformats.org/officeDocument/2006/relationships/image" Target="../media/image12.png"/><Relationship Id="rId45" Type="http://schemas.openxmlformats.org/officeDocument/2006/relationships/customXml" Target="../ink/ink23.xml"/><Relationship Id="rId66" Type="http://schemas.openxmlformats.org/officeDocument/2006/relationships/image" Target="../media/image33.png"/><Relationship Id="rId87" Type="http://schemas.openxmlformats.org/officeDocument/2006/relationships/customXml" Target="../ink/ink44.xml"/><Relationship Id="rId110" Type="http://schemas.openxmlformats.org/officeDocument/2006/relationships/customXml" Target="../ink/ink55.xml"/><Relationship Id="rId131" Type="http://schemas.openxmlformats.org/officeDocument/2006/relationships/image" Target="../media/image66.png"/><Relationship Id="rId152" Type="http://schemas.openxmlformats.org/officeDocument/2006/relationships/customXml" Target="../ink/ink76.xml"/><Relationship Id="rId173" Type="http://schemas.openxmlformats.org/officeDocument/2006/relationships/image" Target="../media/image87.png"/><Relationship Id="rId194" Type="http://schemas.openxmlformats.org/officeDocument/2006/relationships/customXml" Target="../ink/ink97.xml"/><Relationship Id="rId208" Type="http://schemas.openxmlformats.org/officeDocument/2006/relationships/customXml" Target="../ink/ink104.xml"/><Relationship Id="rId14" Type="http://schemas.openxmlformats.org/officeDocument/2006/relationships/image" Target="../media/image7.png"/><Relationship Id="rId35" Type="http://schemas.openxmlformats.org/officeDocument/2006/relationships/customXml" Target="../ink/ink18.xml"/><Relationship Id="rId56" Type="http://schemas.openxmlformats.org/officeDocument/2006/relationships/image" Target="../media/image28.png"/><Relationship Id="rId77" Type="http://schemas.openxmlformats.org/officeDocument/2006/relationships/customXml" Target="../ink/ink39.xml"/><Relationship Id="rId100" Type="http://schemas.openxmlformats.org/officeDocument/2006/relationships/image" Target="../media/image50.png"/><Relationship Id="rId8" Type="http://schemas.openxmlformats.org/officeDocument/2006/relationships/image" Target="../media/image4.png"/><Relationship Id="rId98" Type="http://schemas.openxmlformats.org/officeDocument/2006/relationships/image" Target="../media/image49.png"/><Relationship Id="rId121" Type="http://schemas.openxmlformats.org/officeDocument/2006/relationships/image" Target="../media/image61.png"/><Relationship Id="rId142" Type="http://schemas.openxmlformats.org/officeDocument/2006/relationships/customXml" Target="../ink/ink71.xml"/><Relationship Id="rId163" Type="http://schemas.openxmlformats.org/officeDocument/2006/relationships/image" Target="../media/image82.png"/><Relationship Id="rId184" Type="http://schemas.openxmlformats.org/officeDocument/2006/relationships/customXml" Target="../ink/ink92.xml"/><Relationship Id="rId219" Type="http://schemas.openxmlformats.org/officeDocument/2006/relationships/customXml" Target="../ink/ink109.xml"/><Relationship Id="rId3" Type="http://schemas.openxmlformats.org/officeDocument/2006/relationships/customXml" Target="../ink/ink2.xml"/><Relationship Id="rId214" Type="http://schemas.openxmlformats.org/officeDocument/2006/relationships/customXml" Target="../ink/ink107.xml"/><Relationship Id="rId25" Type="http://schemas.openxmlformats.org/officeDocument/2006/relationships/customXml" Target="../ink/ink13.xml"/><Relationship Id="rId46" Type="http://schemas.openxmlformats.org/officeDocument/2006/relationships/image" Target="../media/image23.png"/><Relationship Id="rId67" Type="http://schemas.openxmlformats.org/officeDocument/2006/relationships/customXml" Target="../ink/ink34.xml"/><Relationship Id="rId116" Type="http://schemas.openxmlformats.org/officeDocument/2006/relationships/customXml" Target="../ink/ink58.xml"/><Relationship Id="rId137" Type="http://schemas.openxmlformats.org/officeDocument/2006/relationships/image" Target="../media/image69.png"/><Relationship Id="rId158" Type="http://schemas.openxmlformats.org/officeDocument/2006/relationships/customXml" Target="../ink/ink79.xml"/><Relationship Id="rId20" Type="http://schemas.openxmlformats.org/officeDocument/2006/relationships/image" Target="../media/image10.png"/><Relationship Id="rId41" Type="http://schemas.openxmlformats.org/officeDocument/2006/relationships/customXml" Target="../ink/ink21.xml"/><Relationship Id="rId62" Type="http://schemas.openxmlformats.org/officeDocument/2006/relationships/image" Target="../media/image31.png"/><Relationship Id="rId83" Type="http://schemas.openxmlformats.org/officeDocument/2006/relationships/customXml" Target="../ink/ink42.xml"/><Relationship Id="rId88" Type="http://schemas.openxmlformats.org/officeDocument/2006/relationships/image" Target="../media/image44.png"/><Relationship Id="rId111" Type="http://schemas.openxmlformats.org/officeDocument/2006/relationships/image" Target="../media/image56.png"/><Relationship Id="rId132" Type="http://schemas.openxmlformats.org/officeDocument/2006/relationships/customXml" Target="../ink/ink66.xml"/><Relationship Id="rId153" Type="http://schemas.openxmlformats.org/officeDocument/2006/relationships/image" Target="../media/image77.png"/><Relationship Id="rId174" Type="http://schemas.openxmlformats.org/officeDocument/2006/relationships/customXml" Target="../ink/ink87.xml"/><Relationship Id="rId179" Type="http://schemas.openxmlformats.org/officeDocument/2006/relationships/image" Target="../media/image90.png"/><Relationship Id="rId195" Type="http://schemas.openxmlformats.org/officeDocument/2006/relationships/image" Target="../media/image98.png"/><Relationship Id="rId209" Type="http://schemas.openxmlformats.org/officeDocument/2006/relationships/image" Target="../media/image105.png"/><Relationship Id="rId190" Type="http://schemas.openxmlformats.org/officeDocument/2006/relationships/customXml" Target="../ink/ink95.xml"/><Relationship Id="rId204" Type="http://schemas.openxmlformats.org/officeDocument/2006/relationships/customXml" Target="../ink/ink102.xml"/><Relationship Id="rId220" Type="http://schemas.openxmlformats.org/officeDocument/2006/relationships/image" Target="../media/image111.png"/><Relationship Id="rId225" Type="http://schemas.openxmlformats.org/officeDocument/2006/relationships/customXml" Target="../ink/ink112.xml"/><Relationship Id="rId15" Type="http://schemas.openxmlformats.org/officeDocument/2006/relationships/customXml" Target="../ink/ink8.xml"/><Relationship Id="rId36" Type="http://schemas.openxmlformats.org/officeDocument/2006/relationships/image" Target="../media/image18.png"/><Relationship Id="rId57" Type="http://schemas.openxmlformats.org/officeDocument/2006/relationships/customXml" Target="../ink/ink29.xml"/><Relationship Id="rId106" Type="http://schemas.openxmlformats.org/officeDocument/2006/relationships/image" Target="../media/image53.png"/><Relationship Id="rId127" Type="http://schemas.openxmlformats.org/officeDocument/2006/relationships/image" Target="../media/image64.png"/><Relationship Id="rId10" Type="http://schemas.openxmlformats.org/officeDocument/2006/relationships/image" Target="../media/image5.png"/><Relationship Id="rId31" Type="http://schemas.openxmlformats.org/officeDocument/2006/relationships/customXml" Target="../ink/ink16.xml"/><Relationship Id="rId52" Type="http://schemas.openxmlformats.org/officeDocument/2006/relationships/image" Target="../media/image26.png"/><Relationship Id="rId73" Type="http://schemas.openxmlformats.org/officeDocument/2006/relationships/customXml" Target="../ink/ink37.xml"/><Relationship Id="rId78" Type="http://schemas.openxmlformats.org/officeDocument/2006/relationships/image" Target="../media/image39.png"/><Relationship Id="rId94" Type="http://schemas.openxmlformats.org/officeDocument/2006/relationships/image" Target="../media/image47.png"/><Relationship Id="rId99" Type="http://schemas.openxmlformats.org/officeDocument/2006/relationships/customXml" Target="../ink/ink50.xml"/><Relationship Id="rId101" Type="http://schemas.openxmlformats.org/officeDocument/2006/relationships/customXml" Target="../ink/ink51.xml"/><Relationship Id="rId122" Type="http://schemas.openxmlformats.org/officeDocument/2006/relationships/customXml" Target="../ink/ink61.xml"/><Relationship Id="rId143" Type="http://schemas.openxmlformats.org/officeDocument/2006/relationships/image" Target="../media/image72.png"/><Relationship Id="rId148" Type="http://schemas.openxmlformats.org/officeDocument/2006/relationships/customXml" Target="../ink/ink74.xml"/><Relationship Id="rId164" Type="http://schemas.openxmlformats.org/officeDocument/2006/relationships/customXml" Target="../ink/ink82.xml"/><Relationship Id="rId169" Type="http://schemas.openxmlformats.org/officeDocument/2006/relationships/image" Target="../media/image85.png"/><Relationship Id="rId185" Type="http://schemas.openxmlformats.org/officeDocument/2006/relationships/image" Target="../media/image93.png"/><Relationship Id="rId4" Type="http://schemas.openxmlformats.org/officeDocument/2006/relationships/image" Target="../media/image2.png"/><Relationship Id="rId9" Type="http://schemas.openxmlformats.org/officeDocument/2006/relationships/customXml" Target="../ink/ink5.xml"/><Relationship Id="rId180" Type="http://schemas.openxmlformats.org/officeDocument/2006/relationships/customXml" Target="../ink/ink90.xml"/><Relationship Id="rId210" Type="http://schemas.openxmlformats.org/officeDocument/2006/relationships/customXml" Target="../ink/ink105.xml"/><Relationship Id="rId215" Type="http://schemas.openxmlformats.org/officeDocument/2006/relationships/image" Target="../media/image108.png"/><Relationship Id="rId26" Type="http://schemas.openxmlformats.org/officeDocument/2006/relationships/image" Target="../media/image13.png"/><Relationship Id="rId47" Type="http://schemas.openxmlformats.org/officeDocument/2006/relationships/customXml" Target="../ink/ink24.xml"/><Relationship Id="rId68" Type="http://schemas.openxmlformats.org/officeDocument/2006/relationships/image" Target="../media/image34.png"/><Relationship Id="rId89" Type="http://schemas.openxmlformats.org/officeDocument/2006/relationships/customXml" Target="../ink/ink45.xml"/><Relationship Id="rId112" Type="http://schemas.openxmlformats.org/officeDocument/2006/relationships/customXml" Target="../ink/ink56.xml"/><Relationship Id="rId133" Type="http://schemas.openxmlformats.org/officeDocument/2006/relationships/image" Target="../media/image67.png"/><Relationship Id="rId154" Type="http://schemas.openxmlformats.org/officeDocument/2006/relationships/customXml" Target="../ink/ink77.xml"/><Relationship Id="rId175" Type="http://schemas.openxmlformats.org/officeDocument/2006/relationships/image" Target="../media/image88.png"/><Relationship Id="rId196" Type="http://schemas.openxmlformats.org/officeDocument/2006/relationships/customXml" Target="../ink/ink98.xml"/><Relationship Id="rId200" Type="http://schemas.openxmlformats.org/officeDocument/2006/relationships/customXml" Target="../ink/ink100.xml"/><Relationship Id="rId16" Type="http://schemas.openxmlformats.org/officeDocument/2006/relationships/image" Target="../media/image8.png"/><Relationship Id="rId221" Type="http://schemas.openxmlformats.org/officeDocument/2006/relationships/customXml" Target="../ink/ink110.xml"/><Relationship Id="rId37" Type="http://schemas.openxmlformats.org/officeDocument/2006/relationships/customXml" Target="../ink/ink19.xml"/><Relationship Id="rId58" Type="http://schemas.openxmlformats.org/officeDocument/2006/relationships/image" Target="../media/image29.png"/><Relationship Id="rId79" Type="http://schemas.openxmlformats.org/officeDocument/2006/relationships/customXml" Target="../ink/ink40.xml"/><Relationship Id="rId102" Type="http://schemas.openxmlformats.org/officeDocument/2006/relationships/image" Target="../media/image51.png"/><Relationship Id="rId123" Type="http://schemas.openxmlformats.org/officeDocument/2006/relationships/image" Target="../media/image62.png"/><Relationship Id="rId144" Type="http://schemas.openxmlformats.org/officeDocument/2006/relationships/customXml" Target="../ink/ink72.xml"/><Relationship Id="rId90" Type="http://schemas.openxmlformats.org/officeDocument/2006/relationships/image" Target="../media/image45.png"/><Relationship Id="rId165" Type="http://schemas.openxmlformats.org/officeDocument/2006/relationships/image" Target="../media/image83.png"/><Relationship Id="rId186" Type="http://schemas.openxmlformats.org/officeDocument/2006/relationships/customXml" Target="../ink/ink93.xml"/><Relationship Id="rId211" Type="http://schemas.openxmlformats.org/officeDocument/2006/relationships/image" Target="../media/image106.png"/><Relationship Id="rId27" Type="http://schemas.openxmlformats.org/officeDocument/2006/relationships/customXml" Target="../ink/ink14.xml"/><Relationship Id="rId48" Type="http://schemas.openxmlformats.org/officeDocument/2006/relationships/image" Target="../media/image24.png"/><Relationship Id="rId69" Type="http://schemas.openxmlformats.org/officeDocument/2006/relationships/customXml" Target="../ink/ink35.xml"/><Relationship Id="rId113" Type="http://schemas.openxmlformats.org/officeDocument/2006/relationships/image" Target="../media/image57.png"/><Relationship Id="rId134" Type="http://schemas.openxmlformats.org/officeDocument/2006/relationships/customXml" Target="../ink/ink67.xml"/><Relationship Id="rId80" Type="http://schemas.openxmlformats.org/officeDocument/2006/relationships/image" Target="../media/image40.png"/><Relationship Id="rId155" Type="http://schemas.openxmlformats.org/officeDocument/2006/relationships/image" Target="../media/image78.png"/><Relationship Id="rId176" Type="http://schemas.openxmlformats.org/officeDocument/2006/relationships/customXml" Target="../ink/ink88.xml"/><Relationship Id="rId197" Type="http://schemas.openxmlformats.org/officeDocument/2006/relationships/image" Target="../media/image99.png"/><Relationship Id="rId201" Type="http://schemas.openxmlformats.org/officeDocument/2006/relationships/image" Target="../media/image101.png"/><Relationship Id="rId222" Type="http://schemas.openxmlformats.org/officeDocument/2006/relationships/image" Target="../media/image112.png"/><Relationship Id="rId17" Type="http://schemas.openxmlformats.org/officeDocument/2006/relationships/customXml" Target="../ink/ink9.xml"/><Relationship Id="rId38" Type="http://schemas.openxmlformats.org/officeDocument/2006/relationships/image" Target="../media/image19.png"/><Relationship Id="rId59" Type="http://schemas.openxmlformats.org/officeDocument/2006/relationships/customXml" Target="../ink/ink30.xml"/><Relationship Id="rId103" Type="http://schemas.openxmlformats.org/officeDocument/2006/relationships/customXml" Target="../ink/ink52.xml"/><Relationship Id="rId124" Type="http://schemas.openxmlformats.org/officeDocument/2006/relationships/customXml" Target="../ink/ink62.xml"/><Relationship Id="rId70" Type="http://schemas.openxmlformats.org/officeDocument/2006/relationships/image" Target="../media/image35.png"/><Relationship Id="rId91" Type="http://schemas.openxmlformats.org/officeDocument/2006/relationships/customXml" Target="../ink/ink46.xml"/><Relationship Id="rId145" Type="http://schemas.openxmlformats.org/officeDocument/2006/relationships/image" Target="../media/image73.png"/><Relationship Id="rId166" Type="http://schemas.openxmlformats.org/officeDocument/2006/relationships/customXml" Target="../ink/ink83.xml"/><Relationship Id="rId187" Type="http://schemas.openxmlformats.org/officeDocument/2006/relationships/image" Target="../media/image94.png"/><Relationship Id="rId1" Type="http://schemas.openxmlformats.org/officeDocument/2006/relationships/customXml" Target="../ink/ink1.xml"/><Relationship Id="rId212" Type="http://schemas.openxmlformats.org/officeDocument/2006/relationships/customXml" Target="../ink/ink106.xml"/><Relationship Id="rId28" Type="http://schemas.openxmlformats.org/officeDocument/2006/relationships/image" Target="../media/image14.png"/><Relationship Id="rId49" Type="http://schemas.openxmlformats.org/officeDocument/2006/relationships/customXml" Target="../ink/ink25.xml"/><Relationship Id="rId114" Type="http://schemas.openxmlformats.org/officeDocument/2006/relationships/customXml" Target="../ink/ink57.xml"/><Relationship Id="rId60" Type="http://schemas.openxmlformats.org/officeDocument/2006/relationships/image" Target="../media/image30.png"/><Relationship Id="rId81" Type="http://schemas.openxmlformats.org/officeDocument/2006/relationships/customXml" Target="../ink/ink41.xml"/><Relationship Id="rId135" Type="http://schemas.openxmlformats.org/officeDocument/2006/relationships/image" Target="../media/image68.png"/><Relationship Id="rId156" Type="http://schemas.openxmlformats.org/officeDocument/2006/relationships/customXml" Target="../ink/ink78.xml"/><Relationship Id="rId177" Type="http://schemas.openxmlformats.org/officeDocument/2006/relationships/image" Target="../media/image89.png"/><Relationship Id="rId198" Type="http://schemas.openxmlformats.org/officeDocument/2006/relationships/customXml" Target="../ink/ink99.xml"/><Relationship Id="rId202" Type="http://schemas.openxmlformats.org/officeDocument/2006/relationships/customXml" Target="../ink/ink101.xml"/><Relationship Id="rId223" Type="http://schemas.openxmlformats.org/officeDocument/2006/relationships/customXml" Target="../ink/ink111.xml"/><Relationship Id="rId18" Type="http://schemas.openxmlformats.org/officeDocument/2006/relationships/image" Target="../media/image9.png"/><Relationship Id="rId39" Type="http://schemas.openxmlformats.org/officeDocument/2006/relationships/customXml" Target="../ink/ink20.xml"/><Relationship Id="rId50" Type="http://schemas.openxmlformats.org/officeDocument/2006/relationships/image" Target="../media/image25.png"/><Relationship Id="rId104" Type="http://schemas.openxmlformats.org/officeDocument/2006/relationships/image" Target="../media/image52.png"/><Relationship Id="rId125" Type="http://schemas.openxmlformats.org/officeDocument/2006/relationships/image" Target="../media/image63.png"/><Relationship Id="rId146" Type="http://schemas.openxmlformats.org/officeDocument/2006/relationships/customXml" Target="../ink/ink73.xml"/><Relationship Id="rId167" Type="http://schemas.openxmlformats.org/officeDocument/2006/relationships/image" Target="../media/image84.png"/><Relationship Id="rId188" Type="http://schemas.openxmlformats.org/officeDocument/2006/relationships/customXml" Target="../ink/ink94.xml"/><Relationship Id="rId71" Type="http://schemas.openxmlformats.org/officeDocument/2006/relationships/customXml" Target="../ink/ink36.xml"/><Relationship Id="rId92" Type="http://schemas.openxmlformats.org/officeDocument/2006/relationships/image" Target="../media/image46.png"/><Relationship Id="rId213" Type="http://schemas.openxmlformats.org/officeDocument/2006/relationships/image" Target="../media/image107.png"/><Relationship Id="rId2" Type="http://schemas.openxmlformats.org/officeDocument/2006/relationships/image" Target="../media/image1.png"/><Relationship Id="rId29" Type="http://schemas.openxmlformats.org/officeDocument/2006/relationships/customXml" Target="../ink/ink15.xml"/><Relationship Id="rId40" Type="http://schemas.openxmlformats.org/officeDocument/2006/relationships/image" Target="../media/image20.png"/><Relationship Id="rId115" Type="http://schemas.openxmlformats.org/officeDocument/2006/relationships/image" Target="../media/image58.png"/><Relationship Id="rId136" Type="http://schemas.openxmlformats.org/officeDocument/2006/relationships/customXml" Target="../ink/ink68.xml"/><Relationship Id="rId157" Type="http://schemas.openxmlformats.org/officeDocument/2006/relationships/image" Target="../media/image79.png"/><Relationship Id="rId178" Type="http://schemas.openxmlformats.org/officeDocument/2006/relationships/customXml" Target="../ink/ink89.xml"/><Relationship Id="rId61" Type="http://schemas.openxmlformats.org/officeDocument/2006/relationships/customXml" Target="../ink/ink31.xml"/><Relationship Id="rId82" Type="http://schemas.openxmlformats.org/officeDocument/2006/relationships/image" Target="../media/image41.png"/><Relationship Id="rId199" Type="http://schemas.openxmlformats.org/officeDocument/2006/relationships/image" Target="../media/image100.png"/><Relationship Id="rId203" Type="http://schemas.openxmlformats.org/officeDocument/2006/relationships/image" Target="../media/image102.png"/><Relationship Id="rId19" Type="http://schemas.openxmlformats.org/officeDocument/2006/relationships/customXml" Target="../ink/ink10.xml"/><Relationship Id="rId224" Type="http://schemas.openxmlformats.org/officeDocument/2006/relationships/image" Target="../media/image113.png"/><Relationship Id="rId30" Type="http://schemas.openxmlformats.org/officeDocument/2006/relationships/image" Target="../media/image15.png"/><Relationship Id="rId105" Type="http://schemas.openxmlformats.org/officeDocument/2006/relationships/customXml" Target="../ink/ink53.xml"/><Relationship Id="rId126" Type="http://schemas.openxmlformats.org/officeDocument/2006/relationships/customXml" Target="../ink/ink63.xml"/><Relationship Id="rId147" Type="http://schemas.openxmlformats.org/officeDocument/2006/relationships/image" Target="../media/image74.png"/><Relationship Id="rId168" Type="http://schemas.openxmlformats.org/officeDocument/2006/relationships/customXml" Target="../ink/ink84.xml"/><Relationship Id="rId51" Type="http://schemas.openxmlformats.org/officeDocument/2006/relationships/customXml" Target="../ink/ink26.xml"/><Relationship Id="rId72" Type="http://schemas.openxmlformats.org/officeDocument/2006/relationships/image" Target="../media/image36.png"/><Relationship Id="rId93" Type="http://schemas.openxmlformats.org/officeDocument/2006/relationships/customXml" Target="../ink/ink47.xml"/><Relationship Id="rId189" Type="http://schemas.openxmlformats.org/officeDocument/2006/relationships/image" Target="../media/image95.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8.png"/><Relationship Id="rId13" Type="http://schemas.openxmlformats.org/officeDocument/2006/relationships/customXml" Target="../ink/ink119.xml"/><Relationship Id="rId18" Type="http://schemas.openxmlformats.org/officeDocument/2006/relationships/image" Target="../media/image123.png"/><Relationship Id="rId26" Type="http://schemas.openxmlformats.org/officeDocument/2006/relationships/image" Target="../media/image127.png"/><Relationship Id="rId3" Type="http://schemas.openxmlformats.org/officeDocument/2006/relationships/customXml" Target="../ink/ink114.xml"/><Relationship Id="rId21" Type="http://schemas.openxmlformats.org/officeDocument/2006/relationships/customXml" Target="../ink/ink123.xml"/><Relationship Id="rId7" Type="http://schemas.openxmlformats.org/officeDocument/2006/relationships/customXml" Target="../ink/ink116.xml"/><Relationship Id="rId12" Type="http://schemas.openxmlformats.org/officeDocument/2006/relationships/image" Target="../media/image120.png"/><Relationship Id="rId17" Type="http://schemas.openxmlformats.org/officeDocument/2006/relationships/customXml" Target="../ink/ink121.xml"/><Relationship Id="rId25" Type="http://schemas.openxmlformats.org/officeDocument/2006/relationships/customXml" Target="../ink/ink125.xml"/><Relationship Id="rId2" Type="http://schemas.openxmlformats.org/officeDocument/2006/relationships/image" Target="../media/image115.png"/><Relationship Id="rId16" Type="http://schemas.openxmlformats.org/officeDocument/2006/relationships/image" Target="../media/image122.png"/><Relationship Id="rId20" Type="http://schemas.openxmlformats.org/officeDocument/2006/relationships/image" Target="../media/image124.png"/><Relationship Id="rId29" Type="http://schemas.openxmlformats.org/officeDocument/2006/relationships/customXml" Target="../ink/ink127.xml"/><Relationship Id="rId1" Type="http://schemas.openxmlformats.org/officeDocument/2006/relationships/customXml" Target="../ink/ink113.xml"/><Relationship Id="rId6" Type="http://schemas.openxmlformats.org/officeDocument/2006/relationships/image" Target="../media/image117.png"/><Relationship Id="rId11" Type="http://schemas.openxmlformats.org/officeDocument/2006/relationships/customXml" Target="../ink/ink118.xml"/><Relationship Id="rId24" Type="http://schemas.openxmlformats.org/officeDocument/2006/relationships/image" Target="../media/image126.png"/><Relationship Id="rId5" Type="http://schemas.openxmlformats.org/officeDocument/2006/relationships/customXml" Target="../ink/ink115.xml"/><Relationship Id="rId15" Type="http://schemas.openxmlformats.org/officeDocument/2006/relationships/customXml" Target="../ink/ink120.xml"/><Relationship Id="rId23" Type="http://schemas.openxmlformats.org/officeDocument/2006/relationships/customXml" Target="../ink/ink124.xml"/><Relationship Id="rId28" Type="http://schemas.openxmlformats.org/officeDocument/2006/relationships/image" Target="../media/image128.png"/><Relationship Id="rId10" Type="http://schemas.openxmlformats.org/officeDocument/2006/relationships/image" Target="../media/image119.png"/><Relationship Id="rId19" Type="http://schemas.openxmlformats.org/officeDocument/2006/relationships/customXml" Target="../ink/ink122.xml"/><Relationship Id="rId4" Type="http://schemas.openxmlformats.org/officeDocument/2006/relationships/image" Target="../media/image116.png"/><Relationship Id="rId9" Type="http://schemas.openxmlformats.org/officeDocument/2006/relationships/customXml" Target="../ink/ink117.xml"/><Relationship Id="rId14" Type="http://schemas.openxmlformats.org/officeDocument/2006/relationships/image" Target="../media/image121.png"/><Relationship Id="rId22" Type="http://schemas.openxmlformats.org/officeDocument/2006/relationships/image" Target="../media/image125.png"/><Relationship Id="rId27" Type="http://schemas.openxmlformats.org/officeDocument/2006/relationships/customXml" Target="../ink/ink126.xml"/><Relationship Id="rId30" Type="http://schemas.openxmlformats.org/officeDocument/2006/relationships/image" Target="../media/image12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3.png"/><Relationship Id="rId13" Type="http://schemas.openxmlformats.org/officeDocument/2006/relationships/customXml" Target="../ink/ink134.xml"/><Relationship Id="rId18" Type="http://schemas.openxmlformats.org/officeDocument/2006/relationships/image" Target="../media/image138.png"/><Relationship Id="rId26" Type="http://schemas.openxmlformats.org/officeDocument/2006/relationships/image" Target="../media/image142.png"/><Relationship Id="rId3" Type="http://schemas.openxmlformats.org/officeDocument/2006/relationships/customXml" Target="../ink/ink129.xml"/><Relationship Id="rId21" Type="http://schemas.openxmlformats.org/officeDocument/2006/relationships/customXml" Target="../ink/ink138.xml"/><Relationship Id="rId7" Type="http://schemas.openxmlformats.org/officeDocument/2006/relationships/customXml" Target="../ink/ink131.xml"/><Relationship Id="rId12" Type="http://schemas.openxmlformats.org/officeDocument/2006/relationships/image" Target="../media/image135.png"/><Relationship Id="rId17" Type="http://schemas.openxmlformats.org/officeDocument/2006/relationships/customXml" Target="../ink/ink136.xml"/><Relationship Id="rId25" Type="http://schemas.openxmlformats.org/officeDocument/2006/relationships/customXml" Target="../ink/ink140.xml"/><Relationship Id="rId2" Type="http://schemas.openxmlformats.org/officeDocument/2006/relationships/image" Target="../media/image130.png"/><Relationship Id="rId16" Type="http://schemas.openxmlformats.org/officeDocument/2006/relationships/image" Target="../media/image137.png"/><Relationship Id="rId20" Type="http://schemas.openxmlformats.org/officeDocument/2006/relationships/image" Target="../media/image139.png"/><Relationship Id="rId1" Type="http://schemas.openxmlformats.org/officeDocument/2006/relationships/customXml" Target="../ink/ink128.xml"/><Relationship Id="rId6" Type="http://schemas.openxmlformats.org/officeDocument/2006/relationships/image" Target="../media/image132.png"/><Relationship Id="rId11" Type="http://schemas.openxmlformats.org/officeDocument/2006/relationships/customXml" Target="../ink/ink133.xml"/><Relationship Id="rId24" Type="http://schemas.openxmlformats.org/officeDocument/2006/relationships/image" Target="../media/image141.png"/><Relationship Id="rId5" Type="http://schemas.openxmlformats.org/officeDocument/2006/relationships/customXml" Target="../ink/ink130.xml"/><Relationship Id="rId15" Type="http://schemas.openxmlformats.org/officeDocument/2006/relationships/customXml" Target="../ink/ink135.xml"/><Relationship Id="rId23" Type="http://schemas.openxmlformats.org/officeDocument/2006/relationships/customXml" Target="../ink/ink139.xml"/><Relationship Id="rId10" Type="http://schemas.openxmlformats.org/officeDocument/2006/relationships/image" Target="../media/image134.png"/><Relationship Id="rId19" Type="http://schemas.openxmlformats.org/officeDocument/2006/relationships/customXml" Target="../ink/ink137.xml"/><Relationship Id="rId4" Type="http://schemas.openxmlformats.org/officeDocument/2006/relationships/image" Target="../media/image131.png"/><Relationship Id="rId9" Type="http://schemas.openxmlformats.org/officeDocument/2006/relationships/customXml" Target="../ink/ink132.xml"/><Relationship Id="rId14" Type="http://schemas.openxmlformats.org/officeDocument/2006/relationships/image" Target="../media/image136.png"/><Relationship Id="rId22" Type="http://schemas.openxmlformats.org/officeDocument/2006/relationships/image" Target="../media/image140.png"/></Relationships>
</file>

<file path=xl/drawings/drawing1.xml><?xml version="1.0" encoding="utf-8"?>
<xdr:wsDr xmlns:xdr="http://schemas.openxmlformats.org/drawingml/2006/spreadsheetDrawing" xmlns:a="http://schemas.openxmlformats.org/drawingml/2006/main">
  <xdr:twoCellAnchor editAs="oneCell">
    <xdr:from>
      <xdr:col>1</xdr:col>
      <xdr:colOff>203946</xdr:colOff>
      <xdr:row>31</xdr:row>
      <xdr:rowOff>36527</xdr:rowOff>
    </xdr:from>
    <xdr:to>
      <xdr:col>1</xdr:col>
      <xdr:colOff>210508</xdr:colOff>
      <xdr:row>31</xdr:row>
      <xdr:rowOff>38327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D3A94EC2-3818-EF62-0D35-806E1E9C7EE4}"/>
                </a:ext>
              </a:extLst>
            </xdr14:cNvPr>
            <xdr14:cNvContentPartPr/>
          </xdr14:nvContentPartPr>
          <xdr14:nvPr macro=""/>
          <xdr14:xfrm>
            <a:off x="478080" y="5653954"/>
            <a:ext cx="1800" cy="1800"/>
          </xdr14:xfrm>
        </xdr:contentPart>
      </mc:Choice>
      <mc:Fallback xmlns="">
        <xdr:pic>
          <xdr:nvPicPr>
            <xdr:cNvPr id="2" name="Ink 1">
              <a:extLst>
                <a:ext uri="{FF2B5EF4-FFF2-40B4-BE49-F238E27FC236}">
                  <a16:creationId xmlns:a16="http://schemas.microsoft.com/office/drawing/2014/main" id="{D3A94EC2-3818-EF62-0D35-806E1E9C7EE4}"/>
                </a:ext>
              </a:extLst>
            </xdr:cNvPr>
            <xdr:cNvPicPr/>
          </xdr:nvPicPr>
          <xdr:blipFill>
            <a:blip xmlns:r="http://schemas.openxmlformats.org/officeDocument/2006/relationships" r:embed="rId2"/>
            <a:stretch>
              <a:fillRect/>
            </a:stretch>
          </xdr:blipFill>
          <xdr:spPr>
            <a:xfrm>
              <a:off x="473760" y="5649634"/>
              <a:ext cx="10440" cy="10440"/>
            </a:xfrm>
            <a:prstGeom prst="rect">
              <a:avLst/>
            </a:prstGeom>
          </xdr:spPr>
        </xdr:pic>
      </mc:Fallback>
    </mc:AlternateContent>
    <xdr:clientData/>
  </xdr:twoCellAnchor>
  <xdr:twoCellAnchor editAs="oneCell">
    <xdr:from>
      <xdr:col>1</xdr:col>
      <xdr:colOff>198628</xdr:colOff>
      <xdr:row>30</xdr:row>
      <xdr:rowOff>124494</xdr:rowOff>
    </xdr:from>
    <xdr:to>
      <xdr:col>2</xdr:col>
      <xdr:colOff>103660</xdr:colOff>
      <xdr:row>32</xdr:row>
      <xdr:rowOff>19922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FCE26D08-1ABB-4780-5D77-8E8BB3109A85}"/>
                </a:ext>
              </a:extLst>
            </xdr14:cNvPr>
            <xdr14:cNvContentPartPr/>
          </xdr14:nvContentPartPr>
          <xdr14:nvPr macro=""/>
          <xdr14:xfrm>
            <a:off x="472762" y="5560714"/>
            <a:ext cx="1015200" cy="257842"/>
          </xdr14:xfrm>
        </xdr:contentPart>
      </mc:Choice>
      <mc:Fallback xmlns="">
        <xdr:pic>
          <xdr:nvPicPr>
            <xdr:cNvPr id="14" name="Ink 13">
              <a:extLst>
                <a:ext uri="{FF2B5EF4-FFF2-40B4-BE49-F238E27FC236}">
                  <a16:creationId xmlns:a16="http://schemas.microsoft.com/office/drawing/2014/main" id="{FCE26D08-1ABB-4780-5D77-8E8BB3109A85}"/>
                </a:ext>
              </a:extLst>
            </xdr:cNvPr>
            <xdr:cNvPicPr/>
          </xdr:nvPicPr>
          <xdr:blipFill>
            <a:blip xmlns:r="http://schemas.openxmlformats.org/officeDocument/2006/relationships" r:embed="rId4"/>
            <a:stretch>
              <a:fillRect/>
            </a:stretch>
          </xdr:blipFill>
          <xdr:spPr>
            <a:xfrm>
              <a:off x="468498" y="5556344"/>
              <a:ext cx="1023728" cy="266582"/>
            </a:xfrm>
            <a:prstGeom prst="rect">
              <a:avLst/>
            </a:prstGeom>
          </xdr:spPr>
        </xdr:pic>
      </mc:Fallback>
    </mc:AlternateContent>
    <xdr:clientData/>
  </xdr:twoCellAnchor>
  <xdr:twoCellAnchor editAs="oneCell">
    <xdr:from>
      <xdr:col>5</xdr:col>
      <xdr:colOff>371811</xdr:colOff>
      <xdr:row>30</xdr:row>
      <xdr:rowOff>143656</xdr:rowOff>
    </xdr:from>
    <xdr:to>
      <xdr:col>11</xdr:col>
      <xdr:colOff>39144</xdr:colOff>
      <xdr:row>32</xdr:row>
      <xdr:rowOff>77800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30" name="Ink 29">
              <a:extLst>
                <a:ext uri="{FF2B5EF4-FFF2-40B4-BE49-F238E27FC236}">
                  <a16:creationId xmlns:a16="http://schemas.microsoft.com/office/drawing/2014/main" id="{E217F6C2-3E0B-52BC-463B-F66EFFA1FE52}"/>
                </a:ext>
              </a:extLst>
            </xdr14:cNvPr>
            <xdr14:cNvContentPartPr/>
          </xdr14:nvContentPartPr>
          <xdr14:nvPr macro=""/>
          <xdr14:xfrm>
            <a:off x="1742482" y="5579876"/>
            <a:ext cx="3291480" cy="296558"/>
          </xdr14:xfrm>
        </xdr:contentPart>
      </mc:Choice>
      <mc:Fallback xmlns="">
        <xdr:pic>
          <xdr:nvPicPr>
            <xdr:cNvPr id="30" name="Ink 29">
              <a:extLst>
                <a:ext uri="{FF2B5EF4-FFF2-40B4-BE49-F238E27FC236}">
                  <a16:creationId xmlns:a16="http://schemas.microsoft.com/office/drawing/2014/main" id="{E217F6C2-3E0B-52BC-463B-F66EFFA1FE52}"/>
                </a:ext>
              </a:extLst>
            </xdr:cNvPr>
            <xdr:cNvPicPr/>
          </xdr:nvPicPr>
          <xdr:blipFill>
            <a:blip xmlns:r="http://schemas.openxmlformats.org/officeDocument/2006/relationships" r:embed="rId6"/>
            <a:stretch>
              <a:fillRect/>
            </a:stretch>
          </xdr:blipFill>
          <xdr:spPr>
            <a:xfrm>
              <a:off x="1736362" y="5573758"/>
              <a:ext cx="3303720" cy="308795"/>
            </a:xfrm>
            <a:prstGeom prst="rect">
              <a:avLst/>
            </a:prstGeom>
          </xdr:spPr>
        </xdr:pic>
      </mc:Fallback>
    </mc:AlternateContent>
    <xdr:clientData/>
  </xdr:twoCellAnchor>
  <xdr:twoCellAnchor editAs="oneCell">
    <xdr:from>
      <xdr:col>1</xdr:col>
      <xdr:colOff>112228</xdr:colOff>
      <xdr:row>32</xdr:row>
      <xdr:rowOff>170320</xdr:rowOff>
    </xdr:from>
    <xdr:to>
      <xdr:col>2</xdr:col>
      <xdr:colOff>112660</xdr:colOff>
      <xdr:row>34</xdr:row>
      <xdr:rowOff>18227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42" name="Ink 41">
              <a:extLst>
                <a:ext uri="{FF2B5EF4-FFF2-40B4-BE49-F238E27FC236}">
                  <a16:creationId xmlns:a16="http://schemas.microsoft.com/office/drawing/2014/main" id="{4085B6DC-3425-3059-00A8-1F072D6B698D}"/>
                </a:ext>
              </a:extLst>
            </xdr14:cNvPr>
            <xdr14:cNvContentPartPr/>
          </xdr14:nvContentPartPr>
          <xdr14:nvPr macro=""/>
          <xdr14:xfrm>
            <a:off x="386362" y="5968954"/>
            <a:ext cx="1110600" cy="210322"/>
          </xdr14:xfrm>
        </xdr:contentPart>
      </mc:Choice>
      <mc:Fallback xmlns="">
        <xdr:pic>
          <xdr:nvPicPr>
            <xdr:cNvPr id="42" name="Ink 41">
              <a:extLst>
                <a:ext uri="{FF2B5EF4-FFF2-40B4-BE49-F238E27FC236}">
                  <a16:creationId xmlns:a16="http://schemas.microsoft.com/office/drawing/2014/main" id="{4085B6DC-3425-3059-00A8-1F072D6B698D}"/>
                </a:ext>
              </a:extLst>
            </xdr:cNvPr>
            <xdr:cNvPicPr/>
          </xdr:nvPicPr>
          <xdr:blipFill>
            <a:blip xmlns:r="http://schemas.openxmlformats.org/officeDocument/2006/relationships" r:embed="rId8"/>
            <a:stretch>
              <a:fillRect/>
            </a:stretch>
          </xdr:blipFill>
          <xdr:spPr>
            <a:xfrm>
              <a:off x="380315" y="5962747"/>
              <a:ext cx="1122695" cy="222737"/>
            </a:xfrm>
            <a:prstGeom prst="rect">
              <a:avLst/>
            </a:prstGeom>
          </xdr:spPr>
        </xdr:pic>
      </mc:Fallback>
    </mc:AlternateContent>
    <xdr:clientData/>
  </xdr:twoCellAnchor>
  <xdr:twoCellAnchor editAs="oneCell">
    <xdr:from>
      <xdr:col>5</xdr:col>
      <xdr:colOff>429771</xdr:colOff>
      <xdr:row>32</xdr:row>
      <xdr:rowOff>163562</xdr:rowOff>
    </xdr:from>
    <xdr:to>
      <xdr:col>8</xdr:col>
      <xdr:colOff>564110</xdr:colOff>
      <xdr:row>34</xdr:row>
      <xdr:rowOff>106149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55" name="Ink 54">
              <a:extLst>
                <a:ext uri="{FF2B5EF4-FFF2-40B4-BE49-F238E27FC236}">
                  <a16:creationId xmlns:a16="http://schemas.microsoft.com/office/drawing/2014/main" id="{5B6A1836-0F82-7836-9C51-F1596EFFA1DE}"/>
                </a:ext>
              </a:extLst>
            </xdr14:cNvPr>
            <xdr14:cNvContentPartPr/>
          </xdr14:nvContentPartPr>
          <xdr14:nvPr macro=""/>
          <xdr14:xfrm>
            <a:off x="1800442" y="5962196"/>
            <a:ext cx="1816200" cy="300240"/>
          </xdr14:xfrm>
        </xdr:contentPart>
      </mc:Choice>
      <mc:Fallback xmlns="">
        <xdr:pic>
          <xdr:nvPicPr>
            <xdr:cNvPr id="55" name="Ink 54">
              <a:extLst>
                <a:ext uri="{FF2B5EF4-FFF2-40B4-BE49-F238E27FC236}">
                  <a16:creationId xmlns:a16="http://schemas.microsoft.com/office/drawing/2014/main" id="{5B6A1836-0F82-7836-9C51-F1596EFFA1DE}"/>
                </a:ext>
              </a:extLst>
            </xdr:cNvPr>
            <xdr:cNvPicPr/>
          </xdr:nvPicPr>
          <xdr:blipFill>
            <a:blip xmlns:r="http://schemas.openxmlformats.org/officeDocument/2006/relationships" r:embed="rId10"/>
            <a:stretch>
              <a:fillRect/>
            </a:stretch>
          </xdr:blipFill>
          <xdr:spPr>
            <a:xfrm>
              <a:off x="1794322" y="5956076"/>
              <a:ext cx="1828440" cy="312480"/>
            </a:xfrm>
            <a:prstGeom prst="rect">
              <a:avLst/>
            </a:prstGeom>
          </xdr:spPr>
        </xdr:pic>
      </mc:Fallback>
    </mc:AlternateContent>
    <xdr:clientData/>
  </xdr:twoCellAnchor>
  <xdr:twoCellAnchor editAs="oneCell">
    <xdr:from>
      <xdr:col>9</xdr:col>
      <xdr:colOff>76866</xdr:colOff>
      <xdr:row>32</xdr:row>
      <xdr:rowOff>84280</xdr:rowOff>
    </xdr:from>
    <xdr:to>
      <xdr:col>10</xdr:col>
      <xdr:colOff>286385</xdr:colOff>
      <xdr:row>35</xdr:row>
      <xdr:rowOff>95582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65" name="Ink 64">
              <a:extLst>
                <a:ext uri="{FF2B5EF4-FFF2-40B4-BE49-F238E27FC236}">
                  <a16:creationId xmlns:a16="http://schemas.microsoft.com/office/drawing/2014/main" id="{2433CFF4-9DFA-B89F-82A2-D1FA8985FB9D}"/>
                </a:ext>
              </a:extLst>
            </xdr14:cNvPr>
            <xdr14:cNvContentPartPr/>
          </xdr14:nvContentPartPr>
          <xdr14:nvPr macro=""/>
          <xdr14:xfrm>
            <a:off x="3780000" y="5882914"/>
            <a:ext cx="855360" cy="550162"/>
          </xdr14:xfrm>
        </xdr:contentPart>
      </mc:Choice>
      <mc:Fallback xmlns="">
        <xdr:pic>
          <xdr:nvPicPr>
            <xdr:cNvPr id="65" name="Ink 64">
              <a:extLst>
                <a:ext uri="{FF2B5EF4-FFF2-40B4-BE49-F238E27FC236}">
                  <a16:creationId xmlns:a16="http://schemas.microsoft.com/office/drawing/2014/main" id="{2433CFF4-9DFA-B89F-82A2-D1FA8985FB9D}"/>
                </a:ext>
              </a:extLst>
            </xdr:cNvPr>
            <xdr:cNvPicPr/>
          </xdr:nvPicPr>
          <xdr:blipFill>
            <a:blip xmlns:r="http://schemas.openxmlformats.org/officeDocument/2006/relationships" r:embed="rId12"/>
            <a:stretch>
              <a:fillRect/>
            </a:stretch>
          </xdr:blipFill>
          <xdr:spPr>
            <a:xfrm>
              <a:off x="3773877" y="5876793"/>
              <a:ext cx="867605" cy="562404"/>
            </a:xfrm>
            <a:prstGeom prst="rect">
              <a:avLst/>
            </a:prstGeom>
          </xdr:spPr>
        </xdr:pic>
      </mc:Fallback>
    </mc:AlternateContent>
    <xdr:clientData/>
  </xdr:twoCellAnchor>
  <xdr:twoCellAnchor editAs="oneCell">
    <xdr:from>
      <xdr:col>9</xdr:col>
      <xdr:colOff>598146</xdr:colOff>
      <xdr:row>34</xdr:row>
      <xdr:rowOff>57467</xdr:rowOff>
    </xdr:from>
    <xdr:to>
      <xdr:col>10</xdr:col>
      <xdr:colOff>246867</xdr:colOff>
      <xdr:row>35</xdr:row>
      <xdr:rowOff>76060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69" name="Ink 68">
              <a:extLst>
                <a:ext uri="{FF2B5EF4-FFF2-40B4-BE49-F238E27FC236}">
                  <a16:creationId xmlns:a16="http://schemas.microsoft.com/office/drawing/2014/main" id="{A2CDCF46-E5C0-FA8B-04DD-6F1270F50EC8}"/>
                </a:ext>
              </a:extLst>
            </xdr14:cNvPr>
            <xdr14:cNvContentPartPr/>
          </xdr14:nvContentPartPr>
          <xdr14:nvPr macro=""/>
          <xdr14:xfrm>
            <a:off x="4301280" y="6218516"/>
            <a:ext cx="294562" cy="199800"/>
          </xdr14:xfrm>
        </xdr:contentPart>
      </mc:Choice>
      <mc:Fallback xmlns="">
        <xdr:pic>
          <xdr:nvPicPr>
            <xdr:cNvPr id="69" name="Ink 68">
              <a:extLst>
                <a:ext uri="{FF2B5EF4-FFF2-40B4-BE49-F238E27FC236}">
                  <a16:creationId xmlns:a16="http://schemas.microsoft.com/office/drawing/2014/main" id="{A2CDCF46-E5C0-FA8B-04DD-6F1270F50EC8}"/>
                </a:ext>
              </a:extLst>
            </xdr:cNvPr>
            <xdr:cNvPicPr/>
          </xdr:nvPicPr>
          <xdr:blipFill>
            <a:blip xmlns:r="http://schemas.openxmlformats.org/officeDocument/2006/relationships" r:embed="rId14"/>
            <a:stretch>
              <a:fillRect/>
            </a:stretch>
          </xdr:blipFill>
          <xdr:spPr>
            <a:xfrm>
              <a:off x="4295067" y="6212396"/>
              <a:ext cx="306988" cy="212040"/>
            </a:xfrm>
            <a:prstGeom prst="rect">
              <a:avLst/>
            </a:prstGeom>
          </xdr:spPr>
        </xdr:pic>
      </mc:Fallback>
    </mc:AlternateContent>
    <xdr:clientData/>
  </xdr:twoCellAnchor>
  <xdr:twoCellAnchor editAs="oneCell">
    <xdr:from>
      <xdr:col>11</xdr:col>
      <xdr:colOff>112863</xdr:colOff>
      <xdr:row>32</xdr:row>
      <xdr:rowOff>111280</xdr:rowOff>
    </xdr:from>
    <xdr:to>
      <xdr:col>11</xdr:col>
      <xdr:colOff>124743</xdr:colOff>
      <xdr:row>32</xdr:row>
      <xdr:rowOff>123766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70" name="Ink 69">
              <a:extLst>
                <a:ext uri="{FF2B5EF4-FFF2-40B4-BE49-F238E27FC236}">
                  <a16:creationId xmlns:a16="http://schemas.microsoft.com/office/drawing/2014/main" id="{E7239D04-820B-6FEC-CD35-81748E1D695A}"/>
                </a:ext>
              </a:extLst>
            </xdr14:cNvPr>
            <xdr14:cNvContentPartPr/>
          </xdr14:nvContentPartPr>
          <xdr14:nvPr macro=""/>
          <xdr14:xfrm>
            <a:off x="5107680" y="5909914"/>
            <a:ext cx="11880" cy="1800"/>
          </xdr14:xfrm>
        </xdr:contentPart>
      </mc:Choice>
      <mc:Fallback xmlns="">
        <xdr:pic>
          <xdr:nvPicPr>
            <xdr:cNvPr id="70" name="Ink 69">
              <a:extLst>
                <a:ext uri="{FF2B5EF4-FFF2-40B4-BE49-F238E27FC236}">
                  <a16:creationId xmlns:a16="http://schemas.microsoft.com/office/drawing/2014/main" id="{E7239D04-820B-6FEC-CD35-81748E1D695A}"/>
                </a:ext>
              </a:extLst>
            </xdr:cNvPr>
            <xdr:cNvPicPr/>
          </xdr:nvPicPr>
          <xdr:blipFill>
            <a:blip xmlns:r="http://schemas.openxmlformats.org/officeDocument/2006/relationships" r:embed="rId16"/>
            <a:stretch>
              <a:fillRect/>
            </a:stretch>
          </xdr:blipFill>
          <xdr:spPr>
            <a:xfrm>
              <a:off x="5101560" y="5903794"/>
              <a:ext cx="24120" cy="14040"/>
            </a:xfrm>
            <a:prstGeom prst="rect">
              <a:avLst/>
            </a:prstGeom>
          </xdr:spPr>
        </xdr:pic>
      </mc:Fallback>
    </mc:AlternateContent>
    <xdr:clientData/>
  </xdr:twoCellAnchor>
  <xdr:twoCellAnchor editAs="oneCell">
    <xdr:from>
      <xdr:col>11</xdr:col>
      <xdr:colOff>210063</xdr:colOff>
      <xdr:row>32</xdr:row>
      <xdr:rowOff>1922</xdr:rowOff>
    </xdr:from>
    <xdr:to>
      <xdr:col>12</xdr:col>
      <xdr:colOff>599940</xdr:colOff>
      <xdr:row>33</xdr:row>
      <xdr:rowOff>9715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
          <xdr14:nvContentPartPr>
            <xdr14:cNvPr id="81" name="Ink 80">
              <a:extLst>
                <a:ext uri="{FF2B5EF4-FFF2-40B4-BE49-F238E27FC236}">
                  <a16:creationId xmlns:a16="http://schemas.microsoft.com/office/drawing/2014/main" id="{DC13A137-8F68-5770-FE23-B5C46E82B268}"/>
                </a:ext>
              </a:extLst>
            </xdr14:cNvPr>
            <xdr14:cNvContentPartPr/>
          </xdr14:nvContentPartPr>
          <xdr14:nvPr macro=""/>
          <xdr14:xfrm>
            <a:off x="5204880" y="5800556"/>
            <a:ext cx="1035720" cy="189000"/>
          </xdr14:xfrm>
        </xdr:contentPart>
      </mc:Choice>
      <mc:Fallback xmlns="">
        <xdr:pic>
          <xdr:nvPicPr>
            <xdr:cNvPr id="81" name="Ink 80">
              <a:extLst>
                <a:ext uri="{FF2B5EF4-FFF2-40B4-BE49-F238E27FC236}">
                  <a16:creationId xmlns:a16="http://schemas.microsoft.com/office/drawing/2014/main" id="{DC13A137-8F68-5770-FE23-B5C46E82B268}"/>
                </a:ext>
              </a:extLst>
            </xdr:cNvPr>
            <xdr:cNvPicPr/>
          </xdr:nvPicPr>
          <xdr:blipFill>
            <a:blip xmlns:r="http://schemas.openxmlformats.org/officeDocument/2006/relationships" r:embed="rId18"/>
            <a:stretch>
              <a:fillRect/>
            </a:stretch>
          </xdr:blipFill>
          <xdr:spPr>
            <a:xfrm>
              <a:off x="5198760" y="5794436"/>
              <a:ext cx="1047960" cy="201240"/>
            </a:xfrm>
            <a:prstGeom prst="rect">
              <a:avLst/>
            </a:prstGeom>
          </xdr:spPr>
        </xdr:pic>
      </mc:Fallback>
    </mc:AlternateContent>
    <xdr:clientData/>
  </xdr:twoCellAnchor>
  <xdr:twoCellAnchor editAs="oneCell">
    <xdr:from>
      <xdr:col>11</xdr:col>
      <xdr:colOff>259383</xdr:colOff>
      <xdr:row>33</xdr:row>
      <xdr:rowOff>151915</xdr:rowOff>
    </xdr:from>
    <xdr:to>
      <xdr:col>13</xdr:col>
      <xdr:colOff>57502</xdr:colOff>
      <xdr:row>35</xdr:row>
      <xdr:rowOff>39978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
          <xdr14:nvContentPartPr>
            <xdr14:cNvPr id="93" name="Ink 92">
              <a:extLst>
                <a:ext uri="{FF2B5EF4-FFF2-40B4-BE49-F238E27FC236}">
                  <a16:creationId xmlns:a16="http://schemas.microsoft.com/office/drawing/2014/main" id="{5893570E-2ED0-B5B2-CDD9-3D0D52E4DBD3}"/>
                </a:ext>
              </a:extLst>
            </xdr14:cNvPr>
            <xdr14:cNvContentPartPr/>
          </xdr14:nvContentPartPr>
          <xdr14:nvPr macro=""/>
          <xdr14:xfrm>
            <a:off x="5254200" y="6131756"/>
            <a:ext cx="1089802" cy="250478"/>
          </xdr14:xfrm>
        </xdr:contentPart>
      </mc:Choice>
      <mc:Fallback xmlns="">
        <xdr:pic>
          <xdr:nvPicPr>
            <xdr:cNvPr id="93" name="Ink 92">
              <a:extLst>
                <a:ext uri="{FF2B5EF4-FFF2-40B4-BE49-F238E27FC236}">
                  <a16:creationId xmlns:a16="http://schemas.microsoft.com/office/drawing/2014/main" id="{5893570E-2ED0-B5B2-CDD9-3D0D52E4DBD3}"/>
                </a:ext>
              </a:extLst>
            </xdr:cNvPr>
            <xdr:cNvPicPr/>
          </xdr:nvPicPr>
          <xdr:blipFill>
            <a:blip xmlns:r="http://schemas.openxmlformats.org/officeDocument/2006/relationships" r:embed="rId20"/>
            <a:stretch>
              <a:fillRect/>
            </a:stretch>
          </xdr:blipFill>
          <xdr:spPr>
            <a:xfrm>
              <a:off x="5248080" y="6125638"/>
              <a:ext cx="1102043" cy="262714"/>
            </a:xfrm>
            <a:prstGeom prst="rect">
              <a:avLst/>
            </a:prstGeom>
          </xdr:spPr>
        </xdr:pic>
      </mc:Fallback>
    </mc:AlternateContent>
    <xdr:clientData/>
  </xdr:twoCellAnchor>
  <xdr:twoCellAnchor editAs="oneCell">
    <xdr:from>
      <xdr:col>1</xdr:col>
      <xdr:colOff>208348</xdr:colOff>
      <xdr:row>44</xdr:row>
      <xdr:rowOff>11559</xdr:rowOff>
    </xdr:from>
    <xdr:to>
      <xdr:col>1</xdr:col>
      <xdr:colOff>610053</xdr:colOff>
      <xdr:row>45</xdr:row>
      <xdr:rowOff>169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
          <xdr14:nvContentPartPr>
            <xdr14:cNvPr id="99" name="Ink 98">
              <a:extLst>
                <a:ext uri="{FF2B5EF4-FFF2-40B4-BE49-F238E27FC236}">
                  <a16:creationId xmlns:a16="http://schemas.microsoft.com/office/drawing/2014/main" id="{33CC650C-CF2A-4B3C-E410-0C952F8B6C2B}"/>
                </a:ext>
              </a:extLst>
            </xdr14:cNvPr>
            <xdr14:cNvContentPartPr/>
          </xdr14:nvContentPartPr>
          <xdr14:nvPr macro=""/>
          <xdr14:xfrm>
            <a:off x="482482" y="7984681"/>
            <a:ext cx="398520" cy="162442"/>
          </xdr14:xfrm>
        </xdr:contentPart>
      </mc:Choice>
      <mc:Fallback xmlns="">
        <xdr:pic>
          <xdr:nvPicPr>
            <xdr:cNvPr id="99" name="Ink 98">
              <a:extLst>
                <a:ext uri="{FF2B5EF4-FFF2-40B4-BE49-F238E27FC236}">
                  <a16:creationId xmlns:a16="http://schemas.microsoft.com/office/drawing/2014/main" id="{33CC650C-CF2A-4B3C-E410-0C952F8B6C2B}"/>
                </a:ext>
              </a:extLst>
            </xdr:cNvPr>
            <xdr:cNvPicPr/>
          </xdr:nvPicPr>
          <xdr:blipFill>
            <a:blip xmlns:r="http://schemas.openxmlformats.org/officeDocument/2006/relationships" r:embed="rId22"/>
            <a:stretch>
              <a:fillRect/>
            </a:stretch>
          </xdr:blipFill>
          <xdr:spPr>
            <a:xfrm>
              <a:off x="476362" y="7978571"/>
              <a:ext cx="410760" cy="174661"/>
            </a:xfrm>
            <a:prstGeom prst="rect">
              <a:avLst/>
            </a:prstGeom>
          </xdr:spPr>
        </xdr:pic>
      </mc:Fallback>
    </mc:AlternateContent>
    <xdr:clientData/>
  </xdr:twoCellAnchor>
  <xdr:twoCellAnchor editAs="oneCell">
    <xdr:from>
      <xdr:col>4</xdr:col>
      <xdr:colOff>57042</xdr:colOff>
      <xdr:row>43</xdr:row>
      <xdr:rowOff>179086</xdr:rowOff>
    </xdr:from>
    <xdr:to>
      <xdr:col>9</xdr:col>
      <xdr:colOff>192785</xdr:colOff>
      <xdr:row>45</xdr:row>
      <xdr:rowOff>38792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3">
          <xdr14:nvContentPartPr>
            <xdr14:cNvPr id="119" name="Ink 118">
              <a:extLst>
                <a:ext uri="{FF2B5EF4-FFF2-40B4-BE49-F238E27FC236}">
                  <a16:creationId xmlns:a16="http://schemas.microsoft.com/office/drawing/2014/main" id="{8C858A22-51F7-1517-11B0-A6B7FB3241B8}"/>
                </a:ext>
              </a:extLst>
            </xdr14:cNvPr>
            <xdr14:cNvContentPartPr/>
          </xdr14:nvContentPartPr>
          <xdr14:nvPr macro=""/>
          <xdr14:xfrm>
            <a:off x="1111762" y="7971001"/>
            <a:ext cx="2784158" cy="222120"/>
          </xdr14:xfrm>
        </xdr:contentPart>
      </mc:Choice>
      <mc:Fallback xmlns="">
        <xdr:pic>
          <xdr:nvPicPr>
            <xdr:cNvPr id="119" name="Ink 118">
              <a:extLst>
                <a:ext uri="{FF2B5EF4-FFF2-40B4-BE49-F238E27FC236}">
                  <a16:creationId xmlns:a16="http://schemas.microsoft.com/office/drawing/2014/main" id="{8C858A22-51F7-1517-11B0-A6B7FB3241B8}"/>
                </a:ext>
              </a:extLst>
            </xdr:cNvPr>
            <xdr:cNvPicPr/>
          </xdr:nvPicPr>
          <xdr:blipFill>
            <a:blip xmlns:r="http://schemas.openxmlformats.org/officeDocument/2006/relationships" r:embed="rId24"/>
            <a:stretch>
              <a:fillRect/>
            </a:stretch>
          </xdr:blipFill>
          <xdr:spPr>
            <a:xfrm>
              <a:off x="1105643" y="7964881"/>
              <a:ext cx="2796396" cy="234360"/>
            </a:xfrm>
            <a:prstGeom prst="rect">
              <a:avLst/>
            </a:prstGeom>
          </xdr:spPr>
        </xdr:pic>
      </mc:Fallback>
    </mc:AlternateContent>
    <xdr:clientData/>
  </xdr:twoCellAnchor>
  <xdr:twoCellAnchor editAs="oneCell">
    <xdr:from>
      <xdr:col>1</xdr:col>
      <xdr:colOff>159666</xdr:colOff>
      <xdr:row>45</xdr:row>
      <xdr:rowOff>65874</xdr:rowOff>
    </xdr:from>
    <xdr:to>
      <xdr:col>1</xdr:col>
      <xdr:colOff>626973</xdr:colOff>
      <xdr:row>46</xdr:row>
      <xdr:rowOff>85186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5">
          <xdr14:nvContentPartPr>
            <xdr14:cNvPr id="125" name="Ink 124">
              <a:extLst>
                <a:ext uri="{FF2B5EF4-FFF2-40B4-BE49-F238E27FC236}">
                  <a16:creationId xmlns:a16="http://schemas.microsoft.com/office/drawing/2014/main" id="{7B572E61-AED5-D758-87FC-D9E0E7DB9953}"/>
                </a:ext>
              </a:extLst>
            </xdr14:cNvPr>
            <xdr14:cNvContentPartPr/>
          </xdr14:nvContentPartPr>
          <xdr14:nvPr macro=""/>
          <xdr14:xfrm>
            <a:off x="433800" y="8220203"/>
            <a:ext cx="459360" cy="200520"/>
          </xdr14:xfrm>
        </xdr:contentPart>
      </mc:Choice>
      <mc:Fallback xmlns="">
        <xdr:pic>
          <xdr:nvPicPr>
            <xdr:cNvPr id="125" name="Ink 124">
              <a:extLst>
                <a:ext uri="{FF2B5EF4-FFF2-40B4-BE49-F238E27FC236}">
                  <a16:creationId xmlns:a16="http://schemas.microsoft.com/office/drawing/2014/main" id="{7B572E61-AED5-D758-87FC-D9E0E7DB9953}"/>
                </a:ext>
              </a:extLst>
            </xdr:cNvPr>
            <xdr:cNvPicPr/>
          </xdr:nvPicPr>
          <xdr:blipFill>
            <a:blip xmlns:r="http://schemas.openxmlformats.org/officeDocument/2006/relationships" r:embed="rId26"/>
            <a:stretch>
              <a:fillRect/>
            </a:stretch>
          </xdr:blipFill>
          <xdr:spPr>
            <a:xfrm>
              <a:off x="427680" y="8214083"/>
              <a:ext cx="471600" cy="212760"/>
            </a:xfrm>
            <a:prstGeom prst="rect">
              <a:avLst/>
            </a:prstGeom>
          </xdr:spPr>
        </xdr:pic>
      </mc:Fallback>
    </mc:AlternateContent>
    <xdr:clientData/>
  </xdr:twoCellAnchor>
  <xdr:twoCellAnchor editAs="oneCell">
    <xdr:from>
      <xdr:col>4</xdr:col>
      <xdr:colOff>56600</xdr:colOff>
      <xdr:row>45</xdr:row>
      <xdr:rowOff>29154</xdr:rowOff>
    </xdr:from>
    <xdr:to>
      <xdr:col>8</xdr:col>
      <xdr:colOff>370627</xdr:colOff>
      <xdr:row>46</xdr:row>
      <xdr:rowOff>26866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7">
          <xdr14:nvContentPartPr>
            <xdr14:cNvPr id="143" name="Ink 142">
              <a:extLst>
                <a:ext uri="{FF2B5EF4-FFF2-40B4-BE49-F238E27FC236}">
                  <a16:creationId xmlns:a16="http://schemas.microsoft.com/office/drawing/2014/main" id="{CCA70DBD-6D6D-DCC7-3D12-8E46CB1F6A51}"/>
                </a:ext>
              </a:extLst>
            </xdr14:cNvPr>
            <xdr14:cNvContentPartPr/>
          </xdr14:nvContentPartPr>
          <xdr14:nvPr macro=""/>
          <xdr14:xfrm>
            <a:off x="1111320" y="8183483"/>
            <a:ext cx="2316600" cy="178920"/>
          </xdr14:xfrm>
        </xdr:contentPart>
      </mc:Choice>
      <mc:Fallback xmlns="">
        <xdr:pic>
          <xdr:nvPicPr>
            <xdr:cNvPr id="143" name="Ink 142">
              <a:extLst>
                <a:ext uri="{FF2B5EF4-FFF2-40B4-BE49-F238E27FC236}">
                  <a16:creationId xmlns:a16="http://schemas.microsoft.com/office/drawing/2014/main" id="{CCA70DBD-6D6D-DCC7-3D12-8E46CB1F6A51}"/>
                </a:ext>
              </a:extLst>
            </xdr:cNvPr>
            <xdr:cNvPicPr/>
          </xdr:nvPicPr>
          <xdr:blipFill>
            <a:blip xmlns:r="http://schemas.openxmlformats.org/officeDocument/2006/relationships" r:embed="rId28"/>
            <a:stretch>
              <a:fillRect/>
            </a:stretch>
          </xdr:blipFill>
          <xdr:spPr>
            <a:xfrm>
              <a:off x="1105200" y="8177199"/>
              <a:ext cx="2328840" cy="191489"/>
            </a:xfrm>
            <a:prstGeom prst="rect">
              <a:avLst/>
            </a:prstGeom>
          </xdr:spPr>
        </xdr:pic>
      </mc:Fallback>
    </mc:AlternateContent>
    <xdr:clientData/>
  </xdr:twoCellAnchor>
  <xdr:twoCellAnchor editAs="oneCell">
    <xdr:from>
      <xdr:col>1</xdr:col>
      <xdr:colOff>133108</xdr:colOff>
      <xdr:row>46</xdr:row>
      <xdr:rowOff>126144</xdr:rowOff>
    </xdr:from>
    <xdr:to>
      <xdr:col>1</xdr:col>
      <xdr:colOff>636415</xdr:colOff>
      <xdr:row>47</xdr:row>
      <xdr:rowOff>164177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9">
          <xdr14:nvContentPartPr>
            <xdr14:cNvPr id="149" name="Ink 148">
              <a:extLst>
                <a:ext uri="{FF2B5EF4-FFF2-40B4-BE49-F238E27FC236}">
                  <a16:creationId xmlns:a16="http://schemas.microsoft.com/office/drawing/2014/main" id="{46A5AB1A-0147-E544-2710-142422A9BB49}"/>
                </a:ext>
              </a:extLst>
            </xdr14:cNvPr>
            <xdr14:cNvContentPartPr/>
          </xdr14:nvContentPartPr>
          <xdr14:nvPr macro=""/>
          <xdr14:xfrm>
            <a:off x="407242" y="8461681"/>
            <a:ext cx="495360" cy="219240"/>
          </xdr14:xfrm>
        </xdr:contentPart>
      </mc:Choice>
      <mc:Fallback xmlns="">
        <xdr:pic>
          <xdr:nvPicPr>
            <xdr:cNvPr id="149" name="Ink 148">
              <a:extLst>
                <a:ext uri="{FF2B5EF4-FFF2-40B4-BE49-F238E27FC236}">
                  <a16:creationId xmlns:a16="http://schemas.microsoft.com/office/drawing/2014/main" id="{46A5AB1A-0147-E544-2710-142422A9BB49}"/>
                </a:ext>
              </a:extLst>
            </xdr:cNvPr>
            <xdr:cNvPicPr/>
          </xdr:nvPicPr>
          <xdr:blipFill>
            <a:blip xmlns:r="http://schemas.openxmlformats.org/officeDocument/2006/relationships" r:embed="rId30"/>
            <a:stretch>
              <a:fillRect/>
            </a:stretch>
          </xdr:blipFill>
          <xdr:spPr>
            <a:xfrm>
              <a:off x="401064" y="8455561"/>
              <a:ext cx="507717" cy="231480"/>
            </a:xfrm>
            <a:prstGeom prst="rect">
              <a:avLst/>
            </a:prstGeom>
          </xdr:spPr>
        </xdr:pic>
      </mc:Fallback>
    </mc:AlternateContent>
    <xdr:clientData/>
  </xdr:twoCellAnchor>
  <xdr:twoCellAnchor editAs="oneCell">
    <xdr:from>
      <xdr:col>7</xdr:col>
      <xdr:colOff>112149</xdr:colOff>
      <xdr:row>47</xdr:row>
      <xdr:rowOff>459</xdr:rowOff>
    </xdr:from>
    <xdr:to>
      <xdr:col>7</xdr:col>
      <xdr:colOff>235989</xdr:colOff>
      <xdr:row>47</xdr:row>
      <xdr:rowOff>46097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1">
          <xdr14:nvContentPartPr>
            <xdr14:cNvPr id="160" name="Ink 159">
              <a:extLst>
                <a:ext uri="{FF2B5EF4-FFF2-40B4-BE49-F238E27FC236}">
                  <a16:creationId xmlns:a16="http://schemas.microsoft.com/office/drawing/2014/main" id="{CE4A6118-A07D-1214-1AFC-B24A4BF654D6}"/>
                </a:ext>
              </a:extLst>
            </xdr14:cNvPr>
            <xdr14:cNvContentPartPr/>
          </xdr14:nvContentPartPr>
          <xdr14:nvPr macro=""/>
          <xdr14:xfrm>
            <a:off x="2523600" y="8517203"/>
            <a:ext cx="123840" cy="45638"/>
          </xdr14:xfrm>
        </xdr:contentPart>
      </mc:Choice>
      <mc:Fallback xmlns="">
        <xdr:pic>
          <xdr:nvPicPr>
            <xdr:cNvPr id="160" name="Ink 159">
              <a:extLst>
                <a:ext uri="{FF2B5EF4-FFF2-40B4-BE49-F238E27FC236}">
                  <a16:creationId xmlns:a16="http://schemas.microsoft.com/office/drawing/2014/main" id="{CE4A6118-A07D-1214-1AFC-B24A4BF654D6}"/>
                </a:ext>
              </a:extLst>
            </xdr:cNvPr>
            <xdr:cNvPicPr/>
          </xdr:nvPicPr>
          <xdr:blipFill>
            <a:blip xmlns:r="http://schemas.openxmlformats.org/officeDocument/2006/relationships" r:embed="rId32"/>
            <a:stretch>
              <a:fillRect/>
            </a:stretch>
          </xdr:blipFill>
          <xdr:spPr>
            <a:xfrm>
              <a:off x="2517480" y="8511094"/>
              <a:ext cx="136080" cy="57856"/>
            </a:xfrm>
            <a:prstGeom prst="rect">
              <a:avLst/>
            </a:prstGeom>
          </xdr:spPr>
        </xdr:pic>
      </mc:Fallback>
    </mc:AlternateContent>
    <xdr:clientData/>
  </xdr:twoCellAnchor>
  <xdr:twoCellAnchor editAs="oneCell">
    <xdr:from>
      <xdr:col>4</xdr:col>
      <xdr:colOff>76760</xdr:colOff>
      <xdr:row>46</xdr:row>
      <xdr:rowOff>106786</xdr:rowOff>
    </xdr:from>
    <xdr:to>
      <xdr:col>6</xdr:col>
      <xdr:colOff>408173</xdr:colOff>
      <xdr:row>47</xdr:row>
      <xdr:rowOff>94779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3">
          <xdr14:nvContentPartPr>
            <xdr14:cNvPr id="161" name="Ink 160">
              <a:extLst>
                <a:ext uri="{FF2B5EF4-FFF2-40B4-BE49-F238E27FC236}">
                  <a16:creationId xmlns:a16="http://schemas.microsoft.com/office/drawing/2014/main" id="{E299BD92-6393-9682-CCE9-04A70A70B4D4}"/>
                </a:ext>
              </a:extLst>
            </xdr14:cNvPr>
            <xdr14:cNvContentPartPr/>
          </xdr14:nvContentPartPr>
          <xdr14:nvPr macro=""/>
          <xdr14:xfrm>
            <a:off x="1131480" y="8442323"/>
            <a:ext cx="1144522" cy="169200"/>
          </xdr14:xfrm>
        </xdr:contentPart>
      </mc:Choice>
      <mc:Fallback xmlns="">
        <xdr:pic>
          <xdr:nvPicPr>
            <xdr:cNvPr id="161" name="Ink 160">
              <a:extLst>
                <a:ext uri="{FF2B5EF4-FFF2-40B4-BE49-F238E27FC236}">
                  <a16:creationId xmlns:a16="http://schemas.microsoft.com/office/drawing/2014/main" id="{E299BD92-6393-9682-CCE9-04A70A70B4D4}"/>
                </a:ext>
              </a:extLst>
            </xdr:cNvPr>
            <xdr:cNvPicPr/>
          </xdr:nvPicPr>
          <xdr:blipFill>
            <a:blip xmlns:r="http://schemas.openxmlformats.org/officeDocument/2006/relationships" r:embed="rId34"/>
            <a:stretch>
              <a:fillRect/>
            </a:stretch>
          </xdr:blipFill>
          <xdr:spPr>
            <a:xfrm>
              <a:off x="1125360" y="8436190"/>
              <a:ext cx="1156763" cy="181466"/>
            </a:xfrm>
            <a:prstGeom prst="rect">
              <a:avLst/>
            </a:prstGeom>
          </xdr:spPr>
        </xdr:pic>
      </mc:Fallback>
    </mc:AlternateContent>
    <xdr:clientData/>
  </xdr:twoCellAnchor>
  <xdr:twoCellAnchor editAs="oneCell">
    <xdr:from>
      <xdr:col>7</xdr:col>
      <xdr:colOff>417151</xdr:colOff>
      <xdr:row>46</xdr:row>
      <xdr:rowOff>95266</xdr:rowOff>
    </xdr:from>
    <xdr:to>
      <xdr:col>8</xdr:col>
      <xdr:colOff>611190</xdr:colOff>
      <xdr:row>47</xdr:row>
      <xdr:rowOff>103059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5">
          <xdr14:nvContentPartPr>
            <xdr14:cNvPr id="170" name="Ink 169">
              <a:extLst>
                <a:ext uri="{FF2B5EF4-FFF2-40B4-BE49-F238E27FC236}">
                  <a16:creationId xmlns:a16="http://schemas.microsoft.com/office/drawing/2014/main" id="{F92DD48B-AA04-14A9-0757-EE0A781E3949}"/>
                </a:ext>
              </a:extLst>
            </xdr14:cNvPr>
            <xdr14:cNvContentPartPr/>
          </xdr14:nvContentPartPr>
          <xdr14:nvPr macro=""/>
          <xdr14:xfrm>
            <a:off x="2828602" y="8430803"/>
            <a:ext cx="839880" cy="189000"/>
          </xdr14:xfrm>
        </xdr:contentPart>
      </mc:Choice>
      <mc:Fallback xmlns="">
        <xdr:pic>
          <xdr:nvPicPr>
            <xdr:cNvPr id="170" name="Ink 169">
              <a:extLst>
                <a:ext uri="{FF2B5EF4-FFF2-40B4-BE49-F238E27FC236}">
                  <a16:creationId xmlns:a16="http://schemas.microsoft.com/office/drawing/2014/main" id="{F92DD48B-AA04-14A9-0757-EE0A781E3949}"/>
                </a:ext>
              </a:extLst>
            </xdr:cNvPr>
            <xdr:cNvPicPr/>
          </xdr:nvPicPr>
          <xdr:blipFill>
            <a:blip xmlns:r="http://schemas.openxmlformats.org/officeDocument/2006/relationships" r:embed="rId36"/>
            <a:stretch>
              <a:fillRect/>
            </a:stretch>
          </xdr:blipFill>
          <xdr:spPr>
            <a:xfrm>
              <a:off x="2822482" y="8424528"/>
              <a:ext cx="852120" cy="201551"/>
            </a:xfrm>
            <a:prstGeom prst="rect">
              <a:avLst/>
            </a:prstGeom>
          </xdr:spPr>
        </xdr:pic>
      </mc:Fallback>
    </mc:AlternateContent>
    <xdr:clientData/>
  </xdr:twoCellAnchor>
  <xdr:twoCellAnchor editAs="oneCell">
    <xdr:from>
      <xdr:col>2</xdr:col>
      <xdr:colOff>75440</xdr:colOff>
      <xdr:row>48</xdr:row>
      <xdr:rowOff>49210</xdr:rowOff>
    </xdr:from>
    <xdr:to>
      <xdr:col>2</xdr:col>
      <xdr:colOff>182000</xdr:colOff>
      <xdr:row>49</xdr:row>
      <xdr:rowOff>74724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7">
          <xdr14:nvContentPartPr>
            <xdr14:cNvPr id="176" name="Ink 175">
              <a:extLst>
                <a:ext uri="{FF2B5EF4-FFF2-40B4-BE49-F238E27FC236}">
                  <a16:creationId xmlns:a16="http://schemas.microsoft.com/office/drawing/2014/main" id="{D98DFB77-9D50-C8AA-4113-5350E57776F5}"/>
                </a:ext>
              </a:extLst>
            </xdr14:cNvPr>
            <xdr14:cNvContentPartPr/>
          </xdr14:nvContentPartPr>
          <xdr14:nvPr macro=""/>
          <xdr14:xfrm>
            <a:off x="749160" y="8747161"/>
            <a:ext cx="106560" cy="206722"/>
          </xdr14:xfrm>
        </xdr:contentPart>
      </mc:Choice>
      <mc:Fallback xmlns="">
        <xdr:pic>
          <xdr:nvPicPr>
            <xdr:cNvPr id="176" name="Ink 175">
              <a:extLst>
                <a:ext uri="{FF2B5EF4-FFF2-40B4-BE49-F238E27FC236}">
                  <a16:creationId xmlns:a16="http://schemas.microsoft.com/office/drawing/2014/main" id="{D98DFB77-9D50-C8AA-4113-5350E57776F5}"/>
                </a:ext>
              </a:extLst>
            </xdr:cNvPr>
            <xdr:cNvPicPr/>
          </xdr:nvPicPr>
          <xdr:blipFill>
            <a:blip xmlns:r="http://schemas.openxmlformats.org/officeDocument/2006/relationships" r:embed="rId38"/>
            <a:stretch>
              <a:fillRect/>
            </a:stretch>
          </xdr:blipFill>
          <xdr:spPr>
            <a:xfrm>
              <a:off x="743040" y="8740897"/>
              <a:ext cx="118800" cy="219251"/>
            </a:xfrm>
            <a:prstGeom prst="rect">
              <a:avLst/>
            </a:prstGeom>
          </xdr:spPr>
        </xdr:pic>
      </mc:Fallback>
    </mc:AlternateContent>
    <xdr:clientData/>
  </xdr:twoCellAnchor>
  <xdr:twoCellAnchor editAs="oneCell">
    <xdr:from>
      <xdr:col>1</xdr:col>
      <xdr:colOff>83428</xdr:colOff>
      <xdr:row>48</xdr:row>
      <xdr:rowOff>68012</xdr:rowOff>
    </xdr:from>
    <xdr:to>
      <xdr:col>1</xdr:col>
      <xdr:colOff>293668</xdr:colOff>
      <xdr:row>49</xdr:row>
      <xdr:rowOff>30084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9">
          <xdr14:nvContentPartPr>
            <xdr14:cNvPr id="177" name="Ink 176">
              <a:extLst>
                <a:ext uri="{FF2B5EF4-FFF2-40B4-BE49-F238E27FC236}">
                  <a16:creationId xmlns:a16="http://schemas.microsoft.com/office/drawing/2014/main" id="{49A7FF34-5FB5-524D-19B1-B12D571FE68A}"/>
                </a:ext>
              </a:extLst>
            </xdr14:cNvPr>
            <xdr14:cNvContentPartPr/>
          </xdr14:nvContentPartPr>
          <xdr14:nvPr macro=""/>
          <xdr14:xfrm>
            <a:off x="357562" y="8765963"/>
            <a:ext cx="210240" cy="143280"/>
          </xdr14:xfrm>
        </xdr:contentPart>
      </mc:Choice>
      <mc:Fallback xmlns="">
        <xdr:pic>
          <xdr:nvPicPr>
            <xdr:cNvPr id="177" name="Ink 176">
              <a:extLst>
                <a:ext uri="{FF2B5EF4-FFF2-40B4-BE49-F238E27FC236}">
                  <a16:creationId xmlns:a16="http://schemas.microsoft.com/office/drawing/2014/main" id="{49A7FF34-5FB5-524D-19B1-B12D571FE68A}"/>
                </a:ext>
              </a:extLst>
            </xdr:cNvPr>
            <xdr:cNvPicPr/>
          </xdr:nvPicPr>
          <xdr:blipFill>
            <a:blip xmlns:r="http://schemas.openxmlformats.org/officeDocument/2006/relationships" r:embed="rId40"/>
            <a:stretch>
              <a:fillRect/>
            </a:stretch>
          </xdr:blipFill>
          <xdr:spPr>
            <a:xfrm>
              <a:off x="351314" y="8759843"/>
              <a:ext cx="222737" cy="155520"/>
            </a:xfrm>
            <a:prstGeom prst="rect">
              <a:avLst/>
            </a:prstGeom>
          </xdr:spPr>
        </xdr:pic>
      </mc:Fallback>
    </mc:AlternateContent>
    <xdr:clientData/>
  </xdr:twoCellAnchor>
  <xdr:twoCellAnchor editAs="oneCell">
    <xdr:from>
      <xdr:col>4</xdr:col>
      <xdr:colOff>84042</xdr:colOff>
      <xdr:row>48</xdr:row>
      <xdr:rowOff>30572</xdr:rowOff>
    </xdr:from>
    <xdr:to>
      <xdr:col>6</xdr:col>
      <xdr:colOff>419333</xdr:colOff>
      <xdr:row>49</xdr:row>
      <xdr:rowOff>113604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1">
          <xdr14:nvContentPartPr>
            <xdr14:cNvPr id="183" name="Ink 182">
              <a:extLst>
                <a:ext uri="{FF2B5EF4-FFF2-40B4-BE49-F238E27FC236}">
                  <a16:creationId xmlns:a16="http://schemas.microsoft.com/office/drawing/2014/main" id="{02C26BE0-13FA-7995-BD53-6254A89FDBB8}"/>
                </a:ext>
              </a:extLst>
            </xdr14:cNvPr>
            <xdr14:cNvContentPartPr/>
          </xdr14:nvContentPartPr>
          <xdr14:nvPr macro=""/>
          <xdr14:xfrm>
            <a:off x="1138762" y="8728523"/>
            <a:ext cx="1148400" cy="264240"/>
          </xdr14:xfrm>
        </xdr:contentPart>
      </mc:Choice>
      <mc:Fallback xmlns="">
        <xdr:pic>
          <xdr:nvPicPr>
            <xdr:cNvPr id="183" name="Ink 182">
              <a:extLst>
                <a:ext uri="{FF2B5EF4-FFF2-40B4-BE49-F238E27FC236}">
                  <a16:creationId xmlns:a16="http://schemas.microsoft.com/office/drawing/2014/main" id="{02C26BE0-13FA-7995-BD53-6254A89FDBB8}"/>
                </a:ext>
              </a:extLst>
            </xdr:cNvPr>
            <xdr:cNvPicPr/>
          </xdr:nvPicPr>
          <xdr:blipFill>
            <a:blip xmlns:r="http://schemas.openxmlformats.org/officeDocument/2006/relationships" r:embed="rId42"/>
            <a:stretch>
              <a:fillRect/>
            </a:stretch>
          </xdr:blipFill>
          <xdr:spPr>
            <a:xfrm>
              <a:off x="1132617" y="8722403"/>
              <a:ext cx="1160690" cy="276480"/>
            </a:xfrm>
            <a:prstGeom prst="rect">
              <a:avLst/>
            </a:prstGeom>
          </xdr:spPr>
        </xdr:pic>
      </mc:Fallback>
    </mc:AlternateContent>
    <xdr:clientData/>
  </xdr:twoCellAnchor>
  <xdr:twoCellAnchor editAs="oneCell">
    <xdr:from>
      <xdr:col>7</xdr:col>
      <xdr:colOff>275671</xdr:colOff>
      <xdr:row>48</xdr:row>
      <xdr:rowOff>45970</xdr:rowOff>
    </xdr:from>
    <xdr:to>
      <xdr:col>8</xdr:col>
      <xdr:colOff>144352</xdr:colOff>
      <xdr:row>49</xdr:row>
      <xdr:rowOff>57444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3">
          <xdr14:nvContentPartPr>
            <xdr14:cNvPr id="188" name="Ink 187">
              <a:extLst>
                <a:ext uri="{FF2B5EF4-FFF2-40B4-BE49-F238E27FC236}">
                  <a16:creationId xmlns:a16="http://schemas.microsoft.com/office/drawing/2014/main" id="{DEE65584-E6BD-4E92-E30C-6B970E60735E}"/>
                </a:ext>
              </a:extLst>
            </xdr14:cNvPr>
            <xdr14:cNvContentPartPr/>
          </xdr14:nvContentPartPr>
          <xdr14:nvPr macro=""/>
          <xdr14:xfrm>
            <a:off x="2687122" y="8743921"/>
            <a:ext cx="509760" cy="192682"/>
          </xdr14:xfrm>
        </xdr:contentPart>
      </mc:Choice>
      <mc:Fallback xmlns="">
        <xdr:pic>
          <xdr:nvPicPr>
            <xdr:cNvPr id="188" name="Ink 187">
              <a:extLst>
                <a:ext uri="{FF2B5EF4-FFF2-40B4-BE49-F238E27FC236}">
                  <a16:creationId xmlns:a16="http://schemas.microsoft.com/office/drawing/2014/main" id="{DEE65584-E6BD-4E92-E30C-6B970E60735E}"/>
                </a:ext>
              </a:extLst>
            </xdr:cNvPr>
            <xdr:cNvPicPr/>
          </xdr:nvPicPr>
          <xdr:blipFill>
            <a:blip xmlns:r="http://schemas.openxmlformats.org/officeDocument/2006/relationships" r:embed="rId44"/>
            <a:stretch>
              <a:fillRect/>
            </a:stretch>
          </xdr:blipFill>
          <xdr:spPr>
            <a:xfrm>
              <a:off x="2681006" y="8737798"/>
              <a:ext cx="521991" cy="204927"/>
            </a:xfrm>
            <a:prstGeom prst="rect">
              <a:avLst/>
            </a:prstGeom>
          </xdr:spPr>
        </xdr:pic>
      </mc:Fallback>
    </mc:AlternateContent>
    <xdr:clientData/>
  </xdr:twoCellAnchor>
  <xdr:twoCellAnchor editAs="oneCell">
    <xdr:from>
      <xdr:col>8</xdr:col>
      <xdr:colOff>381509</xdr:colOff>
      <xdr:row>48</xdr:row>
      <xdr:rowOff>121930</xdr:rowOff>
    </xdr:from>
    <xdr:to>
      <xdr:col>8</xdr:col>
      <xdr:colOff>609831</xdr:colOff>
      <xdr:row>49</xdr:row>
      <xdr:rowOff>37922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5">
          <xdr14:nvContentPartPr>
            <xdr14:cNvPr id="192" name="Ink 191">
              <a:extLst>
                <a:ext uri="{FF2B5EF4-FFF2-40B4-BE49-F238E27FC236}">
                  <a16:creationId xmlns:a16="http://schemas.microsoft.com/office/drawing/2014/main" id="{BC071FA4-E0BA-BEE0-8B00-EB528F870DCB}"/>
                </a:ext>
              </a:extLst>
            </xdr14:cNvPr>
            <xdr14:cNvContentPartPr/>
          </xdr14:nvContentPartPr>
          <xdr14:nvPr macro=""/>
          <xdr14:xfrm>
            <a:off x="3438802" y="8819881"/>
            <a:ext cx="223560" cy="97200"/>
          </xdr14:xfrm>
        </xdr:contentPart>
      </mc:Choice>
      <mc:Fallback xmlns="">
        <xdr:pic>
          <xdr:nvPicPr>
            <xdr:cNvPr id="192" name="Ink 191">
              <a:extLst>
                <a:ext uri="{FF2B5EF4-FFF2-40B4-BE49-F238E27FC236}">
                  <a16:creationId xmlns:a16="http://schemas.microsoft.com/office/drawing/2014/main" id="{BC071FA4-E0BA-BEE0-8B00-EB528F870DCB}"/>
                </a:ext>
              </a:extLst>
            </xdr:cNvPr>
            <xdr:cNvPicPr/>
          </xdr:nvPicPr>
          <xdr:blipFill>
            <a:blip xmlns:r="http://schemas.openxmlformats.org/officeDocument/2006/relationships" r:embed="rId46"/>
            <a:stretch>
              <a:fillRect/>
            </a:stretch>
          </xdr:blipFill>
          <xdr:spPr>
            <a:xfrm>
              <a:off x="3432682" y="8813761"/>
              <a:ext cx="235800" cy="109440"/>
            </a:xfrm>
            <a:prstGeom prst="rect">
              <a:avLst/>
            </a:prstGeom>
          </xdr:spPr>
        </xdr:pic>
      </mc:Fallback>
    </mc:AlternateContent>
    <xdr:clientData/>
  </xdr:twoCellAnchor>
  <xdr:twoCellAnchor editAs="oneCell">
    <xdr:from>
      <xdr:col>9</xdr:col>
      <xdr:colOff>202228</xdr:colOff>
      <xdr:row>48</xdr:row>
      <xdr:rowOff>93212</xdr:rowOff>
    </xdr:from>
    <xdr:to>
      <xdr:col>10</xdr:col>
      <xdr:colOff>160467</xdr:colOff>
      <xdr:row>49</xdr:row>
      <xdr:rowOff>122686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7">
          <xdr14:nvContentPartPr>
            <xdr14:cNvPr id="198" name="Ink 197">
              <a:extLst>
                <a:ext uri="{FF2B5EF4-FFF2-40B4-BE49-F238E27FC236}">
                  <a16:creationId xmlns:a16="http://schemas.microsoft.com/office/drawing/2014/main" id="{3BF485B9-7A0F-CE08-62F3-6DD2BE37FA8C}"/>
                </a:ext>
              </a:extLst>
            </xdr14:cNvPr>
            <xdr14:cNvContentPartPr/>
          </xdr14:nvContentPartPr>
          <xdr14:nvPr macro=""/>
          <xdr14:xfrm>
            <a:off x="3905362" y="8791163"/>
            <a:ext cx="599318" cy="205920"/>
          </xdr14:xfrm>
        </xdr:contentPart>
      </mc:Choice>
      <mc:Fallback xmlns="">
        <xdr:pic>
          <xdr:nvPicPr>
            <xdr:cNvPr id="198" name="Ink 197">
              <a:extLst>
                <a:ext uri="{FF2B5EF4-FFF2-40B4-BE49-F238E27FC236}">
                  <a16:creationId xmlns:a16="http://schemas.microsoft.com/office/drawing/2014/main" id="{3BF485B9-7A0F-CE08-62F3-6DD2BE37FA8C}"/>
                </a:ext>
              </a:extLst>
            </xdr:cNvPr>
            <xdr:cNvPicPr/>
          </xdr:nvPicPr>
          <xdr:blipFill>
            <a:blip xmlns:r="http://schemas.openxmlformats.org/officeDocument/2006/relationships" r:embed="rId48"/>
            <a:stretch>
              <a:fillRect/>
            </a:stretch>
          </xdr:blipFill>
          <xdr:spPr>
            <a:xfrm>
              <a:off x="3899239" y="8785043"/>
              <a:ext cx="611564" cy="218160"/>
            </a:xfrm>
            <a:prstGeom prst="rect">
              <a:avLst/>
            </a:prstGeom>
          </xdr:spPr>
        </xdr:pic>
      </mc:Fallback>
    </mc:AlternateContent>
    <xdr:clientData/>
  </xdr:twoCellAnchor>
  <xdr:twoCellAnchor editAs="oneCell">
    <xdr:from>
      <xdr:col>9</xdr:col>
      <xdr:colOff>445588</xdr:colOff>
      <xdr:row>47</xdr:row>
      <xdr:rowOff>172097</xdr:rowOff>
    </xdr:from>
    <xdr:to>
      <xdr:col>10</xdr:col>
      <xdr:colOff>237065</xdr:colOff>
      <xdr:row>49</xdr:row>
      <xdr:rowOff>154644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9">
          <xdr14:nvContentPartPr>
            <xdr14:cNvPr id="201" name="Ink 200">
              <a:extLst>
                <a:ext uri="{FF2B5EF4-FFF2-40B4-BE49-F238E27FC236}">
                  <a16:creationId xmlns:a16="http://schemas.microsoft.com/office/drawing/2014/main" id="{2704A58E-B402-DCF6-8B67-A47103F1F10E}"/>
                </a:ext>
              </a:extLst>
            </xdr14:cNvPr>
            <xdr14:cNvContentPartPr/>
          </xdr14:nvContentPartPr>
          <xdr14:nvPr macro=""/>
          <xdr14:xfrm>
            <a:off x="4148722" y="8688841"/>
            <a:ext cx="437318" cy="344962"/>
          </xdr14:xfrm>
        </xdr:contentPart>
      </mc:Choice>
      <mc:Fallback xmlns="">
        <xdr:pic>
          <xdr:nvPicPr>
            <xdr:cNvPr id="201" name="Ink 200">
              <a:extLst>
                <a:ext uri="{FF2B5EF4-FFF2-40B4-BE49-F238E27FC236}">
                  <a16:creationId xmlns:a16="http://schemas.microsoft.com/office/drawing/2014/main" id="{2704A58E-B402-DCF6-8B67-A47103F1F10E}"/>
                </a:ext>
              </a:extLst>
            </xdr:cNvPr>
            <xdr:cNvPicPr/>
          </xdr:nvPicPr>
          <xdr:blipFill>
            <a:blip xmlns:r="http://schemas.openxmlformats.org/officeDocument/2006/relationships" r:embed="rId50"/>
            <a:stretch>
              <a:fillRect/>
            </a:stretch>
          </xdr:blipFill>
          <xdr:spPr>
            <a:xfrm>
              <a:off x="4142598" y="8682635"/>
              <a:ext cx="449566" cy="357373"/>
            </a:xfrm>
            <a:prstGeom prst="rect">
              <a:avLst/>
            </a:prstGeom>
          </xdr:spPr>
        </xdr:pic>
      </mc:Fallback>
    </mc:AlternateContent>
    <xdr:clientData/>
  </xdr:twoCellAnchor>
  <xdr:twoCellAnchor editAs="oneCell">
    <xdr:from>
      <xdr:col>10</xdr:col>
      <xdr:colOff>483664</xdr:colOff>
      <xdr:row>48</xdr:row>
      <xdr:rowOff>58210</xdr:rowOff>
    </xdr:from>
    <xdr:to>
      <xdr:col>11</xdr:col>
      <xdr:colOff>409307</xdr:colOff>
      <xdr:row>49</xdr:row>
      <xdr:rowOff>55284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1">
          <xdr14:nvContentPartPr>
            <xdr14:cNvPr id="207" name="Ink 206">
              <a:extLst>
                <a:ext uri="{FF2B5EF4-FFF2-40B4-BE49-F238E27FC236}">
                  <a16:creationId xmlns:a16="http://schemas.microsoft.com/office/drawing/2014/main" id="{4FB5A9C9-9257-B852-ADE8-719D1443A3DC}"/>
                </a:ext>
              </a:extLst>
            </xdr14:cNvPr>
            <xdr14:cNvContentPartPr/>
          </xdr14:nvContentPartPr>
          <xdr14:nvPr macro=""/>
          <xdr14:xfrm>
            <a:off x="4832640" y="8756161"/>
            <a:ext cx="566722" cy="178282"/>
          </xdr14:xfrm>
        </xdr:contentPart>
      </mc:Choice>
      <mc:Fallback xmlns="">
        <xdr:pic>
          <xdr:nvPicPr>
            <xdr:cNvPr id="207" name="Ink 206">
              <a:extLst>
                <a:ext uri="{FF2B5EF4-FFF2-40B4-BE49-F238E27FC236}">
                  <a16:creationId xmlns:a16="http://schemas.microsoft.com/office/drawing/2014/main" id="{4FB5A9C9-9257-B852-ADE8-719D1443A3DC}"/>
                </a:ext>
              </a:extLst>
            </xdr:cNvPr>
            <xdr:cNvPicPr/>
          </xdr:nvPicPr>
          <xdr:blipFill>
            <a:blip xmlns:r="http://schemas.openxmlformats.org/officeDocument/2006/relationships" r:embed="rId52"/>
            <a:stretch>
              <a:fillRect/>
            </a:stretch>
          </xdr:blipFill>
          <xdr:spPr>
            <a:xfrm>
              <a:off x="4826523" y="8749873"/>
              <a:ext cx="578956" cy="190858"/>
            </a:xfrm>
            <a:prstGeom prst="rect">
              <a:avLst/>
            </a:prstGeom>
          </xdr:spPr>
        </xdr:pic>
      </mc:Fallback>
    </mc:AlternateContent>
    <xdr:clientData/>
  </xdr:twoCellAnchor>
  <xdr:twoCellAnchor editAs="oneCell">
    <xdr:from>
      <xdr:col>5</xdr:col>
      <xdr:colOff>325354</xdr:colOff>
      <xdr:row>54</xdr:row>
      <xdr:rowOff>141768</xdr:rowOff>
    </xdr:from>
    <xdr:to>
      <xdr:col>6</xdr:col>
      <xdr:colOff>9055</xdr:colOff>
      <xdr:row>56</xdr:row>
      <xdr:rowOff>45699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3">
          <xdr14:nvContentPartPr>
            <xdr14:cNvPr id="17" name="Ink 16">
              <a:extLst>
                <a:ext uri="{FF2B5EF4-FFF2-40B4-BE49-F238E27FC236}">
                  <a16:creationId xmlns:a16="http://schemas.microsoft.com/office/drawing/2014/main" id="{3DFCEAA0-8F39-6386-16E9-64A290AC15EF}"/>
                </a:ext>
              </a:extLst>
            </xdr14:cNvPr>
            <xdr14:cNvContentPartPr/>
          </xdr14:nvContentPartPr>
          <xdr14:nvPr macro=""/>
          <xdr14:xfrm>
            <a:off x="1707840" y="9840939"/>
            <a:ext cx="179002" cy="263160"/>
          </xdr14:xfrm>
        </xdr:contentPart>
      </mc:Choice>
      <mc:Fallback xmlns="">
        <xdr:pic>
          <xdr:nvPicPr>
            <xdr:cNvPr id="17" name="Ink 16">
              <a:extLst>
                <a:ext uri="{FF2B5EF4-FFF2-40B4-BE49-F238E27FC236}">
                  <a16:creationId xmlns:a16="http://schemas.microsoft.com/office/drawing/2014/main" id="{3DFCEAA0-8F39-6386-16E9-64A290AC15EF}"/>
                </a:ext>
              </a:extLst>
            </xdr:cNvPr>
            <xdr:cNvPicPr/>
          </xdr:nvPicPr>
          <xdr:blipFill>
            <a:blip xmlns:r="http://schemas.openxmlformats.org/officeDocument/2006/relationships" r:embed="rId54"/>
            <a:stretch>
              <a:fillRect/>
            </a:stretch>
          </xdr:blipFill>
          <xdr:spPr>
            <a:xfrm>
              <a:off x="1701553" y="9834819"/>
              <a:ext cx="191577" cy="275400"/>
            </a:xfrm>
            <a:prstGeom prst="rect">
              <a:avLst/>
            </a:prstGeom>
          </xdr:spPr>
        </xdr:pic>
      </mc:Fallback>
    </mc:AlternateContent>
    <xdr:clientData/>
  </xdr:twoCellAnchor>
  <xdr:twoCellAnchor editAs="oneCell">
    <xdr:from>
      <xdr:col>1</xdr:col>
      <xdr:colOff>162776</xdr:colOff>
      <xdr:row>54</xdr:row>
      <xdr:rowOff>172728</xdr:rowOff>
    </xdr:from>
    <xdr:to>
      <xdr:col>2</xdr:col>
      <xdr:colOff>74925</xdr:colOff>
      <xdr:row>56</xdr:row>
      <xdr:rowOff>9699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5">
          <xdr14:nvContentPartPr>
            <xdr14:cNvPr id="18" name="Ink 17">
              <a:extLst>
                <a:ext uri="{FF2B5EF4-FFF2-40B4-BE49-F238E27FC236}">
                  <a16:creationId xmlns:a16="http://schemas.microsoft.com/office/drawing/2014/main" id="{D476FA54-F30C-D800-5C35-C69273E2C3FB}"/>
                </a:ext>
              </a:extLst>
            </xdr14:cNvPr>
            <xdr14:cNvContentPartPr/>
          </xdr14:nvContentPartPr>
          <xdr14:nvPr macro=""/>
          <xdr14:xfrm>
            <a:off x="440362" y="9871899"/>
            <a:ext cx="1030680" cy="196200"/>
          </xdr14:xfrm>
        </xdr:contentPart>
      </mc:Choice>
      <mc:Fallback xmlns="">
        <xdr:pic>
          <xdr:nvPicPr>
            <xdr:cNvPr id="18" name="Ink 17">
              <a:extLst>
                <a:ext uri="{FF2B5EF4-FFF2-40B4-BE49-F238E27FC236}">
                  <a16:creationId xmlns:a16="http://schemas.microsoft.com/office/drawing/2014/main" id="{D476FA54-F30C-D800-5C35-C69273E2C3FB}"/>
                </a:ext>
              </a:extLst>
            </xdr:cNvPr>
            <xdr:cNvPicPr/>
          </xdr:nvPicPr>
          <xdr:blipFill>
            <a:blip xmlns:r="http://schemas.openxmlformats.org/officeDocument/2006/relationships" r:embed="rId56"/>
            <a:stretch>
              <a:fillRect/>
            </a:stretch>
          </xdr:blipFill>
          <xdr:spPr>
            <a:xfrm>
              <a:off x="434242" y="9865779"/>
              <a:ext cx="1042920" cy="208440"/>
            </a:xfrm>
            <a:prstGeom prst="rect">
              <a:avLst/>
            </a:prstGeom>
          </xdr:spPr>
        </xdr:pic>
      </mc:Fallback>
    </mc:AlternateContent>
    <xdr:clientData/>
  </xdr:twoCellAnchor>
  <xdr:twoCellAnchor editAs="oneCell">
    <xdr:from>
      <xdr:col>6</xdr:col>
      <xdr:colOff>228934</xdr:colOff>
      <xdr:row>54</xdr:row>
      <xdr:rowOff>169488</xdr:rowOff>
    </xdr:from>
    <xdr:to>
      <xdr:col>9</xdr:col>
      <xdr:colOff>284730</xdr:colOff>
      <xdr:row>56</xdr:row>
      <xdr:rowOff>125619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7">
          <xdr14:nvContentPartPr>
            <xdr14:cNvPr id="28" name="Ink 27">
              <a:extLst>
                <a:ext uri="{FF2B5EF4-FFF2-40B4-BE49-F238E27FC236}">
                  <a16:creationId xmlns:a16="http://schemas.microsoft.com/office/drawing/2014/main" id="{57383DB0-C1A7-59BF-5C94-44F0ACD79441}"/>
                </a:ext>
              </a:extLst>
            </xdr14:cNvPr>
            <xdr14:cNvContentPartPr/>
          </xdr14:nvContentPartPr>
          <xdr14:nvPr macro=""/>
          <xdr14:xfrm>
            <a:off x="2106720" y="9868659"/>
            <a:ext cx="1895482" cy="315360"/>
          </xdr14:xfrm>
        </xdr:contentPart>
      </mc:Choice>
      <mc:Fallback xmlns="">
        <xdr:pic>
          <xdr:nvPicPr>
            <xdr:cNvPr id="28" name="Ink 27">
              <a:extLst>
                <a:ext uri="{FF2B5EF4-FFF2-40B4-BE49-F238E27FC236}">
                  <a16:creationId xmlns:a16="http://schemas.microsoft.com/office/drawing/2014/main" id="{57383DB0-C1A7-59BF-5C94-44F0ACD79441}"/>
                </a:ext>
              </a:extLst>
            </xdr:cNvPr>
            <xdr:cNvPicPr/>
          </xdr:nvPicPr>
          <xdr:blipFill>
            <a:blip xmlns:r="http://schemas.openxmlformats.org/officeDocument/2006/relationships" r:embed="rId58"/>
            <a:stretch>
              <a:fillRect/>
            </a:stretch>
          </xdr:blipFill>
          <xdr:spPr>
            <a:xfrm>
              <a:off x="2100599" y="9862532"/>
              <a:ext cx="1907725" cy="327614"/>
            </a:xfrm>
            <a:prstGeom prst="rect">
              <a:avLst/>
            </a:prstGeom>
          </xdr:spPr>
        </xdr:pic>
      </mc:Fallback>
    </mc:AlternateContent>
    <xdr:clientData/>
  </xdr:twoCellAnchor>
  <xdr:twoCellAnchor editAs="oneCell">
    <xdr:from>
      <xdr:col>9</xdr:col>
      <xdr:colOff>503529</xdr:colOff>
      <xdr:row>54</xdr:row>
      <xdr:rowOff>121526</xdr:rowOff>
    </xdr:from>
    <xdr:to>
      <xdr:col>11</xdr:col>
      <xdr:colOff>372174</xdr:colOff>
      <xdr:row>55</xdr:row>
      <xdr:rowOff>162231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9">
          <xdr14:nvContentPartPr>
            <xdr14:cNvPr id="44" name="Ink 43">
              <a:extLst>
                <a:ext uri="{FF2B5EF4-FFF2-40B4-BE49-F238E27FC236}">
                  <a16:creationId xmlns:a16="http://schemas.microsoft.com/office/drawing/2014/main" id="{501D8569-BB04-9801-E208-C24CCE106EE7}"/>
                </a:ext>
              </a:extLst>
            </xdr14:cNvPr>
            <xdr14:cNvContentPartPr/>
          </xdr14:nvContentPartPr>
          <xdr14:nvPr macro=""/>
          <xdr14:xfrm>
            <a:off x="4221000" y="9820697"/>
            <a:ext cx="1159282" cy="220320"/>
          </xdr14:xfrm>
        </xdr:contentPart>
      </mc:Choice>
      <mc:Fallback xmlns="">
        <xdr:pic>
          <xdr:nvPicPr>
            <xdr:cNvPr id="44" name="Ink 43">
              <a:extLst>
                <a:ext uri="{FF2B5EF4-FFF2-40B4-BE49-F238E27FC236}">
                  <a16:creationId xmlns:a16="http://schemas.microsoft.com/office/drawing/2014/main" id="{501D8569-BB04-9801-E208-C24CCE106EE7}"/>
                </a:ext>
              </a:extLst>
            </xdr:cNvPr>
            <xdr:cNvPicPr/>
          </xdr:nvPicPr>
          <xdr:blipFill>
            <a:blip xmlns:r="http://schemas.openxmlformats.org/officeDocument/2006/relationships" r:embed="rId60"/>
            <a:stretch>
              <a:fillRect/>
            </a:stretch>
          </xdr:blipFill>
          <xdr:spPr>
            <a:xfrm>
              <a:off x="4214962" y="9814506"/>
              <a:ext cx="1171358" cy="232702"/>
            </a:xfrm>
            <a:prstGeom prst="rect">
              <a:avLst/>
            </a:prstGeom>
          </xdr:spPr>
        </xdr:pic>
      </mc:Fallback>
    </mc:AlternateContent>
    <xdr:clientData/>
  </xdr:twoCellAnchor>
  <xdr:twoCellAnchor editAs="oneCell">
    <xdr:from>
      <xdr:col>1</xdr:col>
      <xdr:colOff>105814</xdr:colOff>
      <xdr:row>56</xdr:row>
      <xdr:rowOff>171977</xdr:rowOff>
    </xdr:from>
    <xdr:to>
      <xdr:col>1</xdr:col>
      <xdr:colOff>420454</xdr:colOff>
      <xdr:row>57</xdr:row>
      <xdr:rowOff>140683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1">
          <xdr14:nvContentPartPr>
            <xdr14:cNvPr id="47" name="Ink 46">
              <a:extLst>
                <a:ext uri="{FF2B5EF4-FFF2-40B4-BE49-F238E27FC236}">
                  <a16:creationId xmlns:a16="http://schemas.microsoft.com/office/drawing/2014/main" id="{B0FA9D79-90B6-E8A6-2E50-570DC25E0FED}"/>
                </a:ext>
              </a:extLst>
            </xdr14:cNvPr>
            <xdr14:cNvContentPartPr/>
          </xdr14:nvContentPartPr>
          <xdr14:nvPr macro=""/>
          <xdr14:xfrm>
            <a:off x="383400" y="10230377"/>
            <a:ext cx="314640" cy="148320"/>
          </xdr14:xfrm>
        </xdr:contentPart>
      </mc:Choice>
      <mc:Fallback xmlns="">
        <xdr:pic>
          <xdr:nvPicPr>
            <xdr:cNvPr id="47" name="Ink 46">
              <a:extLst>
                <a:ext uri="{FF2B5EF4-FFF2-40B4-BE49-F238E27FC236}">
                  <a16:creationId xmlns:a16="http://schemas.microsoft.com/office/drawing/2014/main" id="{B0FA9D79-90B6-E8A6-2E50-570DC25E0FED}"/>
                </a:ext>
              </a:extLst>
            </xdr:cNvPr>
            <xdr:cNvPicPr/>
          </xdr:nvPicPr>
          <xdr:blipFill>
            <a:blip xmlns:r="http://schemas.openxmlformats.org/officeDocument/2006/relationships" r:embed="rId62"/>
            <a:stretch>
              <a:fillRect/>
            </a:stretch>
          </xdr:blipFill>
          <xdr:spPr>
            <a:xfrm>
              <a:off x="377280" y="10224257"/>
              <a:ext cx="326880" cy="160560"/>
            </a:xfrm>
            <a:prstGeom prst="rect">
              <a:avLst/>
            </a:prstGeom>
          </xdr:spPr>
        </xdr:pic>
      </mc:Fallback>
    </mc:AlternateContent>
    <xdr:clientData/>
  </xdr:twoCellAnchor>
  <xdr:twoCellAnchor editAs="oneCell">
    <xdr:from>
      <xdr:col>5</xdr:col>
      <xdr:colOff>312034</xdr:colOff>
      <xdr:row>56</xdr:row>
      <xdr:rowOff>105459</xdr:rowOff>
    </xdr:from>
    <xdr:to>
      <xdr:col>6</xdr:col>
      <xdr:colOff>20133</xdr:colOff>
      <xdr:row>57</xdr:row>
      <xdr:rowOff>171087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3">
          <xdr14:nvContentPartPr>
            <xdr14:cNvPr id="51" name="Ink 50">
              <a:extLst>
                <a:ext uri="{FF2B5EF4-FFF2-40B4-BE49-F238E27FC236}">
                  <a16:creationId xmlns:a16="http://schemas.microsoft.com/office/drawing/2014/main" id="{DB7B4368-65FE-0432-1376-EEA4D3425403}"/>
                </a:ext>
              </a:extLst>
            </xdr14:cNvPr>
            <xdr14:cNvContentPartPr/>
          </xdr14:nvContentPartPr>
          <xdr14:nvPr macro=""/>
          <xdr14:xfrm>
            <a:off x="1694520" y="10163859"/>
            <a:ext cx="203400" cy="240480"/>
          </xdr14:xfrm>
        </xdr:contentPart>
      </mc:Choice>
      <mc:Fallback xmlns="">
        <xdr:pic>
          <xdr:nvPicPr>
            <xdr:cNvPr id="51" name="Ink 50">
              <a:extLst>
                <a:ext uri="{FF2B5EF4-FFF2-40B4-BE49-F238E27FC236}">
                  <a16:creationId xmlns:a16="http://schemas.microsoft.com/office/drawing/2014/main" id="{DB7B4368-65FE-0432-1376-EEA4D3425403}"/>
                </a:ext>
              </a:extLst>
            </xdr:cNvPr>
            <xdr:cNvPicPr/>
          </xdr:nvPicPr>
          <xdr:blipFill>
            <a:blip xmlns:r="http://schemas.openxmlformats.org/officeDocument/2006/relationships" r:embed="rId64"/>
            <a:stretch>
              <a:fillRect/>
            </a:stretch>
          </xdr:blipFill>
          <xdr:spPr>
            <a:xfrm>
              <a:off x="1688400" y="10157739"/>
              <a:ext cx="215640" cy="252720"/>
            </a:xfrm>
            <a:prstGeom prst="rect">
              <a:avLst/>
            </a:prstGeom>
          </xdr:spPr>
        </xdr:pic>
      </mc:Fallback>
    </mc:AlternateContent>
    <xdr:clientData/>
  </xdr:twoCellAnchor>
  <xdr:twoCellAnchor editAs="oneCell">
    <xdr:from>
      <xdr:col>9</xdr:col>
      <xdr:colOff>524769</xdr:colOff>
      <xdr:row>56</xdr:row>
      <xdr:rowOff>113297</xdr:rowOff>
    </xdr:from>
    <xdr:to>
      <xdr:col>11</xdr:col>
      <xdr:colOff>153294</xdr:colOff>
      <xdr:row>57</xdr:row>
      <xdr:rowOff>142565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5">
          <xdr14:nvContentPartPr>
            <xdr14:cNvPr id="73" name="Ink 72">
              <a:extLst>
                <a:ext uri="{FF2B5EF4-FFF2-40B4-BE49-F238E27FC236}">
                  <a16:creationId xmlns:a16="http://schemas.microsoft.com/office/drawing/2014/main" id="{384655C6-BF3E-0B52-D562-26CC9EF64BDE}"/>
                </a:ext>
              </a:extLst>
            </xdr14:cNvPr>
            <xdr14:cNvContentPartPr/>
          </xdr14:nvContentPartPr>
          <xdr14:nvPr macro=""/>
          <xdr14:xfrm>
            <a:off x="4242240" y="10171697"/>
            <a:ext cx="919162" cy="208882"/>
          </xdr14:xfrm>
        </xdr:contentPart>
      </mc:Choice>
      <mc:Fallback xmlns="">
        <xdr:pic>
          <xdr:nvPicPr>
            <xdr:cNvPr id="73" name="Ink 72">
              <a:extLst>
                <a:ext uri="{FF2B5EF4-FFF2-40B4-BE49-F238E27FC236}">
                  <a16:creationId xmlns:a16="http://schemas.microsoft.com/office/drawing/2014/main" id="{384655C6-BF3E-0B52-D562-26CC9EF64BDE}"/>
                </a:ext>
              </a:extLst>
            </xdr:cNvPr>
            <xdr:cNvPicPr/>
          </xdr:nvPicPr>
          <xdr:blipFill>
            <a:blip xmlns:r="http://schemas.openxmlformats.org/officeDocument/2006/relationships" r:embed="rId66"/>
            <a:stretch>
              <a:fillRect/>
            </a:stretch>
          </xdr:blipFill>
          <xdr:spPr>
            <a:xfrm>
              <a:off x="4236223" y="10165500"/>
              <a:ext cx="931196" cy="221276"/>
            </a:xfrm>
            <a:prstGeom prst="rect">
              <a:avLst/>
            </a:prstGeom>
          </xdr:spPr>
        </xdr:pic>
      </mc:Fallback>
    </mc:AlternateContent>
    <xdr:clientData/>
  </xdr:twoCellAnchor>
  <xdr:twoCellAnchor editAs="oneCell">
    <xdr:from>
      <xdr:col>6</xdr:col>
      <xdr:colOff>249896</xdr:colOff>
      <xdr:row>56</xdr:row>
      <xdr:rowOff>172419</xdr:rowOff>
    </xdr:from>
    <xdr:to>
      <xdr:col>8</xdr:col>
      <xdr:colOff>192631</xdr:colOff>
      <xdr:row>58</xdr:row>
      <xdr:rowOff>21270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7">
          <xdr14:nvContentPartPr>
            <xdr14:cNvPr id="74" name="Ink 73">
              <a:extLst>
                <a:ext uri="{FF2B5EF4-FFF2-40B4-BE49-F238E27FC236}">
                  <a16:creationId xmlns:a16="http://schemas.microsoft.com/office/drawing/2014/main" id="{5B099455-9F70-82A2-66F4-FA86CE3FA27B}"/>
                </a:ext>
              </a:extLst>
            </xdr14:cNvPr>
            <xdr14:cNvContentPartPr/>
          </xdr14:nvContentPartPr>
          <xdr14:nvPr macro=""/>
          <xdr14:xfrm>
            <a:off x="2127682" y="10230819"/>
            <a:ext cx="1134720" cy="208080"/>
          </xdr14:xfrm>
        </xdr:contentPart>
      </mc:Choice>
      <mc:Fallback xmlns="">
        <xdr:pic>
          <xdr:nvPicPr>
            <xdr:cNvPr id="74" name="Ink 73">
              <a:extLst>
                <a:ext uri="{FF2B5EF4-FFF2-40B4-BE49-F238E27FC236}">
                  <a16:creationId xmlns:a16="http://schemas.microsoft.com/office/drawing/2014/main" id="{5B099455-9F70-82A2-66F4-FA86CE3FA27B}"/>
                </a:ext>
              </a:extLst>
            </xdr:cNvPr>
            <xdr:cNvPicPr/>
          </xdr:nvPicPr>
          <xdr:blipFill>
            <a:blip xmlns:r="http://schemas.openxmlformats.org/officeDocument/2006/relationships" r:embed="rId68"/>
            <a:stretch>
              <a:fillRect/>
            </a:stretch>
          </xdr:blipFill>
          <xdr:spPr>
            <a:xfrm>
              <a:off x="2121562" y="10224699"/>
              <a:ext cx="1146960" cy="220320"/>
            </a:xfrm>
            <a:prstGeom prst="rect">
              <a:avLst/>
            </a:prstGeom>
          </xdr:spPr>
        </xdr:pic>
      </mc:Fallback>
    </mc:AlternateContent>
    <xdr:clientData/>
  </xdr:twoCellAnchor>
  <xdr:twoCellAnchor editAs="oneCell">
    <xdr:from>
      <xdr:col>5</xdr:col>
      <xdr:colOff>198994</xdr:colOff>
      <xdr:row>58</xdr:row>
      <xdr:rowOff>170670</xdr:rowOff>
    </xdr:from>
    <xdr:to>
      <xdr:col>5</xdr:col>
      <xdr:colOff>380156</xdr:colOff>
      <xdr:row>60</xdr:row>
      <xdr:rowOff>48682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69">
          <xdr14:nvContentPartPr>
            <xdr14:cNvPr id="80" name="Ink 79">
              <a:extLst>
                <a:ext uri="{FF2B5EF4-FFF2-40B4-BE49-F238E27FC236}">
                  <a16:creationId xmlns:a16="http://schemas.microsoft.com/office/drawing/2014/main" id="{6E6D241A-6765-EFA6-A04C-16CBC6CB6CFB}"/>
                </a:ext>
              </a:extLst>
            </xdr14:cNvPr>
            <xdr14:cNvContentPartPr/>
          </xdr14:nvContentPartPr>
          <xdr14:nvPr macro=""/>
          <xdr14:xfrm>
            <a:off x="1581480" y="10588299"/>
            <a:ext cx="181162" cy="237240"/>
          </xdr14:xfrm>
        </xdr:contentPart>
      </mc:Choice>
      <mc:Fallback xmlns="">
        <xdr:pic>
          <xdr:nvPicPr>
            <xdr:cNvPr id="80" name="Ink 79">
              <a:extLst>
                <a:ext uri="{FF2B5EF4-FFF2-40B4-BE49-F238E27FC236}">
                  <a16:creationId xmlns:a16="http://schemas.microsoft.com/office/drawing/2014/main" id="{6E6D241A-6765-EFA6-A04C-16CBC6CB6CFB}"/>
                </a:ext>
              </a:extLst>
            </xdr:cNvPr>
            <xdr:cNvPicPr/>
          </xdr:nvPicPr>
          <xdr:blipFill>
            <a:blip xmlns:r="http://schemas.openxmlformats.org/officeDocument/2006/relationships" r:embed="rId70"/>
            <a:stretch>
              <a:fillRect/>
            </a:stretch>
          </xdr:blipFill>
          <xdr:spPr>
            <a:xfrm>
              <a:off x="1575208" y="10582179"/>
              <a:ext cx="193707" cy="249480"/>
            </a:xfrm>
            <a:prstGeom prst="rect">
              <a:avLst/>
            </a:prstGeom>
          </xdr:spPr>
        </xdr:pic>
      </mc:Fallback>
    </mc:AlternateContent>
    <xdr:clientData/>
  </xdr:twoCellAnchor>
  <xdr:twoCellAnchor editAs="oneCell">
    <xdr:from>
      <xdr:col>1</xdr:col>
      <xdr:colOff>179696</xdr:colOff>
      <xdr:row>58</xdr:row>
      <xdr:rowOff>134670</xdr:rowOff>
    </xdr:from>
    <xdr:to>
      <xdr:col>1</xdr:col>
      <xdr:colOff>494500</xdr:colOff>
      <xdr:row>59</xdr:row>
      <xdr:rowOff>154578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1">
          <xdr14:nvContentPartPr>
            <xdr14:cNvPr id="82" name="Ink 81">
              <a:extLst>
                <a:ext uri="{FF2B5EF4-FFF2-40B4-BE49-F238E27FC236}">
                  <a16:creationId xmlns:a16="http://schemas.microsoft.com/office/drawing/2014/main" id="{D5266952-779D-8BE5-B131-6956328B7AAF}"/>
                </a:ext>
              </a:extLst>
            </xdr14:cNvPr>
            <xdr14:cNvContentPartPr/>
          </xdr14:nvContentPartPr>
          <xdr14:nvPr macro=""/>
          <xdr14:xfrm>
            <a:off x="457282" y="10552299"/>
            <a:ext cx="305280" cy="194760"/>
          </xdr14:xfrm>
        </xdr:contentPart>
      </mc:Choice>
      <mc:Fallback xmlns="">
        <xdr:pic>
          <xdr:nvPicPr>
            <xdr:cNvPr id="82" name="Ink 81">
              <a:extLst>
                <a:ext uri="{FF2B5EF4-FFF2-40B4-BE49-F238E27FC236}">
                  <a16:creationId xmlns:a16="http://schemas.microsoft.com/office/drawing/2014/main" id="{D5266952-779D-8BE5-B131-6956328B7AAF}"/>
                </a:ext>
              </a:extLst>
            </xdr:cNvPr>
            <xdr:cNvPicPr/>
          </xdr:nvPicPr>
          <xdr:blipFill>
            <a:blip xmlns:r="http://schemas.openxmlformats.org/officeDocument/2006/relationships" r:embed="rId72"/>
            <a:stretch>
              <a:fillRect/>
            </a:stretch>
          </xdr:blipFill>
          <xdr:spPr>
            <a:xfrm>
              <a:off x="451162" y="10546168"/>
              <a:ext cx="317520" cy="207023"/>
            </a:xfrm>
            <a:prstGeom prst="rect">
              <a:avLst/>
            </a:prstGeom>
          </xdr:spPr>
        </xdr:pic>
      </mc:Fallback>
    </mc:AlternateContent>
    <xdr:clientData/>
  </xdr:twoCellAnchor>
  <xdr:twoCellAnchor editAs="oneCell">
    <xdr:from>
      <xdr:col>6</xdr:col>
      <xdr:colOff>229016</xdr:colOff>
      <xdr:row>58</xdr:row>
      <xdr:rowOff>179310</xdr:rowOff>
    </xdr:from>
    <xdr:to>
      <xdr:col>8</xdr:col>
      <xdr:colOff>321953</xdr:colOff>
      <xdr:row>60</xdr:row>
      <xdr:rowOff>30682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3">
          <xdr14:nvContentPartPr>
            <xdr14:cNvPr id="89" name="Ink 88">
              <a:extLst>
                <a:ext uri="{FF2B5EF4-FFF2-40B4-BE49-F238E27FC236}">
                  <a16:creationId xmlns:a16="http://schemas.microsoft.com/office/drawing/2014/main" id="{DDA46336-080F-660E-E132-78F9A2F4A03E}"/>
                </a:ext>
              </a:extLst>
            </xdr14:cNvPr>
            <xdr14:cNvContentPartPr/>
          </xdr14:nvContentPartPr>
          <xdr14:nvPr macro=""/>
          <xdr14:xfrm>
            <a:off x="2106802" y="10596939"/>
            <a:ext cx="1280160" cy="210600"/>
          </xdr14:xfrm>
        </xdr:contentPart>
      </mc:Choice>
      <mc:Fallback xmlns="">
        <xdr:pic>
          <xdr:nvPicPr>
            <xdr:cNvPr id="89" name="Ink 88">
              <a:extLst>
                <a:ext uri="{FF2B5EF4-FFF2-40B4-BE49-F238E27FC236}">
                  <a16:creationId xmlns:a16="http://schemas.microsoft.com/office/drawing/2014/main" id="{DDA46336-080F-660E-E132-78F9A2F4A03E}"/>
                </a:ext>
              </a:extLst>
            </xdr:cNvPr>
            <xdr:cNvPicPr/>
          </xdr:nvPicPr>
          <xdr:blipFill>
            <a:blip xmlns:r="http://schemas.openxmlformats.org/officeDocument/2006/relationships" r:embed="rId74"/>
            <a:stretch>
              <a:fillRect/>
            </a:stretch>
          </xdr:blipFill>
          <xdr:spPr>
            <a:xfrm>
              <a:off x="2100682" y="10590819"/>
              <a:ext cx="1292400" cy="222840"/>
            </a:xfrm>
            <a:prstGeom prst="rect">
              <a:avLst/>
            </a:prstGeom>
          </xdr:spPr>
        </xdr:pic>
      </mc:Fallback>
    </mc:AlternateContent>
    <xdr:clientData/>
  </xdr:twoCellAnchor>
  <xdr:twoCellAnchor editAs="oneCell">
    <xdr:from>
      <xdr:col>9</xdr:col>
      <xdr:colOff>457449</xdr:colOff>
      <xdr:row>58</xdr:row>
      <xdr:rowOff>143588</xdr:rowOff>
    </xdr:from>
    <xdr:to>
      <xdr:col>11</xdr:col>
      <xdr:colOff>371012</xdr:colOff>
      <xdr:row>60</xdr:row>
      <xdr:rowOff>18802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5">
          <xdr14:nvContentPartPr>
            <xdr14:cNvPr id="103" name="Ink 102">
              <a:extLst>
                <a:ext uri="{FF2B5EF4-FFF2-40B4-BE49-F238E27FC236}">
                  <a16:creationId xmlns:a16="http://schemas.microsoft.com/office/drawing/2014/main" id="{AD3722FE-C66A-F198-CA84-168B8EAE6048}"/>
                </a:ext>
              </a:extLst>
            </xdr14:cNvPr>
            <xdr14:cNvContentPartPr/>
          </xdr14:nvContentPartPr>
          <xdr14:nvPr macro=""/>
          <xdr14:xfrm>
            <a:off x="4174920" y="10561217"/>
            <a:ext cx="1208962" cy="234442"/>
          </xdr14:xfrm>
        </xdr:contentPart>
      </mc:Choice>
      <mc:Fallback xmlns="">
        <xdr:pic>
          <xdr:nvPicPr>
            <xdr:cNvPr id="103" name="Ink 102">
              <a:extLst>
                <a:ext uri="{FF2B5EF4-FFF2-40B4-BE49-F238E27FC236}">
                  <a16:creationId xmlns:a16="http://schemas.microsoft.com/office/drawing/2014/main" id="{AD3722FE-C66A-F198-CA84-168B8EAE6048}"/>
                </a:ext>
              </a:extLst>
            </xdr:cNvPr>
            <xdr:cNvPicPr/>
          </xdr:nvPicPr>
          <xdr:blipFill>
            <a:blip xmlns:r="http://schemas.openxmlformats.org/officeDocument/2006/relationships" r:embed="rId76"/>
            <a:stretch>
              <a:fillRect/>
            </a:stretch>
          </xdr:blipFill>
          <xdr:spPr>
            <a:xfrm>
              <a:off x="4168827" y="10555321"/>
              <a:ext cx="1221148" cy="246233"/>
            </a:xfrm>
            <a:prstGeom prst="rect">
              <a:avLst/>
            </a:prstGeom>
          </xdr:spPr>
        </xdr:pic>
      </mc:Fallback>
    </mc:AlternateContent>
    <xdr:clientData/>
  </xdr:twoCellAnchor>
  <xdr:twoCellAnchor editAs="oneCell">
    <xdr:from>
      <xdr:col>12</xdr:col>
      <xdr:colOff>525391</xdr:colOff>
      <xdr:row>57</xdr:row>
      <xdr:rowOff>134923</xdr:rowOff>
    </xdr:from>
    <xdr:to>
      <xdr:col>17</xdr:col>
      <xdr:colOff>296851</xdr:colOff>
      <xdr:row>60</xdr:row>
      <xdr:rowOff>86482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7">
          <xdr14:nvContentPartPr>
            <xdr14:cNvPr id="129" name="Ink 128">
              <a:extLst>
                <a:ext uri="{FF2B5EF4-FFF2-40B4-BE49-F238E27FC236}">
                  <a16:creationId xmlns:a16="http://schemas.microsoft.com/office/drawing/2014/main" id="{A0D8F520-20EB-6B9B-F090-E291012D0CA7}"/>
                </a:ext>
              </a:extLst>
            </xdr14:cNvPr>
            <xdr14:cNvContentPartPr/>
          </xdr14:nvContentPartPr>
          <xdr14:nvPr macro=""/>
          <xdr14:xfrm>
            <a:off x="6185962" y="10372937"/>
            <a:ext cx="3009960" cy="490402"/>
          </xdr14:xfrm>
        </xdr:contentPart>
      </mc:Choice>
      <mc:Fallback xmlns="">
        <xdr:pic>
          <xdr:nvPicPr>
            <xdr:cNvPr id="129" name="Ink 128">
              <a:extLst>
                <a:ext uri="{FF2B5EF4-FFF2-40B4-BE49-F238E27FC236}">
                  <a16:creationId xmlns:a16="http://schemas.microsoft.com/office/drawing/2014/main" id="{A0D8F520-20EB-6B9B-F090-E291012D0CA7}"/>
                </a:ext>
              </a:extLst>
            </xdr:cNvPr>
            <xdr:cNvPicPr/>
          </xdr:nvPicPr>
          <xdr:blipFill>
            <a:blip xmlns:r="http://schemas.openxmlformats.org/officeDocument/2006/relationships" r:embed="rId78"/>
            <a:stretch>
              <a:fillRect/>
            </a:stretch>
          </xdr:blipFill>
          <xdr:spPr>
            <a:xfrm>
              <a:off x="6179869" y="10366978"/>
              <a:ext cx="3022146" cy="502320"/>
            </a:xfrm>
            <a:prstGeom prst="rect">
              <a:avLst/>
            </a:prstGeom>
          </xdr:spPr>
        </xdr:pic>
      </mc:Fallback>
    </mc:AlternateContent>
    <xdr:clientData/>
  </xdr:twoCellAnchor>
  <xdr:twoCellAnchor editAs="oneCell">
    <xdr:from>
      <xdr:col>5</xdr:col>
      <xdr:colOff>161276</xdr:colOff>
      <xdr:row>60</xdr:row>
      <xdr:rowOff>179280</xdr:rowOff>
    </xdr:from>
    <xdr:to>
      <xdr:col>5</xdr:col>
      <xdr:colOff>379796</xdr:colOff>
      <xdr:row>62</xdr:row>
      <xdr:rowOff>83571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9">
          <xdr14:nvContentPartPr>
            <xdr14:cNvPr id="134" name="Ink 133">
              <a:extLst>
                <a:ext uri="{FF2B5EF4-FFF2-40B4-BE49-F238E27FC236}">
                  <a16:creationId xmlns:a16="http://schemas.microsoft.com/office/drawing/2014/main" id="{CB74E226-47E5-CE79-2FB0-C715E7E3D1BA}"/>
                </a:ext>
              </a:extLst>
            </xdr14:cNvPr>
            <xdr14:cNvContentPartPr/>
          </xdr14:nvContentPartPr>
          <xdr14:nvPr macro=""/>
          <xdr14:xfrm>
            <a:off x="1543762" y="10956137"/>
            <a:ext cx="218520" cy="263520"/>
          </xdr14:xfrm>
        </xdr:contentPart>
      </mc:Choice>
      <mc:Fallback xmlns="">
        <xdr:pic>
          <xdr:nvPicPr>
            <xdr:cNvPr id="134" name="Ink 133">
              <a:extLst>
                <a:ext uri="{FF2B5EF4-FFF2-40B4-BE49-F238E27FC236}">
                  <a16:creationId xmlns:a16="http://schemas.microsoft.com/office/drawing/2014/main" id="{CB74E226-47E5-CE79-2FB0-C715E7E3D1BA}"/>
                </a:ext>
              </a:extLst>
            </xdr:cNvPr>
            <xdr:cNvPicPr/>
          </xdr:nvPicPr>
          <xdr:blipFill>
            <a:blip xmlns:r="http://schemas.openxmlformats.org/officeDocument/2006/relationships" r:embed="rId80"/>
            <a:stretch>
              <a:fillRect/>
            </a:stretch>
          </xdr:blipFill>
          <xdr:spPr>
            <a:xfrm>
              <a:off x="1537508" y="10950017"/>
              <a:ext cx="231028" cy="275760"/>
            </a:xfrm>
            <a:prstGeom prst="rect">
              <a:avLst/>
            </a:prstGeom>
          </xdr:spPr>
        </xdr:pic>
      </mc:Fallback>
    </mc:AlternateContent>
    <xdr:clientData/>
  </xdr:twoCellAnchor>
  <xdr:twoCellAnchor editAs="oneCell">
    <xdr:from>
      <xdr:col>1</xdr:col>
      <xdr:colOff>218936</xdr:colOff>
      <xdr:row>61</xdr:row>
      <xdr:rowOff>58068</xdr:rowOff>
    </xdr:from>
    <xdr:to>
      <xdr:col>1</xdr:col>
      <xdr:colOff>525378</xdr:colOff>
      <xdr:row>62</xdr:row>
      <xdr:rowOff>47015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1">
          <xdr14:nvContentPartPr>
            <xdr14:cNvPr id="135" name="Ink 134">
              <a:extLst>
                <a:ext uri="{FF2B5EF4-FFF2-40B4-BE49-F238E27FC236}">
                  <a16:creationId xmlns:a16="http://schemas.microsoft.com/office/drawing/2014/main" id="{63515761-4540-FE45-EB9E-A185659C463D}"/>
                </a:ext>
              </a:extLst>
            </xdr14:cNvPr>
            <xdr14:cNvContentPartPr/>
          </xdr14:nvContentPartPr>
          <xdr14:nvPr macro=""/>
          <xdr14:xfrm>
            <a:off x="496522" y="11014539"/>
            <a:ext cx="301680" cy="163800"/>
          </xdr14:xfrm>
        </xdr:contentPart>
      </mc:Choice>
      <mc:Fallback xmlns="">
        <xdr:pic>
          <xdr:nvPicPr>
            <xdr:cNvPr id="135" name="Ink 134">
              <a:extLst>
                <a:ext uri="{FF2B5EF4-FFF2-40B4-BE49-F238E27FC236}">
                  <a16:creationId xmlns:a16="http://schemas.microsoft.com/office/drawing/2014/main" id="{63515761-4540-FE45-EB9E-A185659C463D}"/>
                </a:ext>
              </a:extLst>
            </xdr:cNvPr>
            <xdr:cNvPicPr/>
          </xdr:nvPicPr>
          <xdr:blipFill>
            <a:blip xmlns:r="http://schemas.openxmlformats.org/officeDocument/2006/relationships" r:embed="rId82"/>
            <a:stretch>
              <a:fillRect/>
            </a:stretch>
          </xdr:blipFill>
          <xdr:spPr>
            <a:xfrm>
              <a:off x="490402" y="11008419"/>
              <a:ext cx="313920" cy="176040"/>
            </a:xfrm>
            <a:prstGeom prst="rect">
              <a:avLst/>
            </a:prstGeom>
          </xdr:spPr>
        </xdr:pic>
      </mc:Fallback>
    </mc:AlternateContent>
    <xdr:clientData/>
  </xdr:twoCellAnchor>
  <xdr:twoCellAnchor editAs="oneCell">
    <xdr:from>
      <xdr:col>6</xdr:col>
      <xdr:colOff>257816</xdr:colOff>
      <xdr:row>61</xdr:row>
      <xdr:rowOff>3348</xdr:rowOff>
    </xdr:from>
    <xdr:to>
      <xdr:col>8</xdr:col>
      <xdr:colOff>125393</xdr:colOff>
      <xdr:row>62</xdr:row>
      <xdr:rowOff>75373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3">
          <xdr14:nvContentPartPr>
            <xdr14:cNvPr id="144" name="Ink 143">
              <a:extLst>
                <a:ext uri="{FF2B5EF4-FFF2-40B4-BE49-F238E27FC236}">
                  <a16:creationId xmlns:a16="http://schemas.microsoft.com/office/drawing/2014/main" id="{3AB51703-E786-656A-DAB2-3F191A2F5617}"/>
                </a:ext>
              </a:extLst>
            </xdr14:cNvPr>
            <xdr14:cNvContentPartPr/>
          </xdr14:nvContentPartPr>
          <xdr14:nvPr macro=""/>
          <xdr14:xfrm>
            <a:off x="2135602" y="10959819"/>
            <a:ext cx="1054800" cy="251640"/>
          </xdr14:xfrm>
        </xdr:contentPart>
      </mc:Choice>
      <mc:Fallback xmlns="">
        <xdr:pic>
          <xdr:nvPicPr>
            <xdr:cNvPr id="144" name="Ink 143">
              <a:extLst>
                <a:ext uri="{FF2B5EF4-FFF2-40B4-BE49-F238E27FC236}">
                  <a16:creationId xmlns:a16="http://schemas.microsoft.com/office/drawing/2014/main" id="{3AB51703-E786-656A-DAB2-3F191A2F5617}"/>
                </a:ext>
              </a:extLst>
            </xdr:cNvPr>
            <xdr:cNvPicPr/>
          </xdr:nvPicPr>
          <xdr:blipFill>
            <a:blip xmlns:r="http://schemas.openxmlformats.org/officeDocument/2006/relationships" r:embed="rId84"/>
            <a:stretch>
              <a:fillRect/>
            </a:stretch>
          </xdr:blipFill>
          <xdr:spPr>
            <a:xfrm>
              <a:off x="2129484" y="10953699"/>
              <a:ext cx="1067036" cy="263880"/>
            </a:xfrm>
            <a:prstGeom prst="rect">
              <a:avLst/>
            </a:prstGeom>
          </xdr:spPr>
        </xdr:pic>
      </mc:Fallback>
    </mc:AlternateContent>
    <xdr:clientData/>
  </xdr:twoCellAnchor>
  <xdr:twoCellAnchor editAs="oneCell">
    <xdr:from>
      <xdr:col>9</xdr:col>
      <xdr:colOff>513249</xdr:colOff>
      <xdr:row>61</xdr:row>
      <xdr:rowOff>18468</xdr:rowOff>
    </xdr:from>
    <xdr:to>
      <xdr:col>10</xdr:col>
      <xdr:colOff>342354</xdr:colOff>
      <xdr:row>62</xdr:row>
      <xdr:rowOff>40453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5">
          <xdr14:nvContentPartPr>
            <xdr14:cNvPr id="150" name="Ink 149">
              <a:extLst>
                <a:ext uri="{FF2B5EF4-FFF2-40B4-BE49-F238E27FC236}">
                  <a16:creationId xmlns:a16="http://schemas.microsoft.com/office/drawing/2014/main" id="{ECBAD0F0-49A4-DA48-FECB-5E1E703EEEF9}"/>
                </a:ext>
              </a:extLst>
            </xdr14:cNvPr>
            <xdr14:cNvContentPartPr/>
          </xdr14:nvContentPartPr>
          <xdr14:nvPr macro=""/>
          <xdr14:xfrm>
            <a:off x="4230720" y="10974939"/>
            <a:ext cx="472042" cy="201600"/>
          </xdr14:xfrm>
        </xdr:contentPart>
      </mc:Choice>
      <mc:Fallback xmlns="">
        <xdr:pic>
          <xdr:nvPicPr>
            <xdr:cNvPr id="150" name="Ink 149">
              <a:extLst>
                <a:ext uri="{FF2B5EF4-FFF2-40B4-BE49-F238E27FC236}">
                  <a16:creationId xmlns:a16="http://schemas.microsoft.com/office/drawing/2014/main" id="{ECBAD0F0-49A4-DA48-FECB-5E1E703EEEF9}"/>
                </a:ext>
              </a:extLst>
            </xdr:cNvPr>
            <xdr:cNvPicPr/>
          </xdr:nvPicPr>
          <xdr:blipFill>
            <a:blip xmlns:r="http://schemas.openxmlformats.org/officeDocument/2006/relationships" r:embed="rId86"/>
            <a:stretch>
              <a:fillRect/>
            </a:stretch>
          </xdr:blipFill>
          <xdr:spPr>
            <a:xfrm>
              <a:off x="4224594" y="10968685"/>
              <a:ext cx="484293" cy="214108"/>
            </a:xfrm>
            <a:prstGeom prst="rect">
              <a:avLst/>
            </a:prstGeom>
          </xdr:spPr>
        </xdr:pic>
      </mc:Fallback>
    </mc:AlternateContent>
    <xdr:clientData/>
  </xdr:twoCellAnchor>
  <xdr:twoCellAnchor editAs="oneCell">
    <xdr:from>
      <xdr:col>8</xdr:col>
      <xdr:colOff>397029</xdr:colOff>
      <xdr:row>64</xdr:row>
      <xdr:rowOff>21703</xdr:rowOff>
    </xdr:from>
    <xdr:to>
      <xdr:col>9</xdr:col>
      <xdr:colOff>207690</xdr:colOff>
      <xdr:row>65</xdr:row>
      <xdr:rowOff>11010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7">
          <xdr14:nvContentPartPr>
            <xdr14:cNvPr id="153" name="Ink 152">
              <a:extLst>
                <a:ext uri="{FF2B5EF4-FFF2-40B4-BE49-F238E27FC236}">
                  <a16:creationId xmlns:a16="http://schemas.microsoft.com/office/drawing/2014/main" id="{B68DC73B-9CEE-D8D0-B8D4-482EDB99CE2B}"/>
                </a:ext>
              </a:extLst>
            </xdr14:cNvPr>
            <xdr14:cNvContentPartPr/>
          </xdr14:nvContentPartPr>
          <xdr14:nvPr macro=""/>
          <xdr14:xfrm>
            <a:off x="3466800" y="11517017"/>
            <a:ext cx="453600" cy="164160"/>
          </xdr14:xfrm>
        </xdr:contentPart>
      </mc:Choice>
      <mc:Fallback xmlns="">
        <xdr:pic>
          <xdr:nvPicPr>
            <xdr:cNvPr id="153" name="Ink 152">
              <a:extLst>
                <a:ext uri="{FF2B5EF4-FFF2-40B4-BE49-F238E27FC236}">
                  <a16:creationId xmlns:a16="http://schemas.microsoft.com/office/drawing/2014/main" id="{B68DC73B-9CEE-D8D0-B8D4-482EDB99CE2B}"/>
                </a:ext>
              </a:extLst>
            </xdr:cNvPr>
            <xdr:cNvPicPr/>
          </xdr:nvPicPr>
          <xdr:blipFill>
            <a:blip xmlns:r="http://schemas.openxmlformats.org/officeDocument/2006/relationships" r:embed="rId88"/>
            <a:stretch>
              <a:fillRect/>
            </a:stretch>
          </xdr:blipFill>
          <xdr:spPr>
            <a:xfrm>
              <a:off x="3460680" y="11510897"/>
              <a:ext cx="465840" cy="176400"/>
            </a:xfrm>
            <a:prstGeom prst="rect">
              <a:avLst/>
            </a:prstGeom>
          </xdr:spPr>
        </xdr:pic>
      </mc:Fallback>
    </mc:AlternateContent>
    <xdr:clientData/>
  </xdr:twoCellAnchor>
  <xdr:twoCellAnchor editAs="oneCell">
    <xdr:from>
      <xdr:col>7</xdr:col>
      <xdr:colOff>579691</xdr:colOff>
      <xdr:row>64</xdr:row>
      <xdr:rowOff>45905</xdr:rowOff>
    </xdr:from>
    <xdr:to>
      <xdr:col>8</xdr:col>
      <xdr:colOff>160870</xdr:colOff>
      <xdr:row>65</xdr:row>
      <xdr:rowOff>19732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89">
          <xdr14:nvContentPartPr>
            <xdr14:cNvPr id="157" name="Ink 156">
              <a:extLst>
                <a:ext uri="{FF2B5EF4-FFF2-40B4-BE49-F238E27FC236}">
                  <a16:creationId xmlns:a16="http://schemas.microsoft.com/office/drawing/2014/main" id="{1D1A8B11-FC49-D987-C206-5E6F88A29247}"/>
                </a:ext>
              </a:extLst>
            </xdr14:cNvPr>
            <xdr14:cNvContentPartPr/>
          </xdr14:nvContentPartPr>
          <xdr14:nvPr macro=""/>
          <xdr14:xfrm>
            <a:off x="3001762" y="11541219"/>
            <a:ext cx="228878" cy="148680"/>
          </xdr14:xfrm>
        </xdr:contentPart>
      </mc:Choice>
      <mc:Fallback xmlns="">
        <xdr:pic>
          <xdr:nvPicPr>
            <xdr:cNvPr id="157" name="Ink 156">
              <a:extLst>
                <a:ext uri="{FF2B5EF4-FFF2-40B4-BE49-F238E27FC236}">
                  <a16:creationId xmlns:a16="http://schemas.microsoft.com/office/drawing/2014/main" id="{1D1A8B11-FC49-D987-C206-5E6F88A29247}"/>
                </a:ext>
              </a:extLst>
            </xdr:cNvPr>
            <xdr:cNvPicPr/>
          </xdr:nvPicPr>
          <xdr:blipFill>
            <a:blip xmlns:r="http://schemas.openxmlformats.org/officeDocument/2006/relationships" r:embed="rId90"/>
            <a:stretch>
              <a:fillRect/>
            </a:stretch>
          </xdr:blipFill>
          <xdr:spPr>
            <a:xfrm>
              <a:off x="2995644" y="11535114"/>
              <a:ext cx="241114" cy="160890"/>
            </a:xfrm>
            <a:prstGeom prst="rect">
              <a:avLst/>
            </a:prstGeom>
          </xdr:spPr>
        </xdr:pic>
      </mc:Fallback>
    </mc:AlternateContent>
    <xdr:clientData/>
  </xdr:twoCellAnchor>
  <xdr:twoCellAnchor editAs="oneCell">
    <xdr:from>
      <xdr:col>9</xdr:col>
      <xdr:colOff>408129</xdr:colOff>
      <xdr:row>63</xdr:row>
      <xdr:rowOff>134357</xdr:rowOff>
    </xdr:from>
    <xdr:to>
      <xdr:col>10</xdr:col>
      <xdr:colOff>116552</xdr:colOff>
      <xdr:row>65</xdr:row>
      <xdr:rowOff>103808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1">
          <xdr14:nvContentPartPr>
            <xdr14:cNvPr id="159" name="Ink 158">
              <a:extLst>
                <a:ext uri="{FF2B5EF4-FFF2-40B4-BE49-F238E27FC236}">
                  <a16:creationId xmlns:a16="http://schemas.microsoft.com/office/drawing/2014/main" id="{B207D2F2-3772-6178-58FA-CCA983D5B7DF}"/>
                </a:ext>
              </a:extLst>
            </xdr14:cNvPr>
            <xdr14:cNvContentPartPr/>
          </xdr14:nvContentPartPr>
          <xdr14:nvPr macro=""/>
          <xdr14:xfrm>
            <a:off x="4125600" y="11450057"/>
            <a:ext cx="356122" cy="328680"/>
          </xdr14:xfrm>
        </xdr:contentPart>
      </mc:Choice>
      <mc:Fallback xmlns="">
        <xdr:pic>
          <xdr:nvPicPr>
            <xdr:cNvPr id="159" name="Ink 158">
              <a:extLst>
                <a:ext uri="{FF2B5EF4-FFF2-40B4-BE49-F238E27FC236}">
                  <a16:creationId xmlns:a16="http://schemas.microsoft.com/office/drawing/2014/main" id="{B207D2F2-3772-6178-58FA-CCA983D5B7DF}"/>
                </a:ext>
              </a:extLst>
            </xdr:cNvPr>
            <xdr:cNvPicPr/>
          </xdr:nvPicPr>
          <xdr:blipFill>
            <a:blip xmlns:r="http://schemas.openxmlformats.org/officeDocument/2006/relationships" r:embed="rId92"/>
            <a:stretch>
              <a:fillRect/>
            </a:stretch>
          </xdr:blipFill>
          <xdr:spPr>
            <a:xfrm>
              <a:off x="4119391" y="11443937"/>
              <a:ext cx="368541" cy="340920"/>
            </a:xfrm>
            <a:prstGeom prst="rect">
              <a:avLst/>
            </a:prstGeom>
          </xdr:spPr>
        </xdr:pic>
      </mc:Fallback>
    </mc:AlternateContent>
    <xdr:clientData/>
  </xdr:twoCellAnchor>
  <xdr:twoCellAnchor editAs="oneCell">
    <xdr:from>
      <xdr:col>7</xdr:col>
      <xdr:colOff>400329</xdr:colOff>
      <xdr:row>63</xdr:row>
      <xdr:rowOff>126437</xdr:rowOff>
    </xdr:from>
    <xdr:to>
      <xdr:col>7</xdr:col>
      <xdr:colOff>525331</xdr:colOff>
      <xdr:row>65</xdr:row>
      <xdr:rowOff>172290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3">
          <xdr14:nvContentPartPr>
            <xdr14:cNvPr id="162" name="Ink 161">
              <a:extLst>
                <a:ext uri="{FF2B5EF4-FFF2-40B4-BE49-F238E27FC236}">
                  <a16:creationId xmlns:a16="http://schemas.microsoft.com/office/drawing/2014/main" id="{B4D42547-51E0-310F-6544-3A3C86015702}"/>
                </a:ext>
              </a:extLst>
            </xdr14:cNvPr>
            <xdr14:cNvContentPartPr/>
          </xdr14:nvContentPartPr>
          <xdr14:nvPr macro=""/>
          <xdr14:xfrm>
            <a:off x="2822400" y="11442137"/>
            <a:ext cx="120240" cy="400320"/>
          </xdr14:xfrm>
        </xdr:contentPart>
      </mc:Choice>
      <mc:Fallback xmlns="">
        <xdr:pic>
          <xdr:nvPicPr>
            <xdr:cNvPr id="162" name="Ink 161">
              <a:extLst>
                <a:ext uri="{FF2B5EF4-FFF2-40B4-BE49-F238E27FC236}">
                  <a16:creationId xmlns:a16="http://schemas.microsoft.com/office/drawing/2014/main" id="{B4D42547-51E0-310F-6544-3A3C86015702}"/>
                </a:ext>
              </a:extLst>
            </xdr:cNvPr>
            <xdr:cNvPicPr/>
          </xdr:nvPicPr>
          <xdr:blipFill>
            <a:blip xmlns:r="http://schemas.openxmlformats.org/officeDocument/2006/relationships" r:embed="rId94"/>
            <a:stretch>
              <a:fillRect/>
            </a:stretch>
          </xdr:blipFill>
          <xdr:spPr>
            <a:xfrm>
              <a:off x="2816280" y="11436017"/>
              <a:ext cx="132480" cy="412560"/>
            </a:xfrm>
            <a:prstGeom prst="rect">
              <a:avLst/>
            </a:prstGeom>
          </xdr:spPr>
        </xdr:pic>
      </mc:Fallback>
    </mc:AlternateContent>
    <xdr:clientData/>
  </xdr:twoCellAnchor>
  <xdr:twoCellAnchor editAs="oneCell">
    <xdr:from>
      <xdr:col>10</xdr:col>
      <xdr:colOff>335071</xdr:colOff>
      <xdr:row>63</xdr:row>
      <xdr:rowOff>162879</xdr:rowOff>
    </xdr:from>
    <xdr:to>
      <xdr:col>11</xdr:col>
      <xdr:colOff>343569</xdr:colOff>
      <xdr:row>65</xdr:row>
      <xdr:rowOff>46732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5">
          <xdr14:nvContentPartPr>
            <xdr14:cNvPr id="166" name="Ink 165">
              <a:extLst>
                <a:ext uri="{FF2B5EF4-FFF2-40B4-BE49-F238E27FC236}">
                  <a16:creationId xmlns:a16="http://schemas.microsoft.com/office/drawing/2014/main" id="{D11D407E-DB3A-D4CE-1F5B-3596777CFCCF}"/>
                </a:ext>
              </a:extLst>
            </xdr14:cNvPr>
            <xdr14:cNvContentPartPr/>
          </xdr14:nvContentPartPr>
          <xdr14:nvPr macro=""/>
          <xdr14:xfrm>
            <a:off x="4700242" y="11478579"/>
            <a:ext cx="656198" cy="238320"/>
          </xdr14:xfrm>
        </xdr:contentPart>
      </mc:Choice>
      <mc:Fallback xmlns="">
        <xdr:pic>
          <xdr:nvPicPr>
            <xdr:cNvPr id="166" name="Ink 165">
              <a:extLst>
                <a:ext uri="{FF2B5EF4-FFF2-40B4-BE49-F238E27FC236}">
                  <a16:creationId xmlns:a16="http://schemas.microsoft.com/office/drawing/2014/main" id="{D11D407E-DB3A-D4CE-1F5B-3596777CFCCF}"/>
                </a:ext>
              </a:extLst>
            </xdr:cNvPr>
            <xdr:cNvPicPr/>
          </xdr:nvPicPr>
          <xdr:blipFill>
            <a:blip xmlns:r="http://schemas.openxmlformats.org/officeDocument/2006/relationships" r:embed="rId96"/>
            <a:stretch>
              <a:fillRect/>
            </a:stretch>
          </xdr:blipFill>
          <xdr:spPr>
            <a:xfrm>
              <a:off x="4694150" y="11472791"/>
              <a:ext cx="668383" cy="249896"/>
            </a:xfrm>
            <a:prstGeom prst="rect">
              <a:avLst/>
            </a:prstGeom>
          </xdr:spPr>
        </xdr:pic>
      </mc:Fallback>
    </mc:AlternateContent>
    <xdr:clientData/>
  </xdr:twoCellAnchor>
  <xdr:twoCellAnchor editAs="oneCell">
    <xdr:from>
      <xdr:col>12</xdr:col>
      <xdr:colOff>420631</xdr:colOff>
      <xdr:row>63</xdr:row>
      <xdr:rowOff>85037</xdr:rowOff>
    </xdr:from>
    <xdr:to>
      <xdr:col>13</xdr:col>
      <xdr:colOff>635852</xdr:colOff>
      <xdr:row>65</xdr:row>
      <xdr:rowOff>114968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7">
          <xdr14:nvContentPartPr>
            <xdr14:cNvPr id="174" name="Ink 173">
              <a:extLst>
                <a:ext uri="{FF2B5EF4-FFF2-40B4-BE49-F238E27FC236}">
                  <a16:creationId xmlns:a16="http://schemas.microsoft.com/office/drawing/2014/main" id="{21BECF35-F657-A7E6-5B02-C647904CBD92}"/>
                </a:ext>
              </a:extLst>
            </xdr14:cNvPr>
            <xdr14:cNvContentPartPr/>
          </xdr14:nvContentPartPr>
          <xdr14:nvPr macro=""/>
          <xdr14:xfrm>
            <a:off x="6081202" y="11400737"/>
            <a:ext cx="862920" cy="389160"/>
          </xdr14:xfrm>
        </xdr:contentPart>
      </mc:Choice>
      <mc:Fallback xmlns="">
        <xdr:pic>
          <xdr:nvPicPr>
            <xdr:cNvPr id="174" name="Ink 173">
              <a:extLst>
                <a:ext uri="{FF2B5EF4-FFF2-40B4-BE49-F238E27FC236}">
                  <a16:creationId xmlns:a16="http://schemas.microsoft.com/office/drawing/2014/main" id="{21BECF35-F657-A7E6-5B02-C647904CBD92}"/>
                </a:ext>
              </a:extLst>
            </xdr:cNvPr>
            <xdr:cNvPicPr/>
          </xdr:nvPicPr>
          <xdr:blipFill>
            <a:blip xmlns:r="http://schemas.openxmlformats.org/officeDocument/2006/relationships" r:embed="rId98"/>
            <a:stretch>
              <a:fillRect/>
            </a:stretch>
          </xdr:blipFill>
          <xdr:spPr>
            <a:xfrm>
              <a:off x="6075082" y="11394617"/>
              <a:ext cx="875160" cy="401400"/>
            </a:xfrm>
            <a:prstGeom prst="rect">
              <a:avLst/>
            </a:prstGeom>
          </xdr:spPr>
        </xdr:pic>
      </mc:Fallback>
    </mc:AlternateContent>
    <xdr:clientData/>
  </xdr:twoCellAnchor>
  <xdr:twoCellAnchor editAs="oneCell">
    <xdr:from>
      <xdr:col>11</xdr:col>
      <xdr:colOff>591331</xdr:colOff>
      <xdr:row>64</xdr:row>
      <xdr:rowOff>38623</xdr:rowOff>
    </xdr:from>
    <xdr:to>
      <xdr:col>12</xdr:col>
      <xdr:colOff>173310</xdr:colOff>
      <xdr:row>65</xdr:row>
      <xdr:rowOff>7410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9">
          <xdr14:nvContentPartPr>
            <xdr14:cNvPr id="175" name="Ink 174">
              <a:extLst>
                <a:ext uri="{FF2B5EF4-FFF2-40B4-BE49-F238E27FC236}">
                  <a16:creationId xmlns:a16="http://schemas.microsoft.com/office/drawing/2014/main" id="{CA4BD798-C324-C2C2-C2C4-FD6E6A30C595}"/>
                </a:ext>
              </a:extLst>
            </xdr14:cNvPr>
            <xdr14:cNvContentPartPr/>
          </xdr14:nvContentPartPr>
          <xdr14:nvPr macro=""/>
          <xdr14:xfrm>
            <a:off x="5604202" y="11533937"/>
            <a:ext cx="229680" cy="148402"/>
          </xdr14:xfrm>
        </xdr:contentPart>
      </mc:Choice>
      <mc:Fallback xmlns="">
        <xdr:pic>
          <xdr:nvPicPr>
            <xdr:cNvPr id="175" name="Ink 174">
              <a:extLst>
                <a:ext uri="{FF2B5EF4-FFF2-40B4-BE49-F238E27FC236}">
                  <a16:creationId xmlns:a16="http://schemas.microsoft.com/office/drawing/2014/main" id="{CA4BD798-C324-C2C2-C2C4-FD6E6A30C595}"/>
                </a:ext>
              </a:extLst>
            </xdr:cNvPr>
            <xdr:cNvPicPr/>
          </xdr:nvPicPr>
          <xdr:blipFill>
            <a:blip xmlns:r="http://schemas.openxmlformats.org/officeDocument/2006/relationships" r:embed="rId100"/>
            <a:stretch>
              <a:fillRect/>
            </a:stretch>
          </xdr:blipFill>
          <xdr:spPr>
            <a:xfrm>
              <a:off x="5598092" y="11527630"/>
              <a:ext cx="241901" cy="161016"/>
            </a:xfrm>
            <a:prstGeom prst="rect">
              <a:avLst/>
            </a:prstGeom>
          </xdr:spPr>
        </xdr:pic>
      </mc:Fallback>
    </mc:AlternateContent>
    <xdr:clientData/>
  </xdr:twoCellAnchor>
  <xdr:twoCellAnchor editAs="oneCell">
    <xdr:from>
      <xdr:col>6</xdr:col>
      <xdr:colOff>209936</xdr:colOff>
      <xdr:row>69</xdr:row>
      <xdr:rowOff>74396</xdr:rowOff>
    </xdr:from>
    <xdr:to>
      <xdr:col>11</xdr:col>
      <xdr:colOff>65371</xdr:colOff>
      <xdr:row>72</xdr:row>
      <xdr:rowOff>154753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01">
          <xdr14:nvContentPartPr>
            <xdr14:cNvPr id="217" name="Ink 216">
              <a:extLst>
                <a:ext uri="{FF2B5EF4-FFF2-40B4-BE49-F238E27FC236}">
                  <a16:creationId xmlns:a16="http://schemas.microsoft.com/office/drawing/2014/main" id="{02A9375F-C6A7-D664-08A6-D7691139D6A6}"/>
                </a:ext>
              </a:extLst>
            </xdr14:cNvPr>
            <xdr14:cNvContentPartPr/>
          </xdr14:nvContentPartPr>
          <xdr14:nvPr macro=""/>
          <xdr14:xfrm>
            <a:off x="2087722" y="12467782"/>
            <a:ext cx="2985758" cy="619200"/>
          </xdr14:xfrm>
        </xdr:contentPart>
      </mc:Choice>
      <mc:Fallback xmlns="">
        <xdr:pic>
          <xdr:nvPicPr>
            <xdr:cNvPr id="217" name="Ink 216">
              <a:extLst>
                <a:ext uri="{FF2B5EF4-FFF2-40B4-BE49-F238E27FC236}">
                  <a16:creationId xmlns:a16="http://schemas.microsoft.com/office/drawing/2014/main" id="{02A9375F-C6A7-D664-08A6-D7691139D6A6}"/>
                </a:ext>
              </a:extLst>
            </xdr:cNvPr>
            <xdr:cNvPicPr/>
          </xdr:nvPicPr>
          <xdr:blipFill>
            <a:blip xmlns:r="http://schemas.openxmlformats.org/officeDocument/2006/relationships" r:embed="rId102"/>
            <a:stretch>
              <a:fillRect/>
            </a:stretch>
          </xdr:blipFill>
          <xdr:spPr>
            <a:xfrm>
              <a:off x="2081635" y="12461787"/>
              <a:ext cx="2997932" cy="631189"/>
            </a:xfrm>
            <a:prstGeom prst="rect">
              <a:avLst/>
            </a:prstGeom>
          </xdr:spPr>
        </xdr:pic>
      </mc:Fallback>
    </mc:AlternateContent>
    <xdr:clientData/>
  </xdr:twoCellAnchor>
  <xdr:twoCellAnchor editAs="oneCell">
    <xdr:from>
      <xdr:col>11</xdr:col>
      <xdr:colOff>371289</xdr:colOff>
      <xdr:row>69</xdr:row>
      <xdr:rowOff>62074</xdr:rowOff>
    </xdr:from>
    <xdr:to>
      <xdr:col>12</xdr:col>
      <xdr:colOff>324510</xdr:colOff>
      <xdr:row>72</xdr:row>
      <xdr:rowOff>124513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03">
          <xdr14:nvContentPartPr>
            <xdr14:cNvPr id="219" name="Ink 218">
              <a:extLst>
                <a:ext uri="{FF2B5EF4-FFF2-40B4-BE49-F238E27FC236}">
                  <a16:creationId xmlns:a16="http://schemas.microsoft.com/office/drawing/2014/main" id="{596708AE-5DDF-CD38-C236-C2D9894C1661}"/>
                </a:ext>
              </a:extLst>
            </xdr14:cNvPr>
            <xdr14:cNvContentPartPr/>
          </xdr14:nvContentPartPr>
          <xdr14:nvPr macro=""/>
          <xdr14:xfrm>
            <a:off x="5384160" y="12455460"/>
            <a:ext cx="596160" cy="596520"/>
          </xdr14:xfrm>
        </xdr:contentPart>
      </mc:Choice>
      <mc:Fallback xmlns="">
        <xdr:pic>
          <xdr:nvPicPr>
            <xdr:cNvPr id="219" name="Ink 218">
              <a:extLst>
                <a:ext uri="{FF2B5EF4-FFF2-40B4-BE49-F238E27FC236}">
                  <a16:creationId xmlns:a16="http://schemas.microsoft.com/office/drawing/2014/main" id="{596708AE-5DDF-CD38-C236-C2D9894C1661}"/>
                </a:ext>
              </a:extLst>
            </xdr:cNvPr>
            <xdr:cNvPicPr/>
          </xdr:nvPicPr>
          <xdr:blipFill>
            <a:blip xmlns:r="http://schemas.openxmlformats.org/officeDocument/2006/relationships" r:embed="rId104"/>
            <a:stretch>
              <a:fillRect/>
            </a:stretch>
          </xdr:blipFill>
          <xdr:spPr>
            <a:xfrm>
              <a:off x="5378117" y="12449470"/>
              <a:ext cx="608247" cy="608500"/>
            </a:xfrm>
            <a:prstGeom prst="rect">
              <a:avLst/>
            </a:prstGeom>
          </xdr:spPr>
        </xdr:pic>
      </mc:Fallback>
    </mc:AlternateContent>
    <xdr:clientData/>
  </xdr:twoCellAnchor>
  <xdr:twoCellAnchor editAs="oneCell">
    <xdr:from>
      <xdr:col>11</xdr:col>
      <xdr:colOff>494491</xdr:colOff>
      <xdr:row>69</xdr:row>
      <xdr:rowOff>1954</xdr:rowOff>
    </xdr:from>
    <xdr:to>
      <xdr:col>16</xdr:col>
      <xdr:colOff>494828</xdr:colOff>
      <xdr:row>73</xdr:row>
      <xdr:rowOff>1419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05">
          <xdr14:nvContentPartPr>
            <xdr14:cNvPr id="246" name="Ink 245">
              <a:extLst>
                <a:ext uri="{FF2B5EF4-FFF2-40B4-BE49-F238E27FC236}">
                  <a16:creationId xmlns:a16="http://schemas.microsoft.com/office/drawing/2014/main" id="{047DDDD0-4A0D-679C-02A7-2D88A31845EA}"/>
                </a:ext>
              </a:extLst>
            </xdr14:cNvPr>
            <xdr14:cNvContentPartPr/>
          </xdr14:nvContentPartPr>
          <xdr14:nvPr macro=""/>
          <xdr14:xfrm>
            <a:off x="5507362" y="12395340"/>
            <a:ext cx="3238838" cy="717922"/>
          </xdr14:xfrm>
        </xdr:contentPart>
      </mc:Choice>
      <mc:Fallback xmlns="">
        <xdr:pic>
          <xdr:nvPicPr>
            <xdr:cNvPr id="246" name="Ink 245">
              <a:extLst>
                <a:ext uri="{FF2B5EF4-FFF2-40B4-BE49-F238E27FC236}">
                  <a16:creationId xmlns:a16="http://schemas.microsoft.com/office/drawing/2014/main" id="{047DDDD0-4A0D-679C-02A7-2D88A31845EA}"/>
                </a:ext>
              </a:extLst>
            </xdr:cNvPr>
            <xdr:cNvPicPr/>
          </xdr:nvPicPr>
          <xdr:blipFill>
            <a:blip xmlns:r="http://schemas.openxmlformats.org/officeDocument/2006/relationships" r:embed="rId106"/>
            <a:stretch>
              <a:fillRect/>
            </a:stretch>
          </xdr:blipFill>
          <xdr:spPr>
            <a:xfrm>
              <a:off x="5501267" y="12389366"/>
              <a:ext cx="3251028" cy="729870"/>
            </a:xfrm>
            <a:prstGeom prst="rect">
              <a:avLst/>
            </a:prstGeom>
          </xdr:spPr>
        </xdr:pic>
      </mc:Fallback>
    </mc:AlternateContent>
    <xdr:clientData/>
  </xdr:twoCellAnchor>
  <xdr:twoCellAnchor editAs="oneCell">
    <xdr:from>
      <xdr:col>2</xdr:col>
      <xdr:colOff>133963</xdr:colOff>
      <xdr:row>74</xdr:row>
      <xdr:rowOff>49685</xdr:rowOff>
    </xdr:from>
    <xdr:to>
      <xdr:col>6</xdr:col>
      <xdr:colOff>540673</xdr:colOff>
      <xdr:row>82</xdr:row>
      <xdr:rowOff>58531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07">
          <xdr14:nvContentPartPr>
            <xdr14:cNvPr id="283" name="Ink 282">
              <a:extLst>
                <a:ext uri="{FF2B5EF4-FFF2-40B4-BE49-F238E27FC236}">
                  <a16:creationId xmlns:a16="http://schemas.microsoft.com/office/drawing/2014/main" id="{E241D353-5C4A-0DB0-E1C9-09E1AB4A061A}"/>
                </a:ext>
              </a:extLst>
            </xdr14:cNvPr>
            <xdr14:cNvContentPartPr/>
          </xdr14:nvContentPartPr>
          <xdr14:nvPr macro=""/>
          <xdr14:xfrm>
            <a:off x="814320" y="13341142"/>
            <a:ext cx="2714482" cy="1445760"/>
          </xdr14:xfrm>
        </xdr:contentPart>
      </mc:Choice>
      <mc:Fallback xmlns="">
        <xdr:pic>
          <xdr:nvPicPr>
            <xdr:cNvPr id="283" name="Ink 282">
              <a:extLst>
                <a:ext uri="{FF2B5EF4-FFF2-40B4-BE49-F238E27FC236}">
                  <a16:creationId xmlns:a16="http://schemas.microsoft.com/office/drawing/2014/main" id="{E241D353-5C4A-0DB0-E1C9-09E1AB4A061A}"/>
                </a:ext>
              </a:extLst>
            </xdr:cNvPr>
            <xdr:cNvPicPr/>
          </xdr:nvPicPr>
          <xdr:blipFill>
            <a:blip xmlns:r="http://schemas.openxmlformats.org/officeDocument/2006/relationships" r:embed="rId108"/>
            <a:stretch>
              <a:fillRect/>
            </a:stretch>
          </xdr:blipFill>
          <xdr:spPr>
            <a:xfrm>
              <a:off x="808181" y="13335165"/>
              <a:ext cx="2726760" cy="1457714"/>
            </a:xfrm>
            <a:prstGeom prst="rect">
              <a:avLst/>
            </a:prstGeom>
          </xdr:spPr>
        </xdr:pic>
      </mc:Fallback>
    </mc:AlternateContent>
    <xdr:clientData/>
  </xdr:twoCellAnchor>
  <xdr:twoCellAnchor editAs="oneCell">
    <xdr:from>
      <xdr:col>1</xdr:col>
      <xdr:colOff>54428</xdr:colOff>
      <xdr:row>92</xdr:row>
      <xdr:rowOff>0</xdr:rowOff>
    </xdr:from>
    <xdr:to>
      <xdr:col>5</xdr:col>
      <xdr:colOff>249306</xdr:colOff>
      <xdr:row>93</xdr:row>
      <xdr:rowOff>106175</xdr:rowOff>
    </xdr:to>
    <xdr:pic>
      <xdr:nvPicPr>
        <xdr:cNvPr id="284" name="Picture 283">
          <a:extLst>
            <a:ext uri="{FF2B5EF4-FFF2-40B4-BE49-F238E27FC236}">
              <a16:creationId xmlns:a16="http://schemas.microsoft.com/office/drawing/2014/main" id="{78A68EF1-C879-708D-9B03-2C024D2E4B75}"/>
            </a:ext>
          </a:extLst>
        </xdr:cNvPr>
        <xdr:cNvPicPr>
          <a:picLocks noChangeAspect="1"/>
        </xdr:cNvPicPr>
      </xdr:nvPicPr>
      <xdr:blipFill>
        <a:blip xmlns:r="http://schemas.openxmlformats.org/officeDocument/2006/relationships" r:embed="rId109"/>
        <a:stretch>
          <a:fillRect/>
        </a:stretch>
      </xdr:blipFill>
      <xdr:spPr>
        <a:xfrm>
          <a:off x="332014" y="16524514"/>
          <a:ext cx="3124636" cy="285790"/>
        </a:xfrm>
        <a:prstGeom prst="rect">
          <a:avLst/>
        </a:prstGeom>
      </xdr:spPr>
    </xdr:pic>
    <xdr:clientData/>
  </xdr:twoCellAnchor>
  <xdr:twoCellAnchor editAs="oneCell">
    <xdr:from>
      <xdr:col>1</xdr:col>
      <xdr:colOff>470494</xdr:colOff>
      <xdr:row>95</xdr:row>
      <xdr:rowOff>5966</xdr:rowOff>
    </xdr:from>
    <xdr:to>
      <xdr:col>1</xdr:col>
      <xdr:colOff>475616</xdr:colOff>
      <xdr:row>95</xdr:row>
      <xdr:rowOff>11170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0">
          <xdr14:nvContentPartPr>
            <xdr14:cNvPr id="285" name="Ink 284">
              <a:extLst>
                <a:ext uri="{FF2B5EF4-FFF2-40B4-BE49-F238E27FC236}">
                  <a16:creationId xmlns:a16="http://schemas.microsoft.com/office/drawing/2014/main" id="{B06F7402-953E-90C7-E835-C8110F9082E1}"/>
                </a:ext>
              </a:extLst>
            </xdr14:cNvPr>
            <xdr14:cNvContentPartPr/>
          </xdr14:nvContentPartPr>
          <xdr14:nvPr macro=""/>
          <xdr14:xfrm>
            <a:off x="748080" y="17069323"/>
            <a:ext cx="360" cy="4320"/>
          </xdr14:xfrm>
        </xdr:contentPart>
      </mc:Choice>
      <mc:Fallback xmlns="">
        <xdr:pic>
          <xdr:nvPicPr>
            <xdr:cNvPr id="285" name="Ink 284">
              <a:extLst>
                <a:ext uri="{FF2B5EF4-FFF2-40B4-BE49-F238E27FC236}">
                  <a16:creationId xmlns:a16="http://schemas.microsoft.com/office/drawing/2014/main" id="{B06F7402-953E-90C7-E835-C8110F9082E1}"/>
                </a:ext>
              </a:extLst>
            </xdr:cNvPr>
            <xdr:cNvPicPr/>
          </xdr:nvPicPr>
          <xdr:blipFill>
            <a:blip xmlns:r="http://schemas.openxmlformats.org/officeDocument/2006/relationships" r:embed="rId111"/>
            <a:stretch>
              <a:fillRect/>
            </a:stretch>
          </xdr:blipFill>
          <xdr:spPr>
            <a:xfrm>
              <a:off x="741960" y="17063203"/>
              <a:ext cx="12600" cy="16560"/>
            </a:xfrm>
            <a:prstGeom prst="rect">
              <a:avLst/>
            </a:prstGeom>
          </xdr:spPr>
        </xdr:pic>
      </mc:Fallback>
    </mc:AlternateContent>
    <xdr:clientData/>
  </xdr:twoCellAnchor>
  <xdr:twoCellAnchor editAs="oneCell">
    <xdr:from>
      <xdr:col>1</xdr:col>
      <xdr:colOff>494254</xdr:colOff>
      <xdr:row>94</xdr:row>
      <xdr:rowOff>104940</xdr:rowOff>
    </xdr:from>
    <xdr:to>
      <xdr:col>2</xdr:col>
      <xdr:colOff>419363</xdr:colOff>
      <xdr:row>97</xdr:row>
      <xdr:rowOff>1697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2">
          <xdr14:nvContentPartPr>
            <xdr14:cNvPr id="292" name="Ink 291">
              <a:extLst>
                <a:ext uri="{FF2B5EF4-FFF2-40B4-BE49-F238E27FC236}">
                  <a16:creationId xmlns:a16="http://schemas.microsoft.com/office/drawing/2014/main" id="{3C75FB2E-4EC5-5E21-CCA4-C690C6242F61}"/>
                </a:ext>
              </a:extLst>
            </xdr14:cNvPr>
            <xdr14:cNvContentPartPr/>
          </xdr14:nvContentPartPr>
          <xdr14:nvPr macro=""/>
          <xdr14:xfrm>
            <a:off x="771840" y="16988683"/>
            <a:ext cx="1043640" cy="435600"/>
          </xdr14:xfrm>
        </xdr:contentPart>
      </mc:Choice>
      <mc:Fallback xmlns="">
        <xdr:pic>
          <xdr:nvPicPr>
            <xdr:cNvPr id="292" name="Ink 291">
              <a:extLst>
                <a:ext uri="{FF2B5EF4-FFF2-40B4-BE49-F238E27FC236}">
                  <a16:creationId xmlns:a16="http://schemas.microsoft.com/office/drawing/2014/main" id="{3C75FB2E-4EC5-5E21-CCA4-C690C6242F61}"/>
                </a:ext>
              </a:extLst>
            </xdr:cNvPr>
            <xdr:cNvPicPr/>
          </xdr:nvPicPr>
          <xdr:blipFill>
            <a:blip xmlns:r="http://schemas.openxmlformats.org/officeDocument/2006/relationships" r:embed="rId113"/>
            <a:stretch>
              <a:fillRect/>
            </a:stretch>
          </xdr:blipFill>
          <xdr:spPr>
            <a:xfrm>
              <a:off x="765720" y="16982568"/>
              <a:ext cx="1055880" cy="447830"/>
            </a:xfrm>
            <a:prstGeom prst="rect">
              <a:avLst/>
            </a:prstGeom>
          </xdr:spPr>
        </xdr:pic>
      </mc:Fallback>
    </mc:AlternateContent>
    <xdr:clientData/>
  </xdr:twoCellAnchor>
  <xdr:twoCellAnchor editAs="oneCell">
    <xdr:from>
      <xdr:col>1</xdr:col>
      <xdr:colOff>2382536</xdr:colOff>
      <xdr:row>94</xdr:row>
      <xdr:rowOff>55620</xdr:rowOff>
    </xdr:from>
    <xdr:to>
      <xdr:col>2</xdr:col>
      <xdr:colOff>572821</xdr:colOff>
      <xdr:row>95</xdr:row>
      <xdr:rowOff>87768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4">
          <xdr14:nvContentPartPr>
            <xdr14:cNvPr id="297" name="Ink 296">
              <a:extLst>
                <a:ext uri="{FF2B5EF4-FFF2-40B4-BE49-F238E27FC236}">
                  <a16:creationId xmlns:a16="http://schemas.microsoft.com/office/drawing/2014/main" id="{E8A5817C-8857-CB40-FA9A-0706B2094238}"/>
                </a:ext>
              </a:extLst>
            </xdr14:cNvPr>
            <xdr14:cNvContentPartPr/>
          </xdr14:nvContentPartPr>
          <xdr14:nvPr macro=""/>
          <xdr14:xfrm>
            <a:off x="2660122" y="16939363"/>
            <a:ext cx="570878" cy="211762"/>
          </xdr14:xfrm>
        </xdr:contentPart>
      </mc:Choice>
      <mc:Fallback xmlns="">
        <xdr:pic>
          <xdr:nvPicPr>
            <xdr:cNvPr id="297" name="Ink 296">
              <a:extLst>
                <a:ext uri="{FF2B5EF4-FFF2-40B4-BE49-F238E27FC236}">
                  <a16:creationId xmlns:a16="http://schemas.microsoft.com/office/drawing/2014/main" id="{E8A5817C-8857-CB40-FA9A-0706B2094238}"/>
                </a:ext>
              </a:extLst>
            </xdr:cNvPr>
            <xdr:cNvPicPr/>
          </xdr:nvPicPr>
          <xdr:blipFill>
            <a:blip xmlns:r="http://schemas.openxmlformats.org/officeDocument/2006/relationships" r:embed="rId115"/>
            <a:stretch>
              <a:fillRect/>
            </a:stretch>
          </xdr:blipFill>
          <xdr:spPr>
            <a:xfrm>
              <a:off x="2654007" y="16933230"/>
              <a:ext cx="583109" cy="224028"/>
            </a:xfrm>
            <a:prstGeom prst="rect">
              <a:avLst/>
            </a:prstGeom>
          </xdr:spPr>
        </xdr:pic>
      </mc:Fallback>
    </mc:AlternateContent>
    <xdr:clientData/>
  </xdr:twoCellAnchor>
  <xdr:twoCellAnchor editAs="oneCell">
    <xdr:from>
      <xdr:col>1</xdr:col>
      <xdr:colOff>3686816</xdr:colOff>
      <xdr:row>95</xdr:row>
      <xdr:rowOff>8568</xdr:rowOff>
    </xdr:from>
    <xdr:to>
      <xdr:col>2</xdr:col>
      <xdr:colOff>931567</xdr:colOff>
      <xdr:row>96</xdr:row>
      <xdr:rowOff>20556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6">
          <xdr14:nvContentPartPr>
            <xdr14:cNvPr id="306" name="Ink 305">
              <a:extLst>
                <a:ext uri="{FF2B5EF4-FFF2-40B4-BE49-F238E27FC236}">
                  <a16:creationId xmlns:a16="http://schemas.microsoft.com/office/drawing/2014/main" id="{A123AFE5-6516-15A6-7462-6BAD4C007CC7}"/>
                </a:ext>
              </a:extLst>
            </xdr14:cNvPr>
            <xdr14:cNvContentPartPr/>
          </xdr14:nvContentPartPr>
          <xdr14:nvPr macro=""/>
          <xdr14:xfrm>
            <a:off x="3964402" y="17071925"/>
            <a:ext cx="931958" cy="186840"/>
          </xdr14:xfrm>
        </xdr:contentPart>
      </mc:Choice>
      <mc:Fallback xmlns="">
        <xdr:pic>
          <xdr:nvPicPr>
            <xdr:cNvPr id="306" name="Ink 305">
              <a:extLst>
                <a:ext uri="{FF2B5EF4-FFF2-40B4-BE49-F238E27FC236}">
                  <a16:creationId xmlns:a16="http://schemas.microsoft.com/office/drawing/2014/main" id="{A123AFE5-6516-15A6-7462-6BAD4C007CC7}"/>
                </a:ext>
              </a:extLst>
            </xdr:cNvPr>
            <xdr:cNvPicPr/>
          </xdr:nvPicPr>
          <xdr:blipFill>
            <a:blip xmlns:r="http://schemas.openxmlformats.org/officeDocument/2006/relationships" r:embed="rId117"/>
            <a:stretch>
              <a:fillRect/>
            </a:stretch>
          </xdr:blipFill>
          <xdr:spPr>
            <a:xfrm>
              <a:off x="3958283" y="17065793"/>
              <a:ext cx="944197" cy="199104"/>
            </a:xfrm>
            <a:prstGeom prst="rect">
              <a:avLst/>
            </a:prstGeom>
          </xdr:spPr>
        </xdr:pic>
      </mc:Fallback>
    </mc:AlternateContent>
    <xdr:clientData/>
  </xdr:twoCellAnchor>
  <xdr:twoCellAnchor editAs="oneCell">
    <xdr:from>
      <xdr:col>1</xdr:col>
      <xdr:colOff>3702934</xdr:colOff>
      <xdr:row>95</xdr:row>
      <xdr:rowOff>14246</xdr:rowOff>
    </xdr:from>
    <xdr:to>
      <xdr:col>2</xdr:col>
      <xdr:colOff>37328</xdr:colOff>
      <xdr:row>95</xdr:row>
      <xdr:rowOff>76968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8">
          <xdr14:nvContentPartPr>
            <xdr14:cNvPr id="307" name="Ink 306">
              <a:extLst>
                <a:ext uri="{FF2B5EF4-FFF2-40B4-BE49-F238E27FC236}">
                  <a16:creationId xmlns:a16="http://schemas.microsoft.com/office/drawing/2014/main" id="{C35BE2D6-69BF-6A5F-3047-5946B279DCBB}"/>
                </a:ext>
              </a:extLst>
            </xdr14:cNvPr>
            <xdr14:cNvContentPartPr/>
          </xdr14:nvContentPartPr>
          <xdr14:nvPr macro=""/>
          <xdr14:xfrm>
            <a:off x="3980520" y="17077603"/>
            <a:ext cx="34200" cy="57960"/>
          </xdr14:xfrm>
        </xdr:contentPart>
      </mc:Choice>
      <mc:Fallback xmlns="">
        <xdr:pic>
          <xdr:nvPicPr>
            <xdr:cNvPr id="307" name="Ink 306">
              <a:extLst>
                <a:ext uri="{FF2B5EF4-FFF2-40B4-BE49-F238E27FC236}">
                  <a16:creationId xmlns:a16="http://schemas.microsoft.com/office/drawing/2014/main" id="{C35BE2D6-69BF-6A5F-3047-5946B279DCBB}"/>
                </a:ext>
              </a:extLst>
            </xdr:cNvPr>
            <xdr:cNvPicPr/>
          </xdr:nvPicPr>
          <xdr:blipFill>
            <a:blip xmlns:r="http://schemas.openxmlformats.org/officeDocument/2006/relationships" r:embed="rId119"/>
            <a:stretch>
              <a:fillRect/>
            </a:stretch>
          </xdr:blipFill>
          <xdr:spPr>
            <a:xfrm>
              <a:off x="3974400" y="17071483"/>
              <a:ext cx="46440" cy="70200"/>
            </a:xfrm>
            <a:prstGeom prst="rect">
              <a:avLst/>
            </a:prstGeom>
          </xdr:spPr>
        </xdr:pic>
      </mc:Fallback>
    </mc:AlternateContent>
    <xdr:clientData/>
  </xdr:twoCellAnchor>
  <xdr:twoCellAnchor editAs="oneCell">
    <xdr:from>
      <xdr:col>1</xdr:col>
      <xdr:colOff>3802294</xdr:colOff>
      <xdr:row>95</xdr:row>
      <xdr:rowOff>133406</xdr:rowOff>
    </xdr:from>
    <xdr:to>
      <xdr:col>2</xdr:col>
      <xdr:colOff>84556</xdr:colOff>
      <xdr:row>95</xdr:row>
      <xdr:rowOff>154368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20">
          <xdr14:nvContentPartPr>
            <xdr14:cNvPr id="308" name="Ink 307">
              <a:extLst>
                <a:ext uri="{FF2B5EF4-FFF2-40B4-BE49-F238E27FC236}">
                  <a16:creationId xmlns:a16="http://schemas.microsoft.com/office/drawing/2014/main" id="{6052E3EB-5AA7-BAE5-CA6E-7D8EEE13F159}"/>
                </a:ext>
              </a:extLst>
            </xdr14:cNvPr>
            <xdr14:cNvContentPartPr/>
          </xdr14:nvContentPartPr>
          <xdr14:nvPr macro=""/>
          <xdr14:xfrm>
            <a:off x="4079880" y="17196763"/>
            <a:ext cx="82080" cy="16200"/>
          </xdr14:xfrm>
        </xdr:contentPart>
      </mc:Choice>
      <mc:Fallback xmlns="">
        <xdr:pic>
          <xdr:nvPicPr>
            <xdr:cNvPr id="308" name="Ink 307">
              <a:extLst>
                <a:ext uri="{FF2B5EF4-FFF2-40B4-BE49-F238E27FC236}">
                  <a16:creationId xmlns:a16="http://schemas.microsoft.com/office/drawing/2014/main" id="{6052E3EB-5AA7-BAE5-CA6E-7D8EEE13F159}"/>
                </a:ext>
              </a:extLst>
            </xdr:cNvPr>
            <xdr:cNvPicPr/>
          </xdr:nvPicPr>
          <xdr:blipFill>
            <a:blip xmlns:r="http://schemas.openxmlformats.org/officeDocument/2006/relationships" r:embed="rId121"/>
            <a:stretch>
              <a:fillRect/>
            </a:stretch>
          </xdr:blipFill>
          <xdr:spPr>
            <a:xfrm>
              <a:off x="4073760" y="17190643"/>
              <a:ext cx="94320" cy="28440"/>
            </a:xfrm>
            <a:prstGeom prst="rect">
              <a:avLst/>
            </a:prstGeom>
          </xdr:spPr>
        </xdr:pic>
      </mc:Fallback>
    </mc:AlternateContent>
    <xdr:clientData/>
  </xdr:twoCellAnchor>
  <xdr:twoCellAnchor editAs="oneCell">
    <xdr:from>
      <xdr:col>1</xdr:col>
      <xdr:colOff>4001374</xdr:colOff>
      <xdr:row>96</xdr:row>
      <xdr:rowOff>8512</xdr:rowOff>
    </xdr:from>
    <xdr:to>
      <xdr:col>2</xdr:col>
      <xdr:colOff>59131</xdr:colOff>
      <xdr:row>96</xdr:row>
      <xdr:rowOff>21112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22">
          <xdr14:nvContentPartPr>
            <xdr14:cNvPr id="309" name="Ink 308">
              <a:extLst>
                <a:ext uri="{FF2B5EF4-FFF2-40B4-BE49-F238E27FC236}">
                  <a16:creationId xmlns:a16="http://schemas.microsoft.com/office/drawing/2014/main" id="{A1E3F3CE-64A3-5B07-D832-D23C9BE3786D}"/>
                </a:ext>
              </a:extLst>
            </xdr14:cNvPr>
            <xdr14:cNvContentPartPr/>
          </xdr14:nvContentPartPr>
          <xdr14:nvPr macro=""/>
          <xdr14:xfrm>
            <a:off x="4278960" y="17251483"/>
            <a:ext cx="57600" cy="12600"/>
          </xdr14:xfrm>
        </xdr:contentPart>
      </mc:Choice>
      <mc:Fallback xmlns="">
        <xdr:pic>
          <xdr:nvPicPr>
            <xdr:cNvPr id="309" name="Ink 308">
              <a:extLst>
                <a:ext uri="{FF2B5EF4-FFF2-40B4-BE49-F238E27FC236}">
                  <a16:creationId xmlns:a16="http://schemas.microsoft.com/office/drawing/2014/main" id="{A1E3F3CE-64A3-5B07-D832-D23C9BE3786D}"/>
                </a:ext>
              </a:extLst>
            </xdr:cNvPr>
            <xdr:cNvPicPr/>
          </xdr:nvPicPr>
          <xdr:blipFill>
            <a:blip xmlns:r="http://schemas.openxmlformats.org/officeDocument/2006/relationships" r:embed="rId123"/>
            <a:stretch>
              <a:fillRect/>
            </a:stretch>
          </xdr:blipFill>
          <xdr:spPr>
            <a:xfrm>
              <a:off x="4272840" y="17245363"/>
              <a:ext cx="69840" cy="24840"/>
            </a:xfrm>
            <a:prstGeom prst="rect">
              <a:avLst/>
            </a:prstGeom>
          </xdr:spPr>
        </xdr:pic>
      </mc:Fallback>
    </mc:AlternateContent>
    <xdr:clientData/>
  </xdr:twoCellAnchor>
  <xdr:twoCellAnchor editAs="oneCell">
    <xdr:from>
      <xdr:col>1</xdr:col>
      <xdr:colOff>4249774</xdr:colOff>
      <xdr:row>96</xdr:row>
      <xdr:rowOff>27952</xdr:rowOff>
    </xdr:from>
    <xdr:to>
      <xdr:col>2</xdr:col>
      <xdr:colOff>84112</xdr:colOff>
      <xdr:row>96</xdr:row>
      <xdr:rowOff>37312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24">
          <xdr14:nvContentPartPr>
            <xdr14:cNvPr id="310" name="Ink 309">
              <a:extLst>
                <a:ext uri="{FF2B5EF4-FFF2-40B4-BE49-F238E27FC236}">
                  <a16:creationId xmlns:a16="http://schemas.microsoft.com/office/drawing/2014/main" id="{DC9AEC75-8D49-2A66-C175-954CBC0EED31}"/>
                </a:ext>
              </a:extLst>
            </xdr14:cNvPr>
            <xdr14:cNvContentPartPr/>
          </xdr14:nvContentPartPr>
          <xdr14:nvPr macro=""/>
          <xdr14:xfrm>
            <a:off x="4527360" y="17270923"/>
            <a:ext cx="83520" cy="9360"/>
          </xdr14:xfrm>
        </xdr:contentPart>
      </mc:Choice>
      <mc:Fallback xmlns="">
        <xdr:pic>
          <xdr:nvPicPr>
            <xdr:cNvPr id="310" name="Ink 309">
              <a:extLst>
                <a:ext uri="{FF2B5EF4-FFF2-40B4-BE49-F238E27FC236}">
                  <a16:creationId xmlns:a16="http://schemas.microsoft.com/office/drawing/2014/main" id="{DC9AEC75-8D49-2A66-C175-954CBC0EED31}"/>
                </a:ext>
              </a:extLst>
            </xdr:cNvPr>
            <xdr:cNvPicPr/>
          </xdr:nvPicPr>
          <xdr:blipFill>
            <a:blip xmlns:r="http://schemas.openxmlformats.org/officeDocument/2006/relationships" r:embed="rId125"/>
            <a:stretch>
              <a:fillRect/>
            </a:stretch>
          </xdr:blipFill>
          <xdr:spPr>
            <a:xfrm>
              <a:off x="4521240" y="17264803"/>
              <a:ext cx="95760" cy="21600"/>
            </a:xfrm>
            <a:prstGeom prst="rect">
              <a:avLst/>
            </a:prstGeom>
          </xdr:spPr>
        </xdr:pic>
      </mc:Fallback>
    </mc:AlternateContent>
    <xdr:clientData/>
  </xdr:twoCellAnchor>
  <xdr:twoCellAnchor editAs="oneCell">
    <xdr:from>
      <xdr:col>1</xdr:col>
      <xdr:colOff>4418254</xdr:colOff>
      <xdr:row>96</xdr:row>
      <xdr:rowOff>9952</xdr:rowOff>
    </xdr:from>
    <xdr:to>
      <xdr:col>2</xdr:col>
      <xdr:colOff>39824</xdr:colOff>
      <xdr:row>96</xdr:row>
      <xdr:rowOff>27674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26">
          <xdr14:nvContentPartPr>
            <xdr14:cNvPr id="311" name="Ink 310">
              <a:extLst>
                <a:ext uri="{FF2B5EF4-FFF2-40B4-BE49-F238E27FC236}">
                  <a16:creationId xmlns:a16="http://schemas.microsoft.com/office/drawing/2014/main" id="{E3CBD5C4-0438-502E-50D0-48BE9732D955}"/>
                </a:ext>
              </a:extLst>
            </xdr14:cNvPr>
            <xdr14:cNvContentPartPr/>
          </xdr14:nvContentPartPr>
          <xdr14:nvPr macro=""/>
          <xdr14:xfrm>
            <a:off x="4695840" y="17252923"/>
            <a:ext cx="37440" cy="12960"/>
          </xdr14:xfrm>
        </xdr:contentPart>
      </mc:Choice>
      <mc:Fallback xmlns="">
        <xdr:pic>
          <xdr:nvPicPr>
            <xdr:cNvPr id="311" name="Ink 310">
              <a:extLst>
                <a:ext uri="{FF2B5EF4-FFF2-40B4-BE49-F238E27FC236}">
                  <a16:creationId xmlns:a16="http://schemas.microsoft.com/office/drawing/2014/main" id="{E3CBD5C4-0438-502E-50D0-48BE9732D955}"/>
                </a:ext>
              </a:extLst>
            </xdr:cNvPr>
            <xdr:cNvPicPr/>
          </xdr:nvPicPr>
          <xdr:blipFill>
            <a:blip xmlns:r="http://schemas.openxmlformats.org/officeDocument/2006/relationships" r:embed="rId127"/>
            <a:stretch>
              <a:fillRect/>
            </a:stretch>
          </xdr:blipFill>
          <xdr:spPr>
            <a:xfrm>
              <a:off x="4689720" y="17246803"/>
              <a:ext cx="49680" cy="25200"/>
            </a:xfrm>
            <a:prstGeom prst="rect">
              <a:avLst/>
            </a:prstGeom>
          </xdr:spPr>
        </xdr:pic>
      </mc:Fallback>
    </mc:AlternateContent>
    <xdr:clientData/>
  </xdr:twoCellAnchor>
  <xdr:twoCellAnchor editAs="oneCell">
    <xdr:from>
      <xdr:col>1</xdr:col>
      <xdr:colOff>4695814</xdr:colOff>
      <xdr:row>95</xdr:row>
      <xdr:rowOff>116846</xdr:rowOff>
    </xdr:from>
    <xdr:to>
      <xdr:col>2</xdr:col>
      <xdr:colOff>10199</xdr:colOff>
      <xdr:row>95</xdr:row>
      <xdr:rowOff>124406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28">
          <xdr14:nvContentPartPr>
            <xdr14:cNvPr id="312" name="Ink 311">
              <a:extLst>
                <a:ext uri="{FF2B5EF4-FFF2-40B4-BE49-F238E27FC236}">
                  <a16:creationId xmlns:a16="http://schemas.microsoft.com/office/drawing/2014/main" id="{332CB82A-6585-EFF9-727D-FE151087419B}"/>
                </a:ext>
              </a:extLst>
            </xdr14:cNvPr>
            <xdr14:cNvContentPartPr/>
          </xdr14:nvContentPartPr>
          <xdr14:nvPr macro=""/>
          <xdr14:xfrm>
            <a:off x="4973400" y="17180203"/>
            <a:ext cx="6480" cy="7560"/>
          </xdr14:xfrm>
        </xdr:contentPart>
      </mc:Choice>
      <mc:Fallback xmlns="">
        <xdr:pic>
          <xdr:nvPicPr>
            <xdr:cNvPr id="312" name="Ink 311">
              <a:extLst>
                <a:ext uri="{FF2B5EF4-FFF2-40B4-BE49-F238E27FC236}">
                  <a16:creationId xmlns:a16="http://schemas.microsoft.com/office/drawing/2014/main" id="{332CB82A-6585-EFF9-727D-FE151087419B}"/>
                </a:ext>
              </a:extLst>
            </xdr:cNvPr>
            <xdr:cNvPicPr/>
          </xdr:nvPicPr>
          <xdr:blipFill>
            <a:blip xmlns:r="http://schemas.openxmlformats.org/officeDocument/2006/relationships" r:embed="rId129"/>
            <a:stretch>
              <a:fillRect/>
            </a:stretch>
          </xdr:blipFill>
          <xdr:spPr>
            <a:xfrm>
              <a:off x="4967280" y="17174083"/>
              <a:ext cx="18720" cy="19800"/>
            </a:xfrm>
            <a:prstGeom prst="rect">
              <a:avLst/>
            </a:prstGeom>
          </xdr:spPr>
        </xdr:pic>
      </mc:Fallback>
    </mc:AlternateContent>
    <xdr:clientData/>
  </xdr:twoCellAnchor>
  <xdr:twoCellAnchor editAs="oneCell">
    <xdr:from>
      <xdr:col>1</xdr:col>
      <xdr:colOff>3728494</xdr:colOff>
      <xdr:row>95</xdr:row>
      <xdr:rowOff>16766</xdr:rowOff>
    </xdr:from>
    <xdr:to>
      <xdr:col>2</xdr:col>
      <xdr:colOff>37193</xdr:colOff>
      <xdr:row>95</xdr:row>
      <xdr:rowOff>56006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0">
          <xdr14:nvContentPartPr>
            <xdr14:cNvPr id="313" name="Ink 312">
              <a:extLst>
                <a:ext uri="{FF2B5EF4-FFF2-40B4-BE49-F238E27FC236}">
                  <a16:creationId xmlns:a16="http://schemas.microsoft.com/office/drawing/2014/main" id="{A673ACFA-1B4A-3718-000B-FD196C5475F8}"/>
                </a:ext>
              </a:extLst>
            </xdr14:cNvPr>
            <xdr14:cNvContentPartPr/>
          </xdr14:nvContentPartPr>
          <xdr14:nvPr macro=""/>
          <xdr14:xfrm>
            <a:off x="4006080" y="17080123"/>
            <a:ext cx="37080" cy="39240"/>
          </xdr14:xfrm>
        </xdr:contentPart>
      </mc:Choice>
      <mc:Fallback xmlns="">
        <xdr:pic>
          <xdr:nvPicPr>
            <xdr:cNvPr id="313" name="Ink 312">
              <a:extLst>
                <a:ext uri="{FF2B5EF4-FFF2-40B4-BE49-F238E27FC236}">
                  <a16:creationId xmlns:a16="http://schemas.microsoft.com/office/drawing/2014/main" id="{A673ACFA-1B4A-3718-000B-FD196C5475F8}"/>
                </a:ext>
              </a:extLst>
            </xdr:cNvPr>
            <xdr:cNvPicPr/>
          </xdr:nvPicPr>
          <xdr:blipFill>
            <a:blip xmlns:r="http://schemas.openxmlformats.org/officeDocument/2006/relationships" r:embed="rId131"/>
            <a:stretch>
              <a:fillRect/>
            </a:stretch>
          </xdr:blipFill>
          <xdr:spPr>
            <a:xfrm>
              <a:off x="3999960" y="17074003"/>
              <a:ext cx="49320" cy="51480"/>
            </a:xfrm>
            <a:prstGeom prst="rect">
              <a:avLst/>
            </a:prstGeom>
          </xdr:spPr>
        </xdr:pic>
      </mc:Fallback>
    </mc:AlternateContent>
    <xdr:clientData/>
  </xdr:twoCellAnchor>
  <xdr:twoCellAnchor editAs="oneCell">
    <xdr:from>
      <xdr:col>1</xdr:col>
      <xdr:colOff>3839374</xdr:colOff>
      <xdr:row>95</xdr:row>
      <xdr:rowOff>103166</xdr:rowOff>
    </xdr:from>
    <xdr:to>
      <xdr:col>2</xdr:col>
      <xdr:colOff>75976</xdr:colOff>
      <xdr:row>95</xdr:row>
      <xdr:rowOff>132768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2">
          <xdr14:nvContentPartPr>
            <xdr14:cNvPr id="314" name="Ink 313">
              <a:extLst>
                <a:ext uri="{FF2B5EF4-FFF2-40B4-BE49-F238E27FC236}">
                  <a16:creationId xmlns:a16="http://schemas.microsoft.com/office/drawing/2014/main" id="{3B9550A8-157F-AB3D-3C4A-809F2FC0B912}"/>
                </a:ext>
              </a:extLst>
            </xdr14:cNvPr>
            <xdr14:cNvContentPartPr/>
          </xdr14:nvContentPartPr>
          <xdr14:nvPr macro=""/>
          <xdr14:xfrm>
            <a:off x="4116960" y="17166523"/>
            <a:ext cx="74520" cy="24840"/>
          </xdr14:xfrm>
        </xdr:contentPart>
      </mc:Choice>
      <mc:Fallback xmlns="">
        <xdr:pic>
          <xdr:nvPicPr>
            <xdr:cNvPr id="314" name="Ink 313">
              <a:extLst>
                <a:ext uri="{FF2B5EF4-FFF2-40B4-BE49-F238E27FC236}">
                  <a16:creationId xmlns:a16="http://schemas.microsoft.com/office/drawing/2014/main" id="{3B9550A8-157F-AB3D-3C4A-809F2FC0B912}"/>
                </a:ext>
              </a:extLst>
            </xdr:cNvPr>
            <xdr:cNvPicPr/>
          </xdr:nvPicPr>
          <xdr:blipFill>
            <a:blip xmlns:r="http://schemas.openxmlformats.org/officeDocument/2006/relationships" r:embed="rId133"/>
            <a:stretch>
              <a:fillRect/>
            </a:stretch>
          </xdr:blipFill>
          <xdr:spPr>
            <a:xfrm>
              <a:off x="4110840" y="17160403"/>
              <a:ext cx="86760" cy="37080"/>
            </a:xfrm>
            <a:prstGeom prst="rect">
              <a:avLst/>
            </a:prstGeom>
          </xdr:spPr>
        </xdr:pic>
      </mc:Fallback>
    </mc:AlternateContent>
    <xdr:clientData/>
  </xdr:twoCellAnchor>
  <xdr:twoCellAnchor editAs="oneCell">
    <xdr:from>
      <xdr:col>1</xdr:col>
      <xdr:colOff>3983734</xdr:colOff>
      <xdr:row>95</xdr:row>
      <xdr:rowOff>147086</xdr:rowOff>
    </xdr:from>
    <xdr:to>
      <xdr:col>2</xdr:col>
      <xdr:colOff>20581</xdr:colOff>
      <xdr:row>95</xdr:row>
      <xdr:rowOff>160766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4">
          <xdr14:nvContentPartPr>
            <xdr14:cNvPr id="315" name="Ink 314">
              <a:extLst>
                <a:ext uri="{FF2B5EF4-FFF2-40B4-BE49-F238E27FC236}">
                  <a16:creationId xmlns:a16="http://schemas.microsoft.com/office/drawing/2014/main" id="{78524279-4351-76D8-9782-434D265A6661}"/>
                </a:ext>
              </a:extLst>
            </xdr14:cNvPr>
            <xdr14:cNvContentPartPr/>
          </xdr14:nvContentPartPr>
          <xdr14:nvPr macro=""/>
          <xdr14:xfrm>
            <a:off x="4261320" y="17210443"/>
            <a:ext cx="17640" cy="13680"/>
          </xdr14:xfrm>
        </xdr:contentPart>
      </mc:Choice>
      <mc:Fallback xmlns="">
        <xdr:pic>
          <xdr:nvPicPr>
            <xdr:cNvPr id="315" name="Ink 314">
              <a:extLst>
                <a:ext uri="{FF2B5EF4-FFF2-40B4-BE49-F238E27FC236}">
                  <a16:creationId xmlns:a16="http://schemas.microsoft.com/office/drawing/2014/main" id="{78524279-4351-76D8-9782-434D265A6661}"/>
                </a:ext>
              </a:extLst>
            </xdr:cNvPr>
            <xdr:cNvPicPr/>
          </xdr:nvPicPr>
          <xdr:blipFill>
            <a:blip xmlns:r="http://schemas.openxmlformats.org/officeDocument/2006/relationships" r:embed="rId135"/>
            <a:stretch>
              <a:fillRect/>
            </a:stretch>
          </xdr:blipFill>
          <xdr:spPr>
            <a:xfrm>
              <a:off x="4255200" y="17204323"/>
              <a:ext cx="29880" cy="25920"/>
            </a:xfrm>
            <a:prstGeom prst="rect">
              <a:avLst/>
            </a:prstGeom>
          </xdr:spPr>
        </xdr:pic>
      </mc:Fallback>
    </mc:AlternateContent>
    <xdr:clientData/>
  </xdr:twoCellAnchor>
  <xdr:twoCellAnchor editAs="oneCell">
    <xdr:from>
      <xdr:col>1</xdr:col>
      <xdr:colOff>4089574</xdr:colOff>
      <xdr:row>96</xdr:row>
      <xdr:rowOff>8512</xdr:rowOff>
    </xdr:from>
    <xdr:to>
      <xdr:col>2</xdr:col>
      <xdr:colOff>30396</xdr:colOff>
      <xdr:row>96</xdr:row>
      <xdr:rowOff>17954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6">
          <xdr14:nvContentPartPr>
            <xdr14:cNvPr id="316" name="Ink 315">
              <a:extLst>
                <a:ext uri="{FF2B5EF4-FFF2-40B4-BE49-F238E27FC236}">
                  <a16:creationId xmlns:a16="http://schemas.microsoft.com/office/drawing/2014/main" id="{B2A39D91-0308-6B37-BDE5-B0174E54FEA4}"/>
                </a:ext>
              </a:extLst>
            </xdr14:cNvPr>
            <xdr14:cNvContentPartPr/>
          </xdr14:nvContentPartPr>
          <xdr14:nvPr macro=""/>
          <xdr14:xfrm>
            <a:off x="4367160" y="17251483"/>
            <a:ext cx="28080" cy="4680"/>
          </xdr14:xfrm>
        </xdr:contentPart>
      </mc:Choice>
      <mc:Fallback xmlns="">
        <xdr:pic>
          <xdr:nvPicPr>
            <xdr:cNvPr id="316" name="Ink 315">
              <a:extLst>
                <a:ext uri="{FF2B5EF4-FFF2-40B4-BE49-F238E27FC236}">
                  <a16:creationId xmlns:a16="http://schemas.microsoft.com/office/drawing/2014/main" id="{B2A39D91-0308-6B37-BDE5-B0174E54FEA4}"/>
                </a:ext>
              </a:extLst>
            </xdr:cNvPr>
            <xdr:cNvPicPr/>
          </xdr:nvPicPr>
          <xdr:blipFill>
            <a:blip xmlns:r="http://schemas.openxmlformats.org/officeDocument/2006/relationships" r:embed="rId137"/>
            <a:stretch>
              <a:fillRect/>
            </a:stretch>
          </xdr:blipFill>
          <xdr:spPr>
            <a:xfrm>
              <a:off x="4361040" y="17245363"/>
              <a:ext cx="40320" cy="16920"/>
            </a:xfrm>
            <a:prstGeom prst="rect">
              <a:avLst/>
            </a:prstGeom>
          </xdr:spPr>
        </xdr:pic>
      </mc:Fallback>
    </mc:AlternateContent>
    <xdr:clientData/>
  </xdr:twoCellAnchor>
  <xdr:twoCellAnchor editAs="oneCell">
    <xdr:from>
      <xdr:col>1</xdr:col>
      <xdr:colOff>4288294</xdr:colOff>
      <xdr:row>96</xdr:row>
      <xdr:rowOff>952</xdr:rowOff>
    </xdr:from>
    <xdr:to>
      <xdr:col>2</xdr:col>
      <xdr:colOff>67694</xdr:colOff>
      <xdr:row>96</xdr:row>
      <xdr:rowOff>21194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8">
          <xdr14:nvContentPartPr>
            <xdr14:cNvPr id="317" name="Ink 316">
              <a:extLst>
                <a:ext uri="{FF2B5EF4-FFF2-40B4-BE49-F238E27FC236}">
                  <a16:creationId xmlns:a16="http://schemas.microsoft.com/office/drawing/2014/main" id="{4DE02203-440C-596B-6C84-62FDA7CEDF6A}"/>
                </a:ext>
              </a:extLst>
            </xdr14:cNvPr>
            <xdr14:cNvContentPartPr/>
          </xdr14:nvContentPartPr>
          <xdr14:nvPr macro=""/>
          <xdr14:xfrm>
            <a:off x="4565880" y="17243923"/>
            <a:ext cx="61920" cy="15480"/>
          </xdr14:xfrm>
        </xdr:contentPart>
      </mc:Choice>
      <mc:Fallback xmlns="">
        <xdr:pic>
          <xdr:nvPicPr>
            <xdr:cNvPr id="317" name="Ink 316">
              <a:extLst>
                <a:ext uri="{FF2B5EF4-FFF2-40B4-BE49-F238E27FC236}">
                  <a16:creationId xmlns:a16="http://schemas.microsoft.com/office/drawing/2014/main" id="{4DE02203-440C-596B-6C84-62FDA7CEDF6A}"/>
                </a:ext>
              </a:extLst>
            </xdr:cNvPr>
            <xdr:cNvPicPr/>
          </xdr:nvPicPr>
          <xdr:blipFill>
            <a:blip xmlns:r="http://schemas.openxmlformats.org/officeDocument/2006/relationships" r:embed="rId139"/>
            <a:stretch>
              <a:fillRect/>
            </a:stretch>
          </xdr:blipFill>
          <xdr:spPr>
            <a:xfrm>
              <a:off x="4559760" y="17237803"/>
              <a:ext cx="74160" cy="27720"/>
            </a:xfrm>
            <a:prstGeom prst="rect">
              <a:avLst/>
            </a:prstGeom>
          </xdr:spPr>
        </xdr:pic>
      </mc:Fallback>
    </mc:AlternateContent>
    <xdr:clientData/>
  </xdr:twoCellAnchor>
  <xdr:twoCellAnchor editAs="oneCell">
    <xdr:from>
      <xdr:col>1</xdr:col>
      <xdr:colOff>4625254</xdr:colOff>
      <xdr:row>95</xdr:row>
      <xdr:rowOff>141686</xdr:rowOff>
    </xdr:from>
    <xdr:to>
      <xdr:col>2</xdr:col>
      <xdr:colOff>8697</xdr:colOff>
      <xdr:row>95</xdr:row>
      <xdr:rowOff>142046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40">
          <xdr14:nvContentPartPr>
            <xdr14:cNvPr id="318" name="Ink 317">
              <a:extLst>
                <a:ext uri="{FF2B5EF4-FFF2-40B4-BE49-F238E27FC236}">
                  <a16:creationId xmlns:a16="http://schemas.microsoft.com/office/drawing/2014/main" id="{DEBEACD3-DCD5-AB09-E2E6-765B2F9C7282}"/>
                </a:ext>
              </a:extLst>
            </xdr14:cNvPr>
            <xdr14:cNvContentPartPr/>
          </xdr14:nvContentPartPr>
          <xdr14:nvPr macro=""/>
          <xdr14:xfrm>
            <a:off x="4902840" y="17205043"/>
            <a:ext cx="360" cy="360"/>
          </xdr14:xfrm>
        </xdr:contentPart>
      </mc:Choice>
      <mc:Fallback xmlns="">
        <xdr:pic>
          <xdr:nvPicPr>
            <xdr:cNvPr id="318" name="Ink 317">
              <a:extLst>
                <a:ext uri="{FF2B5EF4-FFF2-40B4-BE49-F238E27FC236}">
                  <a16:creationId xmlns:a16="http://schemas.microsoft.com/office/drawing/2014/main" id="{DEBEACD3-DCD5-AB09-E2E6-765B2F9C7282}"/>
                </a:ext>
              </a:extLst>
            </xdr:cNvPr>
            <xdr:cNvPicPr/>
          </xdr:nvPicPr>
          <xdr:blipFill>
            <a:blip xmlns:r="http://schemas.openxmlformats.org/officeDocument/2006/relationships" r:embed="rId141"/>
            <a:stretch>
              <a:fillRect/>
            </a:stretch>
          </xdr:blipFill>
          <xdr:spPr>
            <a:xfrm>
              <a:off x="4896720" y="17198923"/>
              <a:ext cx="12600" cy="12600"/>
            </a:xfrm>
            <a:prstGeom prst="rect">
              <a:avLst/>
            </a:prstGeom>
          </xdr:spPr>
        </xdr:pic>
      </mc:Fallback>
    </mc:AlternateContent>
    <xdr:clientData/>
  </xdr:twoCellAnchor>
  <xdr:twoCellAnchor editAs="oneCell">
    <xdr:from>
      <xdr:col>1</xdr:col>
      <xdr:colOff>3800854</xdr:colOff>
      <xdr:row>95</xdr:row>
      <xdr:rowOff>206</xdr:rowOff>
    </xdr:from>
    <xdr:to>
      <xdr:col>2</xdr:col>
      <xdr:colOff>31358</xdr:colOff>
      <xdr:row>95</xdr:row>
      <xdr:rowOff>29006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42">
          <xdr14:nvContentPartPr>
            <xdr14:cNvPr id="319" name="Ink 318">
              <a:extLst>
                <a:ext uri="{FF2B5EF4-FFF2-40B4-BE49-F238E27FC236}">
                  <a16:creationId xmlns:a16="http://schemas.microsoft.com/office/drawing/2014/main" id="{153A454A-7D89-2A49-6F51-BFADD5785C9A}"/>
                </a:ext>
              </a:extLst>
            </xdr14:cNvPr>
            <xdr14:cNvContentPartPr/>
          </xdr14:nvContentPartPr>
          <xdr14:nvPr macro=""/>
          <xdr14:xfrm>
            <a:off x="4078440" y="17063563"/>
            <a:ext cx="25560" cy="28800"/>
          </xdr14:xfrm>
        </xdr:contentPart>
      </mc:Choice>
      <mc:Fallback xmlns="">
        <xdr:pic>
          <xdr:nvPicPr>
            <xdr:cNvPr id="319" name="Ink 318">
              <a:extLst>
                <a:ext uri="{FF2B5EF4-FFF2-40B4-BE49-F238E27FC236}">
                  <a16:creationId xmlns:a16="http://schemas.microsoft.com/office/drawing/2014/main" id="{153A454A-7D89-2A49-6F51-BFADD5785C9A}"/>
                </a:ext>
              </a:extLst>
            </xdr:cNvPr>
            <xdr:cNvPicPr/>
          </xdr:nvPicPr>
          <xdr:blipFill>
            <a:blip xmlns:r="http://schemas.openxmlformats.org/officeDocument/2006/relationships" r:embed="rId143"/>
            <a:stretch>
              <a:fillRect/>
            </a:stretch>
          </xdr:blipFill>
          <xdr:spPr>
            <a:xfrm>
              <a:off x="4072320" y="17057443"/>
              <a:ext cx="37800" cy="41040"/>
            </a:xfrm>
            <a:prstGeom prst="rect">
              <a:avLst/>
            </a:prstGeom>
          </xdr:spPr>
        </xdr:pic>
      </mc:Fallback>
    </mc:AlternateContent>
    <xdr:clientData/>
  </xdr:twoCellAnchor>
  <xdr:twoCellAnchor editAs="oneCell">
    <xdr:from>
      <xdr:col>1</xdr:col>
      <xdr:colOff>3889054</xdr:colOff>
      <xdr:row>95</xdr:row>
      <xdr:rowOff>90206</xdr:rowOff>
    </xdr:from>
    <xdr:to>
      <xdr:col>2</xdr:col>
      <xdr:colOff>94066</xdr:colOff>
      <xdr:row>95</xdr:row>
      <xdr:rowOff>115046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44">
          <xdr14:nvContentPartPr>
            <xdr14:cNvPr id="320" name="Ink 319">
              <a:extLst>
                <a:ext uri="{FF2B5EF4-FFF2-40B4-BE49-F238E27FC236}">
                  <a16:creationId xmlns:a16="http://schemas.microsoft.com/office/drawing/2014/main" id="{FD09FA09-DFCA-1064-DBB5-A5393E08A0B0}"/>
                </a:ext>
              </a:extLst>
            </xdr14:cNvPr>
            <xdr14:cNvContentPartPr/>
          </xdr14:nvContentPartPr>
          <xdr14:nvPr macro=""/>
          <xdr14:xfrm>
            <a:off x="4166640" y="17153563"/>
            <a:ext cx="100080" cy="24840"/>
          </xdr14:xfrm>
        </xdr:contentPart>
      </mc:Choice>
      <mc:Fallback xmlns="">
        <xdr:pic>
          <xdr:nvPicPr>
            <xdr:cNvPr id="320" name="Ink 319">
              <a:extLst>
                <a:ext uri="{FF2B5EF4-FFF2-40B4-BE49-F238E27FC236}">
                  <a16:creationId xmlns:a16="http://schemas.microsoft.com/office/drawing/2014/main" id="{FD09FA09-DFCA-1064-DBB5-A5393E08A0B0}"/>
                </a:ext>
              </a:extLst>
            </xdr:cNvPr>
            <xdr:cNvPicPr/>
          </xdr:nvPicPr>
          <xdr:blipFill>
            <a:blip xmlns:r="http://schemas.openxmlformats.org/officeDocument/2006/relationships" r:embed="rId145"/>
            <a:stretch>
              <a:fillRect/>
            </a:stretch>
          </xdr:blipFill>
          <xdr:spPr>
            <a:xfrm>
              <a:off x="4160520" y="17147443"/>
              <a:ext cx="112320" cy="37080"/>
            </a:xfrm>
            <a:prstGeom prst="rect">
              <a:avLst/>
            </a:prstGeom>
          </xdr:spPr>
        </xdr:pic>
      </mc:Fallback>
    </mc:AlternateContent>
    <xdr:clientData/>
  </xdr:twoCellAnchor>
  <xdr:twoCellAnchor editAs="oneCell">
    <xdr:from>
      <xdr:col>1</xdr:col>
      <xdr:colOff>4175974</xdr:colOff>
      <xdr:row>95</xdr:row>
      <xdr:rowOff>167246</xdr:rowOff>
    </xdr:from>
    <xdr:to>
      <xdr:col>2</xdr:col>
      <xdr:colOff>39989</xdr:colOff>
      <xdr:row>95</xdr:row>
      <xdr:rowOff>173530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46">
          <xdr14:nvContentPartPr>
            <xdr14:cNvPr id="321" name="Ink 320">
              <a:extLst>
                <a:ext uri="{FF2B5EF4-FFF2-40B4-BE49-F238E27FC236}">
                  <a16:creationId xmlns:a16="http://schemas.microsoft.com/office/drawing/2014/main" id="{07A6254A-D7B7-830F-B427-67D9EAC81338}"/>
                </a:ext>
              </a:extLst>
            </xdr14:cNvPr>
            <xdr14:cNvContentPartPr/>
          </xdr14:nvContentPartPr>
          <xdr14:nvPr macro=""/>
          <xdr14:xfrm>
            <a:off x="4453560" y="17230603"/>
            <a:ext cx="41760" cy="3240"/>
          </xdr14:xfrm>
        </xdr:contentPart>
      </mc:Choice>
      <mc:Fallback xmlns="">
        <xdr:pic>
          <xdr:nvPicPr>
            <xdr:cNvPr id="321" name="Ink 320">
              <a:extLst>
                <a:ext uri="{FF2B5EF4-FFF2-40B4-BE49-F238E27FC236}">
                  <a16:creationId xmlns:a16="http://schemas.microsoft.com/office/drawing/2014/main" id="{07A6254A-D7B7-830F-B427-67D9EAC81338}"/>
                </a:ext>
              </a:extLst>
            </xdr:cNvPr>
            <xdr:cNvPicPr/>
          </xdr:nvPicPr>
          <xdr:blipFill>
            <a:blip xmlns:r="http://schemas.openxmlformats.org/officeDocument/2006/relationships" r:embed="rId147"/>
            <a:stretch>
              <a:fillRect/>
            </a:stretch>
          </xdr:blipFill>
          <xdr:spPr>
            <a:xfrm>
              <a:off x="4447440" y="17224483"/>
              <a:ext cx="54000" cy="15480"/>
            </a:xfrm>
            <a:prstGeom prst="rect">
              <a:avLst/>
            </a:prstGeom>
          </xdr:spPr>
        </xdr:pic>
      </mc:Fallback>
    </mc:AlternateContent>
    <xdr:clientData/>
  </xdr:twoCellAnchor>
  <xdr:twoCellAnchor editAs="oneCell">
    <xdr:from>
      <xdr:col>1</xdr:col>
      <xdr:colOff>4402414</xdr:colOff>
      <xdr:row>96</xdr:row>
      <xdr:rowOff>5992</xdr:rowOff>
    </xdr:from>
    <xdr:to>
      <xdr:col>2</xdr:col>
      <xdr:colOff>39074</xdr:colOff>
      <xdr:row>96</xdr:row>
      <xdr:rowOff>11032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48">
          <xdr14:nvContentPartPr>
            <xdr14:cNvPr id="322" name="Ink 321">
              <a:extLst>
                <a:ext uri="{FF2B5EF4-FFF2-40B4-BE49-F238E27FC236}">
                  <a16:creationId xmlns:a16="http://schemas.microsoft.com/office/drawing/2014/main" id="{D4AE4102-59B3-5754-F1CA-9C9C66649C9C}"/>
                </a:ext>
              </a:extLst>
            </xdr14:cNvPr>
            <xdr14:cNvContentPartPr/>
          </xdr14:nvContentPartPr>
          <xdr14:nvPr macro=""/>
          <xdr14:xfrm>
            <a:off x="4680000" y="17248963"/>
            <a:ext cx="33480" cy="5040"/>
          </xdr14:xfrm>
        </xdr:contentPart>
      </mc:Choice>
      <mc:Fallback xmlns="">
        <xdr:pic>
          <xdr:nvPicPr>
            <xdr:cNvPr id="322" name="Ink 321">
              <a:extLst>
                <a:ext uri="{FF2B5EF4-FFF2-40B4-BE49-F238E27FC236}">
                  <a16:creationId xmlns:a16="http://schemas.microsoft.com/office/drawing/2014/main" id="{D4AE4102-59B3-5754-F1CA-9C9C66649C9C}"/>
                </a:ext>
              </a:extLst>
            </xdr:cNvPr>
            <xdr:cNvPicPr/>
          </xdr:nvPicPr>
          <xdr:blipFill>
            <a:blip xmlns:r="http://schemas.openxmlformats.org/officeDocument/2006/relationships" r:embed="rId149"/>
            <a:stretch>
              <a:fillRect/>
            </a:stretch>
          </xdr:blipFill>
          <xdr:spPr>
            <a:xfrm>
              <a:off x="4673880" y="17242843"/>
              <a:ext cx="45720" cy="17280"/>
            </a:xfrm>
            <a:prstGeom prst="rect">
              <a:avLst/>
            </a:prstGeom>
          </xdr:spPr>
        </xdr:pic>
      </mc:Fallback>
    </mc:AlternateContent>
    <xdr:clientData/>
  </xdr:twoCellAnchor>
  <xdr:twoCellAnchor editAs="oneCell">
    <xdr:from>
      <xdr:col>1</xdr:col>
      <xdr:colOff>4625254</xdr:colOff>
      <xdr:row>95</xdr:row>
      <xdr:rowOff>12086</xdr:rowOff>
    </xdr:from>
    <xdr:to>
      <xdr:col>2</xdr:col>
      <xdr:colOff>84794</xdr:colOff>
      <xdr:row>95</xdr:row>
      <xdr:rowOff>57446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0">
          <xdr14:nvContentPartPr>
            <xdr14:cNvPr id="323" name="Ink 322">
              <a:extLst>
                <a:ext uri="{FF2B5EF4-FFF2-40B4-BE49-F238E27FC236}">
                  <a16:creationId xmlns:a16="http://schemas.microsoft.com/office/drawing/2014/main" id="{77B6D62F-DC28-7807-BEEE-ED2B10D5EFAB}"/>
                </a:ext>
              </a:extLst>
            </xdr14:cNvPr>
            <xdr14:cNvContentPartPr/>
          </xdr14:nvContentPartPr>
          <xdr14:nvPr macro=""/>
          <xdr14:xfrm>
            <a:off x="4902840" y="17075443"/>
            <a:ext cx="84960" cy="45360"/>
          </xdr14:xfrm>
        </xdr:contentPart>
      </mc:Choice>
      <mc:Fallback xmlns="">
        <xdr:pic>
          <xdr:nvPicPr>
            <xdr:cNvPr id="323" name="Ink 322">
              <a:extLst>
                <a:ext uri="{FF2B5EF4-FFF2-40B4-BE49-F238E27FC236}">
                  <a16:creationId xmlns:a16="http://schemas.microsoft.com/office/drawing/2014/main" id="{77B6D62F-DC28-7807-BEEE-ED2B10D5EFAB}"/>
                </a:ext>
              </a:extLst>
            </xdr:cNvPr>
            <xdr:cNvPicPr/>
          </xdr:nvPicPr>
          <xdr:blipFill>
            <a:blip xmlns:r="http://schemas.openxmlformats.org/officeDocument/2006/relationships" r:embed="rId151"/>
            <a:stretch>
              <a:fillRect/>
            </a:stretch>
          </xdr:blipFill>
          <xdr:spPr>
            <a:xfrm>
              <a:off x="4896720" y="17069323"/>
              <a:ext cx="97200" cy="57600"/>
            </a:xfrm>
            <a:prstGeom prst="rect">
              <a:avLst/>
            </a:prstGeom>
          </xdr:spPr>
        </xdr:pic>
      </mc:Fallback>
    </mc:AlternateContent>
    <xdr:clientData/>
  </xdr:twoCellAnchor>
  <xdr:twoCellAnchor editAs="oneCell">
    <xdr:from>
      <xdr:col>1</xdr:col>
      <xdr:colOff>3868174</xdr:colOff>
      <xdr:row>94</xdr:row>
      <xdr:rowOff>169740</xdr:rowOff>
    </xdr:from>
    <xdr:to>
      <xdr:col>2</xdr:col>
      <xdr:colOff>20123</xdr:colOff>
      <xdr:row>95</xdr:row>
      <xdr:rowOff>39086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2">
          <xdr14:nvContentPartPr>
            <xdr14:cNvPr id="324" name="Ink 323">
              <a:extLst>
                <a:ext uri="{FF2B5EF4-FFF2-40B4-BE49-F238E27FC236}">
                  <a16:creationId xmlns:a16="http://schemas.microsoft.com/office/drawing/2014/main" id="{17A83377-85A9-D0DC-5123-7E82E0602DBD}"/>
                </a:ext>
              </a:extLst>
            </xdr14:cNvPr>
            <xdr14:cNvContentPartPr/>
          </xdr14:nvContentPartPr>
          <xdr14:nvPr macro=""/>
          <xdr14:xfrm>
            <a:off x="4145760" y="17053483"/>
            <a:ext cx="13680" cy="48960"/>
          </xdr14:xfrm>
        </xdr:contentPart>
      </mc:Choice>
      <mc:Fallback xmlns="">
        <xdr:pic>
          <xdr:nvPicPr>
            <xdr:cNvPr id="324" name="Ink 323">
              <a:extLst>
                <a:ext uri="{FF2B5EF4-FFF2-40B4-BE49-F238E27FC236}">
                  <a16:creationId xmlns:a16="http://schemas.microsoft.com/office/drawing/2014/main" id="{17A83377-85A9-D0DC-5123-7E82E0602DBD}"/>
                </a:ext>
              </a:extLst>
            </xdr:cNvPr>
            <xdr:cNvPicPr/>
          </xdr:nvPicPr>
          <xdr:blipFill>
            <a:blip xmlns:r="http://schemas.openxmlformats.org/officeDocument/2006/relationships" r:embed="rId153"/>
            <a:stretch>
              <a:fillRect/>
            </a:stretch>
          </xdr:blipFill>
          <xdr:spPr>
            <a:xfrm>
              <a:off x="4139640" y="17047363"/>
              <a:ext cx="25920" cy="61200"/>
            </a:xfrm>
            <a:prstGeom prst="rect">
              <a:avLst/>
            </a:prstGeom>
          </xdr:spPr>
        </xdr:pic>
      </mc:Fallback>
    </mc:AlternateContent>
    <xdr:clientData/>
  </xdr:twoCellAnchor>
  <xdr:twoCellAnchor editAs="oneCell">
    <xdr:from>
      <xdr:col>1</xdr:col>
      <xdr:colOff>3975454</xdr:colOff>
      <xdr:row>95</xdr:row>
      <xdr:rowOff>115766</xdr:rowOff>
    </xdr:from>
    <xdr:to>
      <xdr:col>2</xdr:col>
      <xdr:colOff>77101</xdr:colOff>
      <xdr:row>95</xdr:row>
      <xdr:rowOff>122328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4">
          <xdr14:nvContentPartPr>
            <xdr14:cNvPr id="325" name="Ink 324">
              <a:extLst>
                <a:ext uri="{FF2B5EF4-FFF2-40B4-BE49-F238E27FC236}">
                  <a16:creationId xmlns:a16="http://schemas.microsoft.com/office/drawing/2014/main" id="{6C2983B3-7642-C416-EB2D-19A92E71DDB6}"/>
                </a:ext>
              </a:extLst>
            </xdr14:cNvPr>
            <xdr14:cNvContentPartPr/>
          </xdr14:nvContentPartPr>
          <xdr14:nvPr macro=""/>
          <xdr14:xfrm>
            <a:off x="4253040" y="17179123"/>
            <a:ext cx="82440" cy="1800"/>
          </xdr14:xfrm>
        </xdr:contentPart>
      </mc:Choice>
      <mc:Fallback xmlns="">
        <xdr:pic>
          <xdr:nvPicPr>
            <xdr:cNvPr id="325" name="Ink 324">
              <a:extLst>
                <a:ext uri="{FF2B5EF4-FFF2-40B4-BE49-F238E27FC236}">
                  <a16:creationId xmlns:a16="http://schemas.microsoft.com/office/drawing/2014/main" id="{6C2983B3-7642-C416-EB2D-19A92E71DDB6}"/>
                </a:ext>
              </a:extLst>
            </xdr:cNvPr>
            <xdr:cNvPicPr/>
          </xdr:nvPicPr>
          <xdr:blipFill>
            <a:blip xmlns:r="http://schemas.openxmlformats.org/officeDocument/2006/relationships" r:embed="rId155"/>
            <a:stretch>
              <a:fillRect/>
            </a:stretch>
          </xdr:blipFill>
          <xdr:spPr>
            <a:xfrm>
              <a:off x="4246920" y="17173003"/>
              <a:ext cx="94680" cy="14040"/>
            </a:xfrm>
            <a:prstGeom prst="rect">
              <a:avLst/>
            </a:prstGeom>
          </xdr:spPr>
        </xdr:pic>
      </mc:Fallback>
    </mc:AlternateContent>
    <xdr:clientData/>
  </xdr:twoCellAnchor>
  <xdr:twoCellAnchor editAs="oneCell">
    <xdr:from>
      <xdr:col>1</xdr:col>
      <xdr:colOff>4245094</xdr:colOff>
      <xdr:row>95</xdr:row>
      <xdr:rowOff>147806</xdr:rowOff>
    </xdr:from>
    <xdr:to>
      <xdr:col>2</xdr:col>
      <xdr:colOff>69156</xdr:colOff>
      <xdr:row>95</xdr:row>
      <xdr:rowOff>152928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6">
          <xdr14:nvContentPartPr>
            <xdr14:cNvPr id="326" name="Ink 325">
              <a:extLst>
                <a:ext uri="{FF2B5EF4-FFF2-40B4-BE49-F238E27FC236}">
                  <a16:creationId xmlns:a16="http://schemas.microsoft.com/office/drawing/2014/main" id="{D300E6FD-F3EF-A527-8CBB-B90C951C5D64}"/>
                </a:ext>
              </a:extLst>
            </xdr14:cNvPr>
            <xdr14:cNvContentPartPr/>
          </xdr14:nvContentPartPr>
          <xdr14:nvPr macro=""/>
          <xdr14:xfrm>
            <a:off x="4522680" y="17211163"/>
            <a:ext cx="63720" cy="360"/>
          </xdr14:xfrm>
        </xdr:contentPart>
      </mc:Choice>
      <mc:Fallback xmlns="">
        <xdr:pic>
          <xdr:nvPicPr>
            <xdr:cNvPr id="326" name="Ink 325">
              <a:extLst>
                <a:ext uri="{FF2B5EF4-FFF2-40B4-BE49-F238E27FC236}">
                  <a16:creationId xmlns:a16="http://schemas.microsoft.com/office/drawing/2014/main" id="{D300E6FD-F3EF-A527-8CBB-B90C951C5D64}"/>
                </a:ext>
              </a:extLst>
            </xdr:cNvPr>
            <xdr:cNvPicPr/>
          </xdr:nvPicPr>
          <xdr:blipFill>
            <a:blip xmlns:r="http://schemas.openxmlformats.org/officeDocument/2006/relationships" r:embed="rId157"/>
            <a:stretch>
              <a:fillRect/>
            </a:stretch>
          </xdr:blipFill>
          <xdr:spPr>
            <a:xfrm>
              <a:off x="4516560" y="17205043"/>
              <a:ext cx="75960" cy="12600"/>
            </a:xfrm>
            <a:prstGeom prst="rect">
              <a:avLst/>
            </a:prstGeom>
          </xdr:spPr>
        </xdr:pic>
      </mc:Fallback>
    </mc:AlternateContent>
    <xdr:clientData/>
  </xdr:twoCellAnchor>
  <xdr:twoCellAnchor editAs="oneCell">
    <xdr:from>
      <xdr:col>1</xdr:col>
      <xdr:colOff>4426174</xdr:colOff>
      <xdr:row>95</xdr:row>
      <xdr:rowOff>123326</xdr:rowOff>
    </xdr:from>
    <xdr:to>
      <xdr:col>2</xdr:col>
      <xdr:colOff>30741</xdr:colOff>
      <xdr:row>95</xdr:row>
      <xdr:rowOff>134486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8">
          <xdr14:nvContentPartPr>
            <xdr14:cNvPr id="327" name="Ink 326">
              <a:extLst>
                <a:ext uri="{FF2B5EF4-FFF2-40B4-BE49-F238E27FC236}">
                  <a16:creationId xmlns:a16="http://schemas.microsoft.com/office/drawing/2014/main" id="{87C72938-4A5B-8A91-D70F-DDBEF0A9AD32}"/>
                </a:ext>
              </a:extLst>
            </xdr14:cNvPr>
            <xdr14:cNvContentPartPr/>
          </xdr14:nvContentPartPr>
          <xdr14:nvPr macro=""/>
          <xdr14:xfrm>
            <a:off x="4703760" y="17186683"/>
            <a:ext cx="25200" cy="11160"/>
          </xdr14:xfrm>
        </xdr:contentPart>
      </mc:Choice>
      <mc:Fallback xmlns="">
        <xdr:pic>
          <xdr:nvPicPr>
            <xdr:cNvPr id="327" name="Ink 326">
              <a:extLst>
                <a:ext uri="{FF2B5EF4-FFF2-40B4-BE49-F238E27FC236}">
                  <a16:creationId xmlns:a16="http://schemas.microsoft.com/office/drawing/2014/main" id="{87C72938-4A5B-8A91-D70F-DDBEF0A9AD32}"/>
                </a:ext>
              </a:extLst>
            </xdr:cNvPr>
            <xdr:cNvPicPr/>
          </xdr:nvPicPr>
          <xdr:blipFill>
            <a:blip xmlns:r="http://schemas.openxmlformats.org/officeDocument/2006/relationships" r:embed="rId159"/>
            <a:stretch>
              <a:fillRect/>
            </a:stretch>
          </xdr:blipFill>
          <xdr:spPr>
            <a:xfrm>
              <a:off x="4697640" y="17180563"/>
              <a:ext cx="37440" cy="23400"/>
            </a:xfrm>
            <a:prstGeom prst="rect">
              <a:avLst/>
            </a:prstGeom>
          </xdr:spPr>
        </xdr:pic>
      </mc:Fallback>
    </mc:AlternateContent>
    <xdr:clientData/>
  </xdr:twoCellAnchor>
  <xdr:twoCellAnchor editAs="oneCell">
    <xdr:from>
      <xdr:col>1</xdr:col>
      <xdr:colOff>4534174</xdr:colOff>
      <xdr:row>94</xdr:row>
      <xdr:rowOff>172620</xdr:rowOff>
    </xdr:from>
    <xdr:to>
      <xdr:col>2</xdr:col>
      <xdr:colOff>8602</xdr:colOff>
      <xdr:row>95</xdr:row>
      <xdr:rowOff>36206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60">
          <xdr14:nvContentPartPr>
            <xdr14:cNvPr id="328" name="Ink 327">
              <a:extLst>
                <a:ext uri="{FF2B5EF4-FFF2-40B4-BE49-F238E27FC236}">
                  <a16:creationId xmlns:a16="http://schemas.microsoft.com/office/drawing/2014/main" id="{6FAA1CAC-7BD8-D264-6852-AD6B4D5AD3F1}"/>
                </a:ext>
              </a:extLst>
            </xdr14:cNvPr>
            <xdr14:cNvContentPartPr/>
          </xdr14:nvContentPartPr>
          <xdr14:nvPr macro=""/>
          <xdr14:xfrm>
            <a:off x="4811760" y="17056363"/>
            <a:ext cx="9360" cy="43200"/>
          </xdr14:xfrm>
        </xdr:contentPart>
      </mc:Choice>
      <mc:Fallback xmlns="">
        <xdr:pic>
          <xdr:nvPicPr>
            <xdr:cNvPr id="328" name="Ink 327">
              <a:extLst>
                <a:ext uri="{FF2B5EF4-FFF2-40B4-BE49-F238E27FC236}">
                  <a16:creationId xmlns:a16="http://schemas.microsoft.com/office/drawing/2014/main" id="{6FAA1CAC-7BD8-D264-6852-AD6B4D5AD3F1}"/>
                </a:ext>
              </a:extLst>
            </xdr:cNvPr>
            <xdr:cNvPicPr/>
          </xdr:nvPicPr>
          <xdr:blipFill>
            <a:blip xmlns:r="http://schemas.openxmlformats.org/officeDocument/2006/relationships" r:embed="rId161"/>
            <a:stretch>
              <a:fillRect/>
            </a:stretch>
          </xdr:blipFill>
          <xdr:spPr>
            <a:xfrm>
              <a:off x="4805640" y="17050243"/>
              <a:ext cx="21600" cy="55440"/>
            </a:xfrm>
            <a:prstGeom prst="rect">
              <a:avLst/>
            </a:prstGeom>
          </xdr:spPr>
        </xdr:pic>
      </mc:Fallback>
    </mc:AlternateContent>
    <xdr:clientData/>
  </xdr:twoCellAnchor>
  <xdr:twoCellAnchor editAs="oneCell">
    <xdr:from>
      <xdr:col>1</xdr:col>
      <xdr:colOff>3669094</xdr:colOff>
      <xdr:row>94</xdr:row>
      <xdr:rowOff>137700</xdr:rowOff>
    </xdr:from>
    <xdr:to>
      <xdr:col>2</xdr:col>
      <xdr:colOff>1102897</xdr:colOff>
      <xdr:row>96</xdr:row>
      <xdr:rowOff>74474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62">
          <xdr14:nvContentPartPr>
            <xdr14:cNvPr id="329" name="Ink 328">
              <a:extLst>
                <a:ext uri="{FF2B5EF4-FFF2-40B4-BE49-F238E27FC236}">
                  <a16:creationId xmlns:a16="http://schemas.microsoft.com/office/drawing/2014/main" id="{656C6B38-9240-B16A-016A-77A39DD73C61}"/>
                </a:ext>
              </a:extLst>
            </xdr14:cNvPr>
            <xdr14:cNvContentPartPr/>
          </xdr14:nvContentPartPr>
          <xdr14:nvPr macro=""/>
          <xdr14:xfrm>
            <a:off x="3946680" y="17021443"/>
            <a:ext cx="1101960" cy="291240"/>
          </xdr14:xfrm>
        </xdr:contentPart>
      </mc:Choice>
      <mc:Fallback xmlns="">
        <xdr:pic>
          <xdr:nvPicPr>
            <xdr:cNvPr id="329" name="Ink 328">
              <a:extLst>
                <a:ext uri="{FF2B5EF4-FFF2-40B4-BE49-F238E27FC236}">
                  <a16:creationId xmlns:a16="http://schemas.microsoft.com/office/drawing/2014/main" id="{656C6B38-9240-B16A-016A-77A39DD73C61}"/>
                </a:ext>
              </a:extLst>
            </xdr:cNvPr>
            <xdr:cNvPicPr/>
          </xdr:nvPicPr>
          <xdr:blipFill>
            <a:blip xmlns:r="http://schemas.openxmlformats.org/officeDocument/2006/relationships" r:embed="rId163"/>
            <a:stretch>
              <a:fillRect/>
            </a:stretch>
          </xdr:blipFill>
          <xdr:spPr>
            <a:xfrm>
              <a:off x="3940560" y="17015323"/>
              <a:ext cx="1114200" cy="303480"/>
            </a:xfrm>
            <a:prstGeom prst="rect">
              <a:avLst/>
            </a:prstGeom>
          </xdr:spPr>
        </xdr:pic>
      </mc:Fallback>
    </mc:AlternateContent>
    <xdr:clientData/>
  </xdr:twoCellAnchor>
  <xdr:twoCellAnchor editAs="oneCell">
    <xdr:from>
      <xdr:col>1</xdr:col>
      <xdr:colOff>5311054</xdr:colOff>
      <xdr:row>92</xdr:row>
      <xdr:rowOff>174729</xdr:rowOff>
    </xdr:from>
    <xdr:to>
      <xdr:col>2</xdr:col>
      <xdr:colOff>1049872</xdr:colOff>
      <xdr:row>97</xdr:row>
      <xdr:rowOff>20139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64">
          <xdr14:nvContentPartPr>
            <xdr14:cNvPr id="331" name="Ink 330">
              <a:extLst>
                <a:ext uri="{FF2B5EF4-FFF2-40B4-BE49-F238E27FC236}">
                  <a16:creationId xmlns:a16="http://schemas.microsoft.com/office/drawing/2014/main" id="{BB5EA164-1E8A-05E8-97D5-2074DCE33838}"/>
                </a:ext>
              </a:extLst>
            </xdr14:cNvPr>
            <xdr14:cNvContentPartPr/>
          </xdr14:nvContentPartPr>
          <xdr14:nvPr macro=""/>
          <xdr14:xfrm>
            <a:off x="5588640" y="16699243"/>
            <a:ext cx="1054800" cy="738720"/>
          </xdr14:xfrm>
        </xdr:contentPart>
      </mc:Choice>
      <mc:Fallback xmlns="">
        <xdr:pic>
          <xdr:nvPicPr>
            <xdr:cNvPr id="331" name="Ink 330">
              <a:extLst>
                <a:ext uri="{FF2B5EF4-FFF2-40B4-BE49-F238E27FC236}">
                  <a16:creationId xmlns:a16="http://schemas.microsoft.com/office/drawing/2014/main" id="{BB5EA164-1E8A-05E8-97D5-2074DCE33838}"/>
                </a:ext>
              </a:extLst>
            </xdr:cNvPr>
            <xdr:cNvPicPr/>
          </xdr:nvPicPr>
          <xdr:blipFill>
            <a:blip xmlns:r="http://schemas.openxmlformats.org/officeDocument/2006/relationships" r:embed="rId165"/>
            <a:stretch>
              <a:fillRect/>
            </a:stretch>
          </xdr:blipFill>
          <xdr:spPr>
            <a:xfrm>
              <a:off x="5582484" y="16693297"/>
              <a:ext cx="1067111" cy="750612"/>
            </a:xfrm>
            <a:prstGeom prst="rect">
              <a:avLst/>
            </a:prstGeom>
          </xdr:spPr>
        </xdr:pic>
      </mc:Fallback>
    </mc:AlternateContent>
    <xdr:clientData/>
  </xdr:twoCellAnchor>
  <xdr:twoCellAnchor editAs="oneCell">
    <xdr:from>
      <xdr:col>1</xdr:col>
      <xdr:colOff>5430574</xdr:colOff>
      <xdr:row>93</xdr:row>
      <xdr:rowOff>107434</xdr:rowOff>
    </xdr:from>
    <xdr:to>
      <xdr:col>2</xdr:col>
      <xdr:colOff>715972</xdr:colOff>
      <xdr:row>96</xdr:row>
      <xdr:rowOff>7236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66">
          <xdr14:nvContentPartPr>
            <xdr14:cNvPr id="333" name="Ink 332">
              <a:extLst>
                <a:ext uri="{FF2B5EF4-FFF2-40B4-BE49-F238E27FC236}">
                  <a16:creationId xmlns:a16="http://schemas.microsoft.com/office/drawing/2014/main" id="{C64D981D-95E6-BED5-5A57-5FEDB1523104}"/>
                </a:ext>
              </a:extLst>
            </xdr14:cNvPr>
            <xdr14:cNvContentPartPr/>
          </xdr14:nvContentPartPr>
          <xdr14:nvPr macro=""/>
          <xdr14:xfrm>
            <a:off x="5708160" y="16811563"/>
            <a:ext cx="715680" cy="429120"/>
          </xdr14:xfrm>
        </xdr:contentPart>
      </mc:Choice>
      <mc:Fallback xmlns="">
        <xdr:pic>
          <xdr:nvPicPr>
            <xdr:cNvPr id="333" name="Ink 332">
              <a:extLst>
                <a:ext uri="{FF2B5EF4-FFF2-40B4-BE49-F238E27FC236}">
                  <a16:creationId xmlns:a16="http://schemas.microsoft.com/office/drawing/2014/main" id="{C64D981D-95E6-BED5-5A57-5FEDB1523104}"/>
                </a:ext>
              </a:extLst>
            </xdr:cNvPr>
            <xdr:cNvPicPr/>
          </xdr:nvPicPr>
          <xdr:blipFill>
            <a:blip xmlns:r="http://schemas.openxmlformats.org/officeDocument/2006/relationships" r:embed="rId167"/>
            <a:stretch>
              <a:fillRect/>
            </a:stretch>
          </xdr:blipFill>
          <xdr:spPr>
            <a:xfrm>
              <a:off x="5702028" y="16805689"/>
              <a:ext cx="727945" cy="440867"/>
            </a:xfrm>
            <a:prstGeom prst="rect">
              <a:avLst/>
            </a:prstGeom>
          </xdr:spPr>
        </xdr:pic>
      </mc:Fallback>
    </mc:AlternateContent>
    <xdr:clientData/>
  </xdr:twoCellAnchor>
  <xdr:twoCellAnchor editAs="oneCell">
    <xdr:from>
      <xdr:col>1</xdr:col>
      <xdr:colOff>5546134</xdr:colOff>
      <xdr:row>94</xdr:row>
      <xdr:rowOff>36540</xdr:rowOff>
    </xdr:from>
    <xdr:to>
      <xdr:col>2</xdr:col>
      <xdr:colOff>323587</xdr:colOff>
      <xdr:row>95</xdr:row>
      <xdr:rowOff>86328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68">
          <xdr14:nvContentPartPr>
            <xdr14:cNvPr id="335" name="Ink 334">
              <a:extLst>
                <a:ext uri="{FF2B5EF4-FFF2-40B4-BE49-F238E27FC236}">
                  <a16:creationId xmlns:a16="http://schemas.microsoft.com/office/drawing/2014/main" id="{445900F0-B513-C399-7F3F-E801830C71CA}"/>
                </a:ext>
              </a:extLst>
            </xdr14:cNvPr>
            <xdr14:cNvContentPartPr/>
          </xdr14:nvContentPartPr>
          <xdr14:nvPr macro=""/>
          <xdr14:xfrm>
            <a:off x="5823720" y="16920283"/>
            <a:ext cx="331560" cy="224640"/>
          </xdr14:xfrm>
        </xdr:contentPart>
      </mc:Choice>
      <mc:Fallback xmlns="">
        <xdr:pic>
          <xdr:nvPicPr>
            <xdr:cNvPr id="335" name="Ink 334">
              <a:extLst>
                <a:ext uri="{FF2B5EF4-FFF2-40B4-BE49-F238E27FC236}">
                  <a16:creationId xmlns:a16="http://schemas.microsoft.com/office/drawing/2014/main" id="{445900F0-B513-C399-7F3F-E801830C71CA}"/>
                </a:ext>
              </a:extLst>
            </xdr:cNvPr>
            <xdr:cNvPicPr/>
          </xdr:nvPicPr>
          <xdr:blipFill>
            <a:blip xmlns:r="http://schemas.openxmlformats.org/officeDocument/2006/relationships" r:embed="rId169"/>
            <a:stretch>
              <a:fillRect/>
            </a:stretch>
          </xdr:blipFill>
          <xdr:spPr>
            <a:xfrm>
              <a:off x="5817600" y="16914163"/>
              <a:ext cx="343800" cy="236880"/>
            </a:xfrm>
            <a:prstGeom prst="rect">
              <a:avLst/>
            </a:prstGeom>
          </xdr:spPr>
        </xdr:pic>
      </mc:Fallback>
    </mc:AlternateContent>
    <xdr:clientData/>
  </xdr:twoCellAnchor>
  <xdr:twoCellAnchor editAs="oneCell">
    <xdr:from>
      <xdr:col>1</xdr:col>
      <xdr:colOff>5609134</xdr:colOff>
      <xdr:row>94</xdr:row>
      <xdr:rowOff>104580</xdr:rowOff>
    </xdr:from>
    <xdr:to>
      <xdr:col>2</xdr:col>
      <xdr:colOff>116399</xdr:colOff>
      <xdr:row>95</xdr:row>
      <xdr:rowOff>38726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0">
          <xdr14:nvContentPartPr>
            <xdr14:cNvPr id="337" name="Ink 336">
              <a:extLst>
                <a:ext uri="{FF2B5EF4-FFF2-40B4-BE49-F238E27FC236}">
                  <a16:creationId xmlns:a16="http://schemas.microsoft.com/office/drawing/2014/main" id="{C71A2C54-EF88-E4B2-EBE9-281B73BF2DD8}"/>
                </a:ext>
              </a:extLst>
            </xdr14:cNvPr>
            <xdr14:cNvContentPartPr/>
          </xdr14:nvContentPartPr>
          <xdr14:nvPr macro=""/>
          <xdr14:xfrm>
            <a:off x="5886720" y="16988323"/>
            <a:ext cx="113760" cy="113760"/>
          </xdr14:xfrm>
        </xdr:contentPart>
      </mc:Choice>
      <mc:Fallback xmlns="">
        <xdr:pic>
          <xdr:nvPicPr>
            <xdr:cNvPr id="337" name="Ink 336">
              <a:extLst>
                <a:ext uri="{FF2B5EF4-FFF2-40B4-BE49-F238E27FC236}">
                  <a16:creationId xmlns:a16="http://schemas.microsoft.com/office/drawing/2014/main" id="{C71A2C54-EF88-E4B2-EBE9-281B73BF2DD8}"/>
                </a:ext>
              </a:extLst>
            </xdr:cNvPr>
            <xdr:cNvPicPr/>
          </xdr:nvPicPr>
          <xdr:blipFill>
            <a:blip xmlns:r="http://schemas.openxmlformats.org/officeDocument/2006/relationships" r:embed="rId171"/>
            <a:stretch>
              <a:fillRect/>
            </a:stretch>
          </xdr:blipFill>
          <xdr:spPr>
            <a:xfrm>
              <a:off x="5880600" y="16982203"/>
              <a:ext cx="126000" cy="126000"/>
            </a:xfrm>
            <a:prstGeom prst="rect">
              <a:avLst/>
            </a:prstGeom>
          </xdr:spPr>
        </xdr:pic>
      </mc:Fallback>
    </mc:AlternateContent>
    <xdr:clientData/>
  </xdr:twoCellAnchor>
  <xdr:twoCellAnchor editAs="oneCell">
    <xdr:from>
      <xdr:col>1</xdr:col>
      <xdr:colOff>436016</xdr:colOff>
      <xdr:row>98</xdr:row>
      <xdr:rowOff>65443</xdr:rowOff>
    </xdr:from>
    <xdr:to>
      <xdr:col>1</xdr:col>
      <xdr:colOff>703136</xdr:colOff>
      <xdr:row>100</xdr:row>
      <xdr:rowOff>47216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2">
          <xdr14:nvContentPartPr>
            <xdr14:cNvPr id="340" name="Ink 339">
              <a:extLst>
                <a:ext uri="{FF2B5EF4-FFF2-40B4-BE49-F238E27FC236}">
                  <a16:creationId xmlns:a16="http://schemas.microsoft.com/office/drawing/2014/main" id="{394670C4-6BAB-8E06-3BD1-14D670A56041}"/>
                </a:ext>
              </a:extLst>
            </xdr14:cNvPr>
            <xdr14:cNvContentPartPr/>
          </xdr14:nvContentPartPr>
          <xdr14:nvPr macro=""/>
          <xdr14:xfrm>
            <a:off x="713602" y="17667643"/>
            <a:ext cx="267120" cy="341002"/>
          </xdr14:xfrm>
        </xdr:contentPart>
      </mc:Choice>
      <mc:Fallback xmlns="">
        <xdr:pic>
          <xdr:nvPicPr>
            <xdr:cNvPr id="340" name="Ink 339">
              <a:extLst>
                <a:ext uri="{FF2B5EF4-FFF2-40B4-BE49-F238E27FC236}">
                  <a16:creationId xmlns:a16="http://schemas.microsoft.com/office/drawing/2014/main" id="{394670C4-6BAB-8E06-3BD1-14D670A56041}"/>
                </a:ext>
              </a:extLst>
            </xdr:cNvPr>
            <xdr:cNvPicPr/>
          </xdr:nvPicPr>
          <xdr:blipFill>
            <a:blip xmlns:r="http://schemas.openxmlformats.org/officeDocument/2006/relationships" r:embed="rId173"/>
            <a:stretch>
              <a:fillRect/>
            </a:stretch>
          </xdr:blipFill>
          <xdr:spPr>
            <a:xfrm>
              <a:off x="707482" y="17661679"/>
              <a:ext cx="279360" cy="352930"/>
            </a:xfrm>
            <a:prstGeom prst="rect">
              <a:avLst/>
            </a:prstGeom>
          </xdr:spPr>
        </xdr:pic>
      </mc:Fallback>
    </mc:AlternateContent>
    <xdr:clientData/>
  </xdr:twoCellAnchor>
  <xdr:twoCellAnchor editAs="oneCell">
    <xdr:from>
      <xdr:col>1</xdr:col>
      <xdr:colOff>952976</xdr:colOff>
      <xdr:row>98</xdr:row>
      <xdr:rowOff>1805</xdr:rowOff>
    </xdr:from>
    <xdr:to>
      <xdr:col>2</xdr:col>
      <xdr:colOff>753361</xdr:colOff>
      <xdr:row>102</xdr:row>
      <xdr:rowOff>76428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4">
          <xdr14:nvContentPartPr>
            <xdr14:cNvPr id="348" name="Ink 347">
              <a:extLst>
                <a:ext uri="{FF2B5EF4-FFF2-40B4-BE49-F238E27FC236}">
                  <a16:creationId xmlns:a16="http://schemas.microsoft.com/office/drawing/2014/main" id="{BAE4BAED-1AB7-7C21-1F79-500EE6393617}"/>
                </a:ext>
              </a:extLst>
            </xdr14:cNvPr>
            <xdr14:cNvContentPartPr/>
          </xdr14:nvContentPartPr>
          <xdr14:nvPr macro=""/>
          <xdr14:xfrm>
            <a:off x="1230562" y="17604005"/>
            <a:ext cx="923678" cy="793080"/>
          </xdr14:xfrm>
        </xdr:contentPart>
      </mc:Choice>
      <mc:Fallback xmlns="">
        <xdr:pic>
          <xdr:nvPicPr>
            <xdr:cNvPr id="348" name="Ink 347">
              <a:extLst>
                <a:ext uri="{FF2B5EF4-FFF2-40B4-BE49-F238E27FC236}">
                  <a16:creationId xmlns:a16="http://schemas.microsoft.com/office/drawing/2014/main" id="{BAE4BAED-1AB7-7C21-1F79-500EE6393617}"/>
                </a:ext>
              </a:extLst>
            </xdr:cNvPr>
            <xdr:cNvPicPr/>
          </xdr:nvPicPr>
          <xdr:blipFill>
            <a:blip xmlns:r="http://schemas.openxmlformats.org/officeDocument/2006/relationships" r:embed="rId175"/>
            <a:stretch>
              <a:fillRect/>
            </a:stretch>
          </xdr:blipFill>
          <xdr:spPr>
            <a:xfrm>
              <a:off x="1224443" y="17598016"/>
              <a:ext cx="935917" cy="805059"/>
            </a:xfrm>
            <a:prstGeom prst="rect">
              <a:avLst/>
            </a:prstGeom>
          </xdr:spPr>
        </xdr:pic>
      </mc:Fallback>
    </mc:AlternateContent>
    <xdr:clientData/>
  </xdr:twoCellAnchor>
  <xdr:twoCellAnchor editAs="oneCell">
    <xdr:from>
      <xdr:col>1</xdr:col>
      <xdr:colOff>343916</xdr:colOff>
      <xdr:row>112</xdr:row>
      <xdr:rowOff>824</xdr:rowOff>
    </xdr:from>
    <xdr:to>
      <xdr:col>1</xdr:col>
      <xdr:colOff>659276</xdr:colOff>
      <xdr:row>114</xdr:row>
      <xdr:rowOff>1034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6">
          <xdr14:nvContentPartPr>
            <xdr14:cNvPr id="351" name="Ink 350">
              <a:extLst>
                <a:ext uri="{FF2B5EF4-FFF2-40B4-BE49-F238E27FC236}">
                  <a16:creationId xmlns:a16="http://schemas.microsoft.com/office/drawing/2014/main" id="{D320E4AC-65D1-270F-7A35-2B317F246B68}"/>
                </a:ext>
              </a:extLst>
            </xdr14:cNvPr>
            <xdr14:cNvContentPartPr/>
          </xdr14:nvContentPartPr>
          <xdr14:nvPr macro=""/>
          <xdr14:xfrm>
            <a:off x="617760" y="20003324"/>
            <a:ext cx="315360" cy="357398"/>
          </xdr14:xfrm>
        </xdr:contentPart>
      </mc:Choice>
      <mc:Fallback xmlns="">
        <xdr:pic>
          <xdr:nvPicPr>
            <xdr:cNvPr id="351" name="Ink 350">
              <a:extLst>
                <a:ext uri="{FF2B5EF4-FFF2-40B4-BE49-F238E27FC236}">
                  <a16:creationId xmlns:a16="http://schemas.microsoft.com/office/drawing/2014/main" id="{D320E4AC-65D1-270F-7A35-2B317F246B68}"/>
                </a:ext>
              </a:extLst>
            </xdr:cNvPr>
            <xdr:cNvPicPr/>
          </xdr:nvPicPr>
          <xdr:blipFill>
            <a:blip xmlns:r="http://schemas.openxmlformats.org/officeDocument/2006/relationships" r:embed="rId177"/>
            <a:stretch>
              <a:fillRect/>
            </a:stretch>
          </xdr:blipFill>
          <xdr:spPr>
            <a:xfrm>
              <a:off x="611647" y="19997284"/>
              <a:ext cx="327586" cy="369477"/>
            </a:xfrm>
            <a:prstGeom prst="rect">
              <a:avLst/>
            </a:prstGeom>
          </xdr:spPr>
        </xdr:pic>
      </mc:Fallback>
    </mc:AlternateContent>
    <xdr:clientData/>
  </xdr:twoCellAnchor>
  <xdr:twoCellAnchor editAs="oneCell">
    <xdr:from>
      <xdr:col>1</xdr:col>
      <xdr:colOff>1019358</xdr:colOff>
      <xdr:row>112</xdr:row>
      <xdr:rowOff>16942</xdr:rowOff>
    </xdr:from>
    <xdr:to>
      <xdr:col>2</xdr:col>
      <xdr:colOff>809025</xdr:colOff>
      <xdr:row>113</xdr:row>
      <xdr:rowOff>46150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8">
          <xdr14:nvContentPartPr>
            <xdr14:cNvPr id="361" name="Ink 360">
              <a:extLst>
                <a:ext uri="{FF2B5EF4-FFF2-40B4-BE49-F238E27FC236}">
                  <a16:creationId xmlns:a16="http://schemas.microsoft.com/office/drawing/2014/main" id="{62067028-A1CB-EAC0-858C-7FE80B21FCD4}"/>
                </a:ext>
              </a:extLst>
            </xdr14:cNvPr>
            <xdr14:cNvContentPartPr/>
          </xdr14:nvContentPartPr>
          <xdr14:nvPr macro=""/>
          <xdr14:xfrm>
            <a:off x="1293202" y="20019442"/>
            <a:ext cx="912960" cy="207802"/>
          </xdr14:xfrm>
        </xdr:contentPart>
      </mc:Choice>
      <mc:Fallback xmlns="">
        <xdr:pic>
          <xdr:nvPicPr>
            <xdr:cNvPr id="361" name="Ink 360">
              <a:extLst>
                <a:ext uri="{FF2B5EF4-FFF2-40B4-BE49-F238E27FC236}">
                  <a16:creationId xmlns:a16="http://schemas.microsoft.com/office/drawing/2014/main" id="{62067028-A1CB-EAC0-858C-7FE80B21FCD4}"/>
                </a:ext>
              </a:extLst>
            </xdr:cNvPr>
            <xdr:cNvPicPr/>
          </xdr:nvPicPr>
          <xdr:blipFill>
            <a:blip xmlns:r="http://schemas.openxmlformats.org/officeDocument/2006/relationships" r:embed="rId179"/>
            <a:stretch>
              <a:fillRect/>
            </a:stretch>
          </xdr:blipFill>
          <xdr:spPr>
            <a:xfrm>
              <a:off x="1287082" y="20013178"/>
              <a:ext cx="925200" cy="220329"/>
            </a:xfrm>
            <a:prstGeom prst="rect">
              <a:avLst/>
            </a:prstGeom>
          </xdr:spPr>
        </xdr:pic>
      </mc:Fallback>
    </mc:AlternateContent>
    <xdr:clientData/>
  </xdr:twoCellAnchor>
  <xdr:twoCellAnchor editAs="oneCell">
    <xdr:from>
      <xdr:col>1</xdr:col>
      <xdr:colOff>3141558</xdr:colOff>
      <xdr:row>112</xdr:row>
      <xdr:rowOff>28102</xdr:rowOff>
    </xdr:from>
    <xdr:to>
      <xdr:col>2</xdr:col>
      <xdr:colOff>135405</xdr:colOff>
      <xdr:row>113</xdr:row>
      <xdr:rowOff>30228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80">
          <xdr14:nvContentPartPr>
            <xdr14:cNvPr id="373" name="Ink 372">
              <a:extLst>
                <a:ext uri="{FF2B5EF4-FFF2-40B4-BE49-F238E27FC236}">
                  <a16:creationId xmlns:a16="http://schemas.microsoft.com/office/drawing/2014/main" id="{7C1E7695-6391-8764-76AE-26854482713D}"/>
                </a:ext>
              </a:extLst>
            </xdr14:cNvPr>
            <xdr14:cNvContentPartPr/>
          </xdr14:nvContentPartPr>
          <xdr14:nvPr macro=""/>
          <xdr14:xfrm>
            <a:off x="3415402" y="20030602"/>
            <a:ext cx="136440" cy="180720"/>
          </xdr14:xfrm>
        </xdr:contentPart>
      </mc:Choice>
      <mc:Fallback xmlns="">
        <xdr:pic>
          <xdr:nvPicPr>
            <xdr:cNvPr id="373" name="Ink 372">
              <a:extLst>
                <a:ext uri="{FF2B5EF4-FFF2-40B4-BE49-F238E27FC236}">
                  <a16:creationId xmlns:a16="http://schemas.microsoft.com/office/drawing/2014/main" id="{7C1E7695-6391-8764-76AE-26854482713D}"/>
                </a:ext>
              </a:extLst>
            </xdr:cNvPr>
            <xdr:cNvPicPr/>
          </xdr:nvPicPr>
          <xdr:blipFill>
            <a:blip xmlns:r="http://schemas.openxmlformats.org/officeDocument/2006/relationships" r:embed="rId181"/>
            <a:stretch>
              <a:fillRect/>
            </a:stretch>
          </xdr:blipFill>
          <xdr:spPr>
            <a:xfrm>
              <a:off x="3409266" y="20024482"/>
              <a:ext cx="148712" cy="192960"/>
            </a:xfrm>
            <a:prstGeom prst="rect">
              <a:avLst/>
            </a:prstGeom>
          </xdr:spPr>
        </xdr:pic>
      </mc:Fallback>
    </mc:AlternateContent>
    <xdr:clientData/>
  </xdr:twoCellAnchor>
  <xdr:twoCellAnchor editAs="oneCell">
    <xdr:from>
      <xdr:col>1</xdr:col>
      <xdr:colOff>2179278</xdr:colOff>
      <xdr:row>112</xdr:row>
      <xdr:rowOff>28102</xdr:rowOff>
    </xdr:from>
    <xdr:to>
      <xdr:col>2</xdr:col>
      <xdr:colOff>745350</xdr:colOff>
      <xdr:row>113</xdr:row>
      <xdr:rowOff>67750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82">
          <xdr14:nvContentPartPr>
            <xdr14:cNvPr id="374" name="Ink 373">
              <a:extLst>
                <a:ext uri="{FF2B5EF4-FFF2-40B4-BE49-F238E27FC236}">
                  <a16:creationId xmlns:a16="http://schemas.microsoft.com/office/drawing/2014/main" id="{91CD7442-6062-7646-23FE-5EFB2079C1D0}"/>
                </a:ext>
              </a:extLst>
            </xdr14:cNvPr>
            <xdr14:cNvContentPartPr/>
          </xdr14:nvContentPartPr>
          <xdr14:nvPr macro=""/>
          <xdr14:xfrm>
            <a:off x="2453122" y="20030602"/>
            <a:ext cx="746640" cy="218242"/>
          </xdr14:xfrm>
        </xdr:contentPart>
      </mc:Choice>
      <mc:Fallback xmlns="">
        <xdr:pic>
          <xdr:nvPicPr>
            <xdr:cNvPr id="374" name="Ink 373">
              <a:extLst>
                <a:ext uri="{FF2B5EF4-FFF2-40B4-BE49-F238E27FC236}">
                  <a16:creationId xmlns:a16="http://schemas.microsoft.com/office/drawing/2014/main" id="{91CD7442-6062-7646-23FE-5EFB2079C1D0}"/>
                </a:ext>
              </a:extLst>
            </xdr:cNvPr>
            <xdr:cNvPicPr/>
          </xdr:nvPicPr>
          <xdr:blipFill>
            <a:blip xmlns:r="http://schemas.openxmlformats.org/officeDocument/2006/relationships" r:embed="rId183"/>
            <a:stretch>
              <a:fillRect/>
            </a:stretch>
          </xdr:blipFill>
          <xdr:spPr>
            <a:xfrm>
              <a:off x="2447005" y="20024345"/>
              <a:ext cx="758874" cy="230755"/>
            </a:xfrm>
            <a:prstGeom prst="rect">
              <a:avLst/>
            </a:prstGeom>
          </xdr:spPr>
        </xdr:pic>
      </mc:Fallback>
    </mc:AlternateContent>
    <xdr:clientData/>
  </xdr:twoCellAnchor>
  <xdr:twoCellAnchor editAs="oneCell">
    <xdr:from>
      <xdr:col>1</xdr:col>
      <xdr:colOff>2474838</xdr:colOff>
      <xdr:row>114</xdr:row>
      <xdr:rowOff>36</xdr:rowOff>
    </xdr:from>
    <xdr:to>
      <xdr:col>2</xdr:col>
      <xdr:colOff>104115</xdr:colOff>
      <xdr:row>114</xdr:row>
      <xdr:rowOff>141156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84">
          <xdr14:nvContentPartPr>
            <xdr14:cNvPr id="375" name="Ink 374">
              <a:extLst>
                <a:ext uri="{FF2B5EF4-FFF2-40B4-BE49-F238E27FC236}">
                  <a16:creationId xmlns:a16="http://schemas.microsoft.com/office/drawing/2014/main" id="{719FAB32-28A5-E62C-4554-2723C83580A0}"/>
                </a:ext>
              </a:extLst>
            </xdr14:cNvPr>
            <xdr14:cNvContentPartPr/>
          </xdr14:nvContentPartPr>
          <xdr14:nvPr macro=""/>
          <xdr14:xfrm>
            <a:off x="2748682" y="20359724"/>
            <a:ext cx="105120" cy="141120"/>
          </xdr14:xfrm>
        </xdr:contentPart>
      </mc:Choice>
      <mc:Fallback xmlns="">
        <xdr:pic>
          <xdr:nvPicPr>
            <xdr:cNvPr id="375" name="Ink 374">
              <a:extLst>
                <a:ext uri="{FF2B5EF4-FFF2-40B4-BE49-F238E27FC236}">
                  <a16:creationId xmlns:a16="http://schemas.microsoft.com/office/drawing/2014/main" id="{719FAB32-28A5-E62C-4554-2723C83580A0}"/>
                </a:ext>
              </a:extLst>
            </xdr:cNvPr>
            <xdr:cNvPicPr/>
          </xdr:nvPicPr>
          <xdr:blipFill>
            <a:blip xmlns:r="http://schemas.openxmlformats.org/officeDocument/2006/relationships" r:embed="rId185"/>
            <a:stretch>
              <a:fillRect/>
            </a:stretch>
          </xdr:blipFill>
          <xdr:spPr>
            <a:xfrm>
              <a:off x="2742277" y="20353604"/>
              <a:ext cx="117930" cy="153360"/>
            </a:xfrm>
            <a:prstGeom prst="rect">
              <a:avLst/>
            </a:prstGeom>
          </xdr:spPr>
        </xdr:pic>
      </mc:Fallback>
    </mc:AlternateContent>
    <xdr:clientData/>
  </xdr:twoCellAnchor>
  <xdr:twoCellAnchor editAs="oneCell">
    <xdr:from>
      <xdr:col>1</xdr:col>
      <xdr:colOff>3561956</xdr:colOff>
      <xdr:row>114</xdr:row>
      <xdr:rowOff>87156</xdr:rowOff>
    </xdr:from>
    <xdr:to>
      <xdr:col>2</xdr:col>
      <xdr:colOff>153705</xdr:colOff>
      <xdr:row>115</xdr:row>
      <xdr:rowOff>9723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86">
          <xdr14:nvContentPartPr>
            <xdr14:cNvPr id="389" name="Ink 388">
              <a:extLst>
                <a:ext uri="{FF2B5EF4-FFF2-40B4-BE49-F238E27FC236}">
                  <a16:creationId xmlns:a16="http://schemas.microsoft.com/office/drawing/2014/main" id="{77AD160A-BA02-01E4-B529-1962AC88C68D}"/>
                </a:ext>
              </a:extLst>
            </xdr14:cNvPr>
            <xdr14:cNvContentPartPr/>
          </xdr14:nvContentPartPr>
          <xdr14:nvPr macro=""/>
          <xdr14:xfrm>
            <a:off x="3835800" y="20446844"/>
            <a:ext cx="153442" cy="101160"/>
          </xdr14:xfrm>
        </xdr:contentPart>
      </mc:Choice>
      <mc:Fallback xmlns="">
        <xdr:pic>
          <xdr:nvPicPr>
            <xdr:cNvPr id="389" name="Ink 388">
              <a:extLst>
                <a:ext uri="{FF2B5EF4-FFF2-40B4-BE49-F238E27FC236}">
                  <a16:creationId xmlns:a16="http://schemas.microsoft.com/office/drawing/2014/main" id="{77AD160A-BA02-01E4-B529-1962AC88C68D}"/>
                </a:ext>
              </a:extLst>
            </xdr:cNvPr>
            <xdr:cNvPicPr/>
          </xdr:nvPicPr>
          <xdr:blipFill>
            <a:blip xmlns:r="http://schemas.openxmlformats.org/officeDocument/2006/relationships" r:embed="rId187"/>
            <a:stretch>
              <a:fillRect/>
            </a:stretch>
          </xdr:blipFill>
          <xdr:spPr>
            <a:xfrm>
              <a:off x="3829677" y="20440702"/>
              <a:ext cx="165689" cy="113444"/>
            </a:xfrm>
            <a:prstGeom prst="rect">
              <a:avLst/>
            </a:prstGeom>
          </xdr:spPr>
        </xdr:pic>
      </mc:Fallback>
    </mc:AlternateContent>
    <xdr:clientData/>
  </xdr:twoCellAnchor>
  <xdr:twoCellAnchor editAs="oneCell">
    <xdr:from>
      <xdr:col>1</xdr:col>
      <xdr:colOff>2792636</xdr:colOff>
      <xdr:row>113</xdr:row>
      <xdr:rowOff>134350</xdr:rowOff>
    </xdr:from>
    <xdr:to>
      <xdr:col>2</xdr:col>
      <xdr:colOff>449752</xdr:colOff>
      <xdr:row>115</xdr:row>
      <xdr:rowOff>141843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88">
          <xdr14:nvContentPartPr>
            <xdr14:cNvPr id="390" name="Ink 389">
              <a:extLst>
                <a:ext uri="{FF2B5EF4-FFF2-40B4-BE49-F238E27FC236}">
                  <a16:creationId xmlns:a16="http://schemas.microsoft.com/office/drawing/2014/main" id="{2E30DB73-591A-A6F8-EE03-E4C28EE2DF55}"/>
                </a:ext>
              </a:extLst>
            </xdr14:cNvPr>
            <xdr14:cNvContentPartPr/>
          </xdr14:nvContentPartPr>
          <xdr14:nvPr macro=""/>
          <xdr14:xfrm>
            <a:off x="3066480" y="20315444"/>
            <a:ext cx="442522" cy="364680"/>
          </xdr14:xfrm>
        </xdr:contentPart>
      </mc:Choice>
      <mc:Fallback xmlns="">
        <xdr:pic>
          <xdr:nvPicPr>
            <xdr:cNvPr id="390" name="Ink 389">
              <a:extLst>
                <a:ext uri="{FF2B5EF4-FFF2-40B4-BE49-F238E27FC236}">
                  <a16:creationId xmlns:a16="http://schemas.microsoft.com/office/drawing/2014/main" id="{2E30DB73-591A-A6F8-EE03-E4C28EE2DF55}"/>
                </a:ext>
              </a:extLst>
            </xdr:cNvPr>
            <xdr:cNvPicPr/>
          </xdr:nvPicPr>
          <xdr:blipFill>
            <a:blip xmlns:r="http://schemas.openxmlformats.org/officeDocument/2006/relationships" r:embed="rId189"/>
            <a:stretch>
              <a:fillRect/>
            </a:stretch>
          </xdr:blipFill>
          <xdr:spPr>
            <a:xfrm>
              <a:off x="3060359" y="20309324"/>
              <a:ext cx="454764" cy="376920"/>
            </a:xfrm>
            <a:prstGeom prst="rect">
              <a:avLst/>
            </a:prstGeom>
          </xdr:spPr>
        </xdr:pic>
      </mc:Fallback>
    </mc:AlternateContent>
    <xdr:clientData/>
  </xdr:twoCellAnchor>
  <xdr:twoCellAnchor editAs="oneCell">
    <xdr:from>
      <xdr:col>1</xdr:col>
      <xdr:colOff>3993236</xdr:colOff>
      <xdr:row>114</xdr:row>
      <xdr:rowOff>29556</xdr:rowOff>
    </xdr:from>
    <xdr:to>
      <xdr:col>2</xdr:col>
      <xdr:colOff>895250</xdr:colOff>
      <xdr:row>114</xdr:row>
      <xdr:rowOff>171674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0">
          <xdr14:nvContentPartPr>
            <xdr14:cNvPr id="392" name="Ink 391">
              <a:extLst>
                <a:ext uri="{FF2B5EF4-FFF2-40B4-BE49-F238E27FC236}">
                  <a16:creationId xmlns:a16="http://schemas.microsoft.com/office/drawing/2014/main" id="{96BB57E8-6A2E-9397-F4F8-F5CCFD49FB04}"/>
                </a:ext>
              </a:extLst>
            </xdr14:cNvPr>
            <xdr14:cNvContentPartPr/>
          </xdr14:nvContentPartPr>
          <xdr14:nvPr macro=""/>
          <xdr14:xfrm>
            <a:off x="4267080" y="20389244"/>
            <a:ext cx="890280" cy="142118"/>
          </xdr14:xfrm>
        </xdr:contentPart>
      </mc:Choice>
      <mc:Fallback xmlns="">
        <xdr:pic>
          <xdr:nvPicPr>
            <xdr:cNvPr id="392" name="Ink 391">
              <a:extLst>
                <a:ext uri="{FF2B5EF4-FFF2-40B4-BE49-F238E27FC236}">
                  <a16:creationId xmlns:a16="http://schemas.microsoft.com/office/drawing/2014/main" id="{96BB57E8-6A2E-9397-F4F8-F5CCFD49FB04}"/>
                </a:ext>
              </a:extLst>
            </xdr:cNvPr>
            <xdr:cNvPicPr/>
          </xdr:nvPicPr>
          <xdr:blipFill>
            <a:blip xmlns:r="http://schemas.openxmlformats.org/officeDocument/2006/relationships" r:embed="rId191"/>
            <a:stretch>
              <a:fillRect/>
            </a:stretch>
          </xdr:blipFill>
          <xdr:spPr>
            <a:xfrm>
              <a:off x="4260960" y="20383128"/>
              <a:ext cx="902520" cy="154351"/>
            </a:xfrm>
            <a:prstGeom prst="rect">
              <a:avLst/>
            </a:prstGeom>
          </xdr:spPr>
        </xdr:pic>
      </mc:Fallback>
    </mc:AlternateContent>
    <xdr:clientData/>
  </xdr:twoCellAnchor>
  <xdr:twoCellAnchor editAs="oneCell">
    <xdr:from>
      <xdr:col>7</xdr:col>
      <xdr:colOff>93199</xdr:colOff>
      <xdr:row>116</xdr:row>
      <xdr:rowOff>79447</xdr:rowOff>
    </xdr:from>
    <xdr:to>
      <xdr:col>7</xdr:col>
      <xdr:colOff>248801</xdr:colOff>
      <xdr:row>117</xdr:row>
      <xdr:rowOff>49893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2">
          <xdr14:nvContentPartPr>
            <xdr14:cNvPr id="425" name="Ink 424">
              <a:extLst>
                <a:ext uri="{FF2B5EF4-FFF2-40B4-BE49-F238E27FC236}">
                  <a16:creationId xmlns:a16="http://schemas.microsoft.com/office/drawing/2014/main" id="{30D17A1F-CF64-7B34-CE81-7F2F06429D9C}"/>
                </a:ext>
              </a:extLst>
            </xdr14:cNvPr>
            <xdr14:cNvContentPartPr/>
          </xdr14:nvContentPartPr>
          <xdr14:nvPr macro=""/>
          <xdr14:xfrm>
            <a:off x="7296480" y="20796322"/>
            <a:ext cx="150840" cy="149040"/>
          </xdr14:xfrm>
        </xdr:contentPart>
      </mc:Choice>
      <mc:Fallback xmlns="">
        <xdr:pic>
          <xdr:nvPicPr>
            <xdr:cNvPr id="425" name="Ink 424">
              <a:extLst>
                <a:ext uri="{FF2B5EF4-FFF2-40B4-BE49-F238E27FC236}">
                  <a16:creationId xmlns:a16="http://schemas.microsoft.com/office/drawing/2014/main" id="{30D17A1F-CF64-7B34-CE81-7F2F06429D9C}"/>
                </a:ext>
              </a:extLst>
            </xdr:cNvPr>
            <xdr:cNvPicPr/>
          </xdr:nvPicPr>
          <xdr:blipFill>
            <a:blip xmlns:r="http://schemas.openxmlformats.org/officeDocument/2006/relationships" r:embed="rId193"/>
            <a:stretch>
              <a:fillRect/>
            </a:stretch>
          </xdr:blipFill>
          <xdr:spPr>
            <a:xfrm>
              <a:off x="7290360" y="20790202"/>
              <a:ext cx="163080" cy="161280"/>
            </a:xfrm>
            <a:prstGeom prst="rect">
              <a:avLst/>
            </a:prstGeom>
          </xdr:spPr>
        </xdr:pic>
      </mc:Fallback>
    </mc:AlternateContent>
    <xdr:clientData/>
  </xdr:twoCellAnchor>
  <xdr:twoCellAnchor editAs="oneCell">
    <xdr:from>
      <xdr:col>6</xdr:col>
      <xdr:colOff>523333</xdr:colOff>
      <xdr:row>117</xdr:row>
      <xdr:rowOff>169135</xdr:rowOff>
    </xdr:from>
    <xdr:to>
      <xdr:col>7</xdr:col>
      <xdr:colOff>504123</xdr:colOff>
      <xdr:row>119</xdr:row>
      <xdr:rowOff>123348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4">
          <xdr14:nvContentPartPr>
            <xdr14:cNvPr id="431" name="Ink 430">
              <a:extLst>
                <a:ext uri="{FF2B5EF4-FFF2-40B4-BE49-F238E27FC236}">
                  <a16:creationId xmlns:a16="http://schemas.microsoft.com/office/drawing/2014/main" id="{30629652-1E78-D5F7-33D6-C5FA35E5CEEF}"/>
                </a:ext>
              </a:extLst>
            </xdr14:cNvPr>
            <xdr14:cNvContentPartPr/>
          </xdr14:nvContentPartPr>
          <xdr14:nvPr macro=""/>
          <xdr14:xfrm>
            <a:off x="7184880" y="21064604"/>
            <a:ext cx="517762" cy="311400"/>
          </xdr14:xfrm>
        </xdr:contentPart>
      </mc:Choice>
      <mc:Fallback xmlns="">
        <xdr:pic>
          <xdr:nvPicPr>
            <xdr:cNvPr id="431" name="Ink 430">
              <a:extLst>
                <a:ext uri="{FF2B5EF4-FFF2-40B4-BE49-F238E27FC236}">
                  <a16:creationId xmlns:a16="http://schemas.microsoft.com/office/drawing/2014/main" id="{30629652-1E78-D5F7-33D6-C5FA35E5CEEF}"/>
                </a:ext>
              </a:extLst>
            </xdr:cNvPr>
            <xdr:cNvPicPr/>
          </xdr:nvPicPr>
          <xdr:blipFill>
            <a:blip xmlns:r="http://schemas.openxmlformats.org/officeDocument/2006/relationships" r:embed="rId195"/>
            <a:stretch>
              <a:fillRect/>
            </a:stretch>
          </xdr:blipFill>
          <xdr:spPr>
            <a:xfrm>
              <a:off x="7178755" y="21058484"/>
              <a:ext cx="530012" cy="323640"/>
            </a:xfrm>
            <a:prstGeom prst="rect">
              <a:avLst/>
            </a:prstGeom>
          </xdr:spPr>
        </xdr:pic>
      </mc:Fallback>
    </mc:AlternateContent>
    <xdr:clientData/>
  </xdr:twoCellAnchor>
  <xdr:twoCellAnchor editAs="oneCell">
    <xdr:from>
      <xdr:col>6</xdr:col>
      <xdr:colOff>28415</xdr:colOff>
      <xdr:row>118</xdr:row>
      <xdr:rowOff>8819</xdr:rowOff>
    </xdr:from>
    <xdr:to>
      <xdr:col>6</xdr:col>
      <xdr:colOff>302735</xdr:colOff>
      <xdr:row>118</xdr:row>
      <xdr:rowOff>173781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6">
          <xdr14:nvContentPartPr>
            <xdr14:cNvPr id="432" name="Ink 431">
              <a:extLst>
                <a:ext uri="{FF2B5EF4-FFF2-40B4-BE49-F238E27FC236}">
                  <a16:creationId xmlns:a16="http://schemas.microsoft.com/office/drawing/2014/main" id="{8A5FCD62-E514-D2DF-451D-E3D79FDABCCF}"/>
                </a:ext>
              </a:extLst>
            </xdr14:cNvPr>
            <xdr14:cNvContentPartPr/>
          </xdr14:nvContentPartPr>
          <xdr14:nvPr macro=""/>
          <xdr14:xfrm>
            <a:off x="6689962" y="21082882"/>
            <a:ext cx="274320" cy="164962"/>
          </xdr14:xfrm>
        </xdr:contentPart>
      </mc:Choice>
      <mc:Fallback xmlns="">
        <xdr:pic>
          <xdr:nvPicPr>
            <xdr:cNvPr id="432" name="Ink 431">
              <a:extLst>
                <a:ext uri="{FF2B5EF4-FFF2-40B4-BE49-F238E27FC236}">
                  <a16:creationId xmlns:a16="http://schemas.microsoft.com/office/drawing/2014/main" id="{8A5FCD62-E514-D2DF-451D-E3D79FDABCCF}"/>
                </a:ext>
              </a:extLst>
            </xdr:cNvPr>
            <xdr:cNvPicPr/>
          </xdr:nvPicPr>
          <xdr:blipFill>
            <a:blip xmlns:r="http://schemas.openxmlformats.org/officeDocument/2006/relationships" r:embed="rId197"/>
            <a:stretch>
              <a:fillRect/>
            </a:stretch>
          </xdr:blipFill>
          <xdr:spPr>
            <a:xfrm>
              <a:off x="6683842" y="21076566"/>
              <a:ext cx="286560" cy="177594"/>
            </a:xfrm>
            <a:prstGeom prst="rect">
              <a:avLst/>
            </a:prstGeom>
          </xdr:spPr>
        </xdr:pic>
      </mc:Fallback>
    </mc:AlternateContent>
    <xdr:clientData/>
  </xdr:twoCellAnchor>
  <xdr:twoCellAnchor editAs="oneCell">
    <xdr:from>
      <xdr:col>2</xdr:col>
      <xdr:colOff>950512</xdr:colOff>
      <xdr:row>114</xdr:row>
      <xdr:rowOff>27396</xdr:rowOff>
    </xdr:from>
    <xdr:to>
      <xdr:col>6</xdr:col>
      <xdr:colOff>316055</xdr:colOff>
      <xdr:row>117</xdr:row>
      <xdr:rowOff>74455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8">
          <xdr14:nvContentPartPr>
            <xdr14:cNvPr id="433" name="Ink 432">
              <a:extLst>
                <a:ext uri="{FF2B5EF4-FFF2-40B4-BE49-F238E27FC236}">
                  <a16:creationId xmlns:a16="http://schemas.microsoft.com/office/drawing/2014/main" id="{CBC3B839-6585-2B9D-EDB7-8A96645784C5}"/>
                </a:ext>
              </a:extLst>
            </xdr14:cNvPr>
            <xdr14:cNvContentPartPr/>
          </xdr14:nvContentPartPr>
          <xdr14:nvPr macro=""/>
          <xdr14:xfrm>
            <a:off x="5308200" y="20387084"/>
            <a:ext cx="1669402" cy="582840"/>
          </xdr14:xfrm>
        </xdr:contentPart>
      </mc:Choice>
      <mc:Fallback xmlns="">
        <xdr:pic>
          <xdr:nvPicPr>
            <xdr:cNvPr id="433" name="Ink 432">
              <a:extLst>
                <a:ext uri="{FF2B5EF4-FFF2-40B4-BE49-F238E27FC236}">
                  <a16:creationId xmlns:a16="http://schemas.microsoft.com/office/drawing/2014/main" id="{CBC3B839-6585-2B9D-EDB7-8A96645784C5}"/>
                </a:ext>
              </a:extLst>
            </xdr:cNvPr>
            <xdr:cNvPicPr/>
          </xdr:nvPicPr>
          <xdr:blipFill>
            <a:blip xmlns:r="http://schemas.openxmlformats.org/officeDocument/2006/relationships" r:embed="rId199"/>
            <a:stretch>
              <a:fillRect/>
            </a:stretch>
          </xdr:blipFill>
          <xdr:spPr>
            <a:xfrm>
              <a:off x="5302064" y="20381130"/>
              <a:ext cx="1681674" cy="594749"/>
            </a:xfrm>
            <a:prstGeom prst="rect">
              <a:avLst/>
            </a:prstGeom>
          </xdr:spPr>
        </xdr:pic>
      </mc:Fallback>
    </mc:AlternateContent>
    <xdr:clientData/>
  </xdr:twoCellAnchor>
  <xdr:twoCellAnchor editAs="oneCell">
    <xdr:from>
      <xdr:col>8</xdr:col>
      <xdr:colOff>450508</xdr:colOff>
      <xdr:row>118</xdr:row>
      <xdr:rowOff>63539</xdr:rowOff>
    </xdr:from>
    <xdr:to>
      <xdr:col>8</xdr:col>
      <xdr:colOff>531148</xdr:colOff>
      <xdr:row>119</xdr:row>
      <xdr:rowOff>30026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00">
          <xdr14:nvContentPartPr>
            <xdr14:cNvPr id="436" name="Ink 435">
              <a:extLst>
                <a:ext uri="{FF2B5EF4-FFF2-40B4-BE49-F238E27FC236}">
                  <a16:creationId xmlns:a16="http://schemas.microsoft.com/office/drawing/2014/main" id="{C1BF24FE-1862-69D3-DE79-8EC2C588525F}"/>
                </a:ext>
              </a:extLst>
            </xdr14:cNvPr>
            <xdr14:cNvContentPartPr/>
          </xdr14:nvContentPartPr>
          <xdr14:nvPr macro=""/>
          <xdr14:xfrm>
            <a:off x="8302680" y="21137602"/>
            <a:ext cx="80640" cy="145080"/>
          </xdr14:xfrm>
        </xdr:contentPart>
      </mc:Choice>
      <mc:Fallback xmlns="">
        <xdr:pic>
          <xdr:nvPicPr>
            <xdr:cNvPr id="436" name="Ink 435">
              <a:extLst>
                <a:ext uri="{FF2B5EF4-FFF2-40B4-BE49-F238E27FC236}">
                  <a16:creationId xmlns:a16="http://schemas.microsoft.com/office/drawing/2014/main" id="{C1BF24FE-1862-69D3-DE79-8EC2C588525F}"/>
                </a:ext>
              </a:extLst>
            </xdr:cNvPr>
            <xdr:cNvPicPr/>
          </xdr:nvPicPr>
          <xdr:blipFill>
            <a:blip xmlns:r="http://schemas.openxmlformats.org/officeDocument/2006/relationships" r:embed="rId201"/>
            <a:stretch>
              <a:fillRect/>
            </a:stretch>
          </xdr:blipFill>
          <xdr:spPr>
            <a:xfrm>
              <a:off x="8296560" y="21131482"/>
              <a:ext cx="92880" cy="157320"/>
            </a:xfrm>
            <a:prstGeom prst="rect">
              <a:avLst/>
            </a:prstGeom>
          </xdr:spPr>
        </xdr:pic>
      </mc:Fallback>
    </mc:AlternateContent>
    <xdr:clientData/>
  </xdr:twoCellAnchor>
  <xdr:twoCellAnchor editAs="oneCell">
    <xdr:from>
      <xdr:col>9</xdr:col>
      <xdr:colOff>46777</xdr:colOff>
      <xdr:row>118</xdr:row>
      <xdr:rowOff>30059</xdr:rowOff>
    </xdr:from>
    <xdr:to>
      <xdr:col>9</xdr:col>
      <xdr:colOff>277979</xdr:colOff>
      <xdr:row>119</xdr:row>
      <xdr:rowOff>18146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02">
          <xdr14:nvContentPartPr>
            <xdr14:cNvPr id="439" name="Ink 438">
              <a:extLst>
                <a:ext uri="{FF2B5EF4-FFF2-40B4-BE49-F238E27FC236}">
                  <a16:creationId xmlns:a16="http://schemas.microsoft.com/office/drawing/2014/main" id="{35FCD613-7254-B68B-C479-48E74511FABC}"/>
                </a:ext>
              </a:extLst>
            </xdr14:cNvPr>
            <xdr14:cNvContentPartPr/>
          </xdr14:nvContentPartPr>
          <xdr14:nvPr macro=""/>
          <xdr14:xfrm>
            <a:off x="8547840" y="21104122"/>
            <a:ext cx="231202" cy="166680"/>
          </xdr14:xfrm>
        </xdr:contentPart>
      </mc:Choice>
      <mc:Fallback xmlns="">
        <xdr:pic>
          <xdr:nvPicPr>
            <xdr:cNvPr id="439" name="Ink 438">
              <a:extLst>
                <a:ext uri="{FF2B5EF4-FFF2-40B4-BE49-F238E27FC236}">
                  <a16:creationId xmlns:a16="http://schemas.microsoft.com/office/drawing/2014/main" id="{35FCD613-7254-B68B-C479-48E74511FABC}"/>
                </a:ext>
              </a:extLst>
            </xdr:cNvPr>
            <xdr:cNvPicPr/>
          </xdr:nvPicPr>
          <xdr:blipFill>
            <a:blip xmlns:r="http://schemas.openxmlformats.org/officeDocument/2006/relationships" r:embed="rId203"/>
            <a:stretch>
              <a:fillRect/>
            </a:stretch>
          </xdr:blipFill>
          <xdr:spPr>
            <a:xfrm>
              <a:off x="8541718" y="21098002"/>
              <a:ext cx="243446" cy="178920"/>
            </a:xfrm>
            <a:prstGeom prst="rect">
              <a:avLst/>
            </a:prstGeom>
          </xdr:spPr>
        </xdr:pic>
      </mc:Fallback>
    </mc:AlternateContent>
    <xdr:clientData/>
  </xdr:twoCellAnchor>
  <xdr:twoCellAnchor editAs="oneCell">
    <xdr:from>
      <xdr:col>8</xdr:col>
      <xdr:colOff>46670</xdr:colOff>
      <xdr:row>118</xdr:row>
      <xdr:rowOff>47699</xdr:rowOff>
    </xdr:from>
    <xdr:to>
      <xdr:col>8</xdr:col>
      <xdr:colOff>255748</xdr:colOff>
      <xdr:row>118</xdr:row>
      <xdr:rowOff>161819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04">
          <xdr14:nvContentPartPr>
            <xdr14:cNvPr id="440" name="Ink 439">
              <a:extLst>
                <a:ext uri="{FF2B5EF4-FFF2-40B4-BE49-F238E27FC236}">
                  <a16:creationId xmlns:a16="http://schemas.microsoft.com/office/drawing/2014/main" id="{F77A4115-1CDD-3D7E-695A-3DEB8A2E8CD2}"/>
                </a:ext>
              </a:extLst>
            </xdr14:cNvPr>
            <xdr14:cNvContentPartPr/>
          </xdr14:nvContentPartPr>
          <xdr14:nvPr macro=""/>
          <xdr14:xfrm>
            <a:off x="7898842" y="21121762"/>
            <a:ext cx="209078" cy="114120"/>
          </xdr14:xfrm>
        </xdr:contentPart>
      </mc:Choice>
      <mc:Fallback xmlns="">
        <xdr:pic>
          <xdr:nvPicPr>
            <xdr:cNvPr id="440" name="Ink 439">
              <a:extLst>
                <a:ext uri="{FF2B5EF4-FFF2-40B4-BE49-F238E27FC236}">
                  <a16:creationId xmlns:a16="http://schemas.microsoft.com/office/drawing/2014/main" id="{F77A4115-1CDD-3D7E-695A-3DEB8A2E8CD2}"/>
                </a:ext>
              </a:extLst>
            </xdr:cNvPr>
            <xdr:cNvPicPr/>
          </xdr:nvPicPr>
          <xdr:blipFill>
            <a:blip xmlns:r="http://schemas.openxmlformats.org/officeDocument/2006/relationships" r:embed="rId205"/>
            <a:stretch>
              <a:fillRect/>
            </a:stretch>
          </xdr:blipFill>
          <xdr:spPr>
            <a:xfrm>
              <a:off x="7892735" y="21115642"/>
              <a:ext cx="221292" cy="126360"/>
            </a:xfrm>
            <a:prstGeom prst="rect">
              <a:avLst/>
            </a:prstGeom>
          </xdr:spPr>
        </xdr:pic>
      </mc:Fallback>
    </mc:AlternateContent>
    <xdr:clientData/>
  </xdr:twoCellAnchor>
  <xdr:twoCellAnchor editAs="oneCell">
    <xdr:from>
      <xdr:col>9</xdr:col>
      <xdr:colOff>353497</xdr:colOff>
      <xdr:row>118</xdr:row>
      <xdr:rowOff>19979</xdr:rowOff>
    </xdr:from>
    <xdr:to>
      <xdr:col>11</xdr:col>
      <xdr:colOff>83877</xdr:colOff>
      <xdr:row>121</xdr:row>
      <xdr:rowOff>94562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06">
          <xdr14:nvContentPartPr>
            <xdr14:cNvPr id="457" name="Ink 456">
              <a:extLst>
                <a:ext uri="{FF2B5EF4-FFF2-40B4-BE49-F238E27FC236}">
                  <a16:creationId xmlns:a16="http://schemas.microsoft.com/office/drawing/2014/main" id="{D0A2654A-734B-818D-7AF4-D730A5CDFF9C}"/>
                </a:ext>
              </a:extLst>
            </xdr14:cNvPr>
            <xdr14:cNvContentPartPr/>
          </xdr14:nvContentPartPr>
          <xdr14:nvPr macro=""/>
          <xdr14:xfrm>
            <a:off x="8854560" y="21094042"/>
            <a:ext cx="1028160" cy="605602"/>
          </xdr14:xfrm>
        </xdr:contentPart>
      </mc:Choice>
      <mc:Fallback xmlns="">
        <xdr:pic>
          <xdr:nvPicPr>
            <xdr:cNvPr id="457" name="Ink 456">
              <a:extLst>
                <a:ext uri="{FF2B5EF4-FFF2-40B4-BE49-F238E27FC236}">
                  <a16:creationId xmlns:a16="http://schemas.microsoft.com/office/drawing/2014/main" id="{D0A2654A-734B-818D-7AF4-D730A5CDFF9C}"/>
                </a:ext>
              </a:extLst>
            </xdr:cNvPr>
            <xdr:cNvPicPr/>
          </xdr:nvPicPr>
          <xdr:blipFill>
            <a:blip xmlns:r="http://schemas.openxmlformats.org/officeDocument/2006/relationships" r:embed="rId207"/>
            <a:stretch>
              <a:fillRect/>
            </a:stretch>
          </xdr:blipFill>
          <xdr:spPr>
            <a:xfrm>
              <a:off x="8848457" y="21088125"/>
              <a:ext cx="1040366" cy="617436"/>
            </a:xfrm>
            <a:prstGeom prst="rect">
              <a:avLst/>
            </a:prstGeom>
          </xdr:spPr>
        </xdr:pic>
      </mc:Fallback>
    </mc:AlternateContent>
    <xdr:clientData/>
  </xdr:twoCellAnchor>
  <xdr:twoCellAnchor editAs="oneCell">
    <xdr:from>
      <xdr:col>7</xdr:col>
      <xdr:colOff>246199</xdr:colOff>
      <xdr:row>117</xdr:row>
      <xdr:rowOff>118653</xdr:rowOff>
    </xdr:from>
    <xdr:to>
      <xdr:col>11</xdr:col>
      <xdr:colOff>221397</xdr:colOff>
      <xdr:row>121</xdr:row>
      <xdr:rowOff>162880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08">
          <xdr14:nvContentPartPr>
            <xdr14:cNvPr id="459" name="Ink 458">
              <a:extLst>
                <a:ext uri="{FF2B5EF4-FFF2-40B4-BE49-F238E27FC236}">
                  <a16:creationId xmlns:a16="http://schemas.microsoft.com/office/drawing/2014/main" id="{C92A4AC1-FEF7-7583-2CAC-E6D3FCDBD565}"/>
                </a:ext>
              </a:extLst>
            </xdr14:cNvPr>
            <xdr14:cNvContentPartPr/>
          </xdr14:nvContentPartPr>
          <xdr14:nvPr macro=""/>
          <xdr14:xfrm>
            <a:off x="7449480" y="21014122"/>
            <a:ext cx="2570760" cy="753840"/>
          </xdr14:xfrm>
        </xdr:contentPart>
      </mc:Choice>
      <mc:Fallback xmlns="">
        <xdr:pic>
          <xdr:nvPicPr>
            <xdr:cNvPr id="459" name="Ink 458">
              <a:extLst>
                <a:ext uri="{FF2B5EF4-FFF2-40B4-BE49-F238E27FC236}">
                  <a16:creationId xmlns:a16="http://schemas.microsoft.com/office/drawing/2014/main" id="{C92A4AC1-FEF7-7583-2CAC-E6D3FCDBD565}"/>
                </a:ext>
              </a:extLst>
            </xdr:cNvPr>
            <xdr:cNvPicPr/>
          </xdr:nvPicPr>
          <xdr:blipFill>
            <a:blip xmlns:r="http://schemas.openxmlformats.org/officeDocument/2006/relationships" r:embed="rId209"/>
            <a:stretch>
              <a:fillRect/>
            </a:stretch>
          </xdr:blipFill>
          <xdr:spPr>
            <a:xfrm>
              <a:off x="7443374" y="21008172"/>
              <a:ext cx="2582973" cy="765739"/>
            </a:xfrm>
            <a:prstGeom prst="rect">
              <a:avLst/>
            </a:prstGeom>
          </xdr:spPr>
        </xdr:pic>
      </mc:Fallback>
    </mc:AlternateContent>
    <xdr:clientData/>
  </xdr:twoCellAnchor>
  <xdr:twoCellAnchor editAs="oneCell">
    <xdr:from>
      <xdr:col>3</xdr:col>
      <xdr:colOff>66767</xdr:colOff>
      <xdr:row>115</xdr:row>
      <xdr:rowOff>24761</xdr:rowOff>
    </xdr:from>
    <xdr:to>
      <xdr:col>11</xdr:col>
      <xdr:colOff>361077</xdr:colOff>
      <xdr:row>122</xdr:row>
      <xdr:rowOff>10124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0">
          <xdr14:nvContentPartPr>
            <xdr14:cNvPr id="461" name="Ink 460">
              <a:extLst>
                <a:ext uri="{FF2B5EF4-FFF2-40B4-BE49-F238E27FC236}">
                  <a16:creationId xmlns:a16="http://schemas.microsoft.com/office/drawing/2014/main" id="{419E0FBB-FCD6-B3EA-C6D5-8DA710693ECF}"/>
                </a:ext>
              </a:extLst>
            </xdr14:cNvPr>
            <xdr14:cNvContentPartPr/>
          </xdr14:nvContentPartPr>
          <xdr14:nvPr macro=""/>
          <xdr14:xfrm>
            <a:off x="5787720" y="20563042"/>
            <a:ext cx="4372200" cy="1235520"/>
          </xdr14:xfrm>
        </xdr:contentPart>
      </mc:Choice>
      <mc:Fallback xmlns="">
        <xdr:pic>
          <xdr:nvPicPr>
            <xdr:cNvPr id="461" name="Ink 460">
              <a:extLst>
                <a:ext uri="{FF2B5EF4-FFF2-40B4-BE49-F238E27FC236}">
                  <a16:creationId xmlns:a16="http://schemas.microsoft.com/office/drawing/2014/main" id="{419E0FBB-FCD6-B3EA-C6D5-8DA710693ECF}"/>
                </a:ext>
              </a:extLst>
            </xdr:cNvPr>
            <xdr:cNvPicPr/>
          </xdr:nvPicPr>
          <xdr:blipFill>
            <a:blip xmlns:r="http://schemas.openxmlformats.org/officeDocument/2006/relationships" r:embed="rId211"/>
            <a:stretch>
              <a:fillRect/>
            </a:stretch>
          </xdr:blipFill>
          <xdr:spPr>
            <a:xfrm>
              <a:off x="5781612" y="20557080"/>
              <a:ext cx="4384417" cy="1247444"/>
            </a:xfrm>
            <a:prstGeom prst="rect">
              <a:avLst/>
            </a:prstGeom>
          </xdr:spPr>
        </xdr:pic>
      </mc:Fallback>
    </mc:AlternateContent>
    <xdr:clientData/>
  </xdr:twoCellAnchor>
  <xdr:twoCellAnchor editAs="oneCell">
    <xdr:from>
      <xdr:col>1</xdr:col>
      <xdr:colOff>3039236</xdr:colOff>
      <xdr:row>112</xdr:row>
      <xdr:rowOff>34582</xdr:rowOff>
    </xdr:from>
    <xdr:to>
      <xdr:col>13</xdr:col>
      <xdr:colOff>241422</xdr:colOff>
      <xdr:row>122</xdr:row>
      <xdr:rowOff>64926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2">
          <xdr14:nvContentPartPr>
            <xdr14:cNvPr id="463" name="Ink 462">
              <a:extLst>
                <a:ext uri="{FF2B5EF4-FFF2-40B4-BE49-F238E27FC236}">
                  <a16:creationId xmlns:a16="http://schemas.microsoft.com/office/drawing/2014/main" id="{124A6589-88B3-8D89-485A-6E1F3E4003BB}"/>
                </a:ext>
              </a:extLst>
            </xdr14:cNvPr>
            <xdr14:cNvContentPartPr/>
          </xdr14:nvContentPartPr>
          <xdr14:nvPr macro=""/>
          <xdr14:xfrm>
            <a:off x="3313080" y="20037082"/>
            <a:ext cx="6975000" cy="1811520"/>
          </xdr14:xfrm>
        </xdr:contentPart>
      </mc:Choice>
      <mc:Fallback xmlns="">
        <xdr:pic>
          <xdr:nvPicPr>
            <xdr:cNvPr id="463" name="Ink 462">
              <a:extLst>
                <a:ext uri="{FF2B5EF4-FFF2-40B4-BE49-F238E27FC236}">
                  <a16:creationId xmlns:a16="http://schemas.microsoft.com/office/drawing/2014/main" id="{124A6589-88B3-8D89-485A-6E1F3E4003BB}"/>
                </a:ext>
              </a:extLst>
            </xdr:cNvPr>
            <xdr:cNvPicPr/>
          </xdr:nvPicPr>
          <xdr:blipFill>
            <a:blip xmlns:r="http://schemas.openxmlformats.org/officeDocument/2006/relationships" r:embed="rId213"/>
            <a:stretch>
              <a:fillRect/>
            </a:stretch>
          </xdr:blipFill>
          <xdr:spPr>
            <a:xfrm>
              <a:off x="3306970" y="20031138"/>
              <a:ext cx="6987220" cy="1823408"/>
            </a:xfrm>
            <a:prstGeom prst="rect">
              <a:avLst/>
            </a:prstGeom>
          </xdr:spPr>
        </xdr:pic>
      </mc:Fallback>
    </mc:AlternateContent>
    <xdr:clientData/>
  </xdr:twoCellAnchor>
  <xdr:twoCellAnchor editAs="oneCell">
    <xdr:from>
      <xdr:col>1</xdr:col>
      <xdr:colOff>260396</xdr:colOff>
      <xdr:row>109</xdr:row>
      <xdr:rowOff>170763</xdr:rowOff>
    </xdr:from>
    <xdr:to>
      <xdr:col>16</xdr:col>
      <xdr:colOff>46204</xdr:colOff>
      <xdr:row>122</xdr:row>
      <xdr:rowOff>49446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4">
          <xdr14:nvContentPartPr>
            <xdr14:cNvPr id="465" name="Ink 464">
              <a:extLst>
                <a:ext uri="{FF2B5EF4-FFF2-40B4-BE49-F238E27FC236}">
                  <a16:creationId xmlns:a16="http://schemas.microsoft.com/office/drawing/2014/main" id="{95127DDE-8A50-8C48-6553-D470B7310DA5}"/>
                </a:ext>
              </a:extLst>
            </xdr14:cNvPr>
            <xdr14:cNvContentPartPr/>
          </xdr14:nvContentPartPr>
          <xdr14:nvPr macro=""/>
          <xdr14:xfrm>
            <a:off x="534240" y="19637482"/>
            <a:ext cx="9595080" cy="2195640"/>
          </xdr14:xfrm>
        </xdr:contentPart>
      </mc:Choice>
      <mc:Fallback xmlns="">
        <xdr:pic>
          <xdr:nvPicPr>
            <xdr:cNvPr id="465" name="Ink 464">
              <a:extLst>
                <a:ext uri="{FF2B5EF4-FFF2-40B4-BE49-F238E27FC236}">
                  <a16:creationId xmlns:a16="http://schemas.microsoft.com/office/drawing/2014/main" id="{95127DDE-8A50-8C48-6553-D470B7310DA5}"/>
                </a:ext>
              </a:extLst>
            </xdr:cNvPr>
            <xdr:cNvPicPr/>
          </xdr:nvPicPr>
          <xdr:blipFill>
            <a:blip xmlns:r="http://schemas.openxmlformats.org/officeDocument/2006/relationships" r:embed="rId215"/>
            <a:stretch>
              <a:fillRect/>
            </a:stretch>
          </xdr:blipFill>
          <xdr:spPr>
            <a:xfrm>
              <a:off x="528124" y="19631562"/>
              <a:ext cx="9607311" cy="2207480"/>
            </a:xfrm>
            <a:prstGeom prst="rect">
              <a:avLst/>
            </a:prstGeom>
          </xdr:spPr>
        </xdr:pic>
      </mc:Fallback>
    </mc:AlternateContent>
    <xdr:clientData/>
  </xdr:twoCellAnchor>
  <xdr:twoCellAnchor editAs="oneCell">
    <xdr:from>
      <xdr:col>1</xdr:col>
      <xdr:colOff>0</xdr:colOff>
      <xdr:row>131</xdr:row>
      <xdr:rowOff>0</xdr:rowOff>
    </xdr:from>
    <xdr:to>
      <xdr:col>9</xdr:col>
      <xdr:colOff>130406</xdr:colOff>
      <xdr:row>132</xdr:row>
      <xdr:rowOff>131011</xdr:rowOff>
    </xdr:to>
    <xdr:pic>
      <xdr:nvPicPr>
        <xdr:cNvPr id="466" name="Picture 465">
          <a:extLst>
            <a:ext uri="{FF2B5EF4-FFF2-40B4-BE49-F238E27FC236}">
              <a16:creationId xmlns:a16="http://schemas.microsoft.com/office/drawing/2014/main" id="{DD6EA178-1E68-CC5E-90EA-03D26633D92E}"/>
            </a:ext>
          </a:extLst>
        </xdr:cNvPr>
        <xdr:cNvPicPr>
          <a:picLocks noChangeAspect="1"/>
        </xdr:cNvPicPr>
      </xdr:nvPicPr>
      <xdr:blipFill>
        <a:blip xmlns:r="http://schemas.openxmlformats.org/officeDocument/2006/relationships" r:embed="rId216"/>
        <a:stretch>
          <a:fillRect/>
        </a:stretch>
      </xdr:blipFill>
      <xdr:spPr>
        <a:xfrm>
          <a:off x="273844" y="23395781"/>
          <a:ext cx="5391902" cy="304843"/>
        </a:xfrm>
        <a:prstGeom prst="rect">
          <a:avLst/>
        </a:prstGeom>
      </xdr:spPr>
    </xdr:pic>
    <xdr:clientData/>
  </xdr:twoCellAnchor>
  <xdr:twoCellAnchor editAs="oneCell">
    <xdr:from>
      <xdr:col>7</xdr:col>
      <xdr:colOff>93090</xdr:colOff>
      <xdr:row>139</xdr:row>
      <xdr:rowOff>181567</xdr:rowOff>
    </xdr:from>
    <xdr:to>
      <xdr:col>9</xdr:col>
      <xdr:colOff>577675</xdr:colOff>
      <xdr:row>141</xdr:row>
      <xdr:rowOff>70745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7">
          <xdr14:nvContentPartPr>
            <xdr14:cNvPr id="478" name="Ink 477">
              <a:extLst>
                <a:ext uri="{FF2B5EF4-FFF2-40B4-BE49-F238E27FC236}">
                  <a16:creationId xmlns:a16="http://schemas.microsoft.com/office/drawing/2014/main" id="{349E822A-0F11-EABA-A626-279298CB8C17}"/>
                </a:ext>
              </a:extLst>
            </xdr14:cNvPr>
            <xdr14:cNvContentPartPr/>
          </xdr14:nvContentPartPr>
          <xdr14:nvPr macro=""/>
          <xdr14:xfrm>
            <a:off x="4336642" y="25747981"/>
            <a:ext cx="1785240" cy="257040"/>
          </xdr14:xfrm>
        </xdr:contentPart>
      </mc:Choice>
      <mc:Fallback xmlns="">
        <xdr:pic>
          <xdr:nvPicPr>
            <xdr:cNvPr id="478" name="Ink 477">
              <a:extLst>
                <a:ext uri="{FF2B5EF4-FFF2-40B4-BE49-F238E27FC236}">
                  <a16:creationId xmlns:a16="http://schemas.microsoft.com/office/drawing/2014/main" id="{349E822A-0F11-EABA-A626-279298CB8C17}"/>
                </a:ext>
              </a:extLst>
            </xdr:cNvPr>
            <xdr:cNvPicPr/>
          </xdr:nvPicPr>
          <xdr:blipFill>
            <a:blip xmlns:r="http://schemas.openxmlformats.org/officeDocument/2006/relationships" r:embed="rId218"/>
            <a:stretch>
              <a:fillRect/>
            </a:stretch>
          </xdr:blipFill>
          <xdr:spPr>
            <a:xfrm>
              <a:off x="4330521" y="25741861"/>
              <a:ext cx="1797482" cy="269280"/>
            </a:xfrm>
            <a:prstGeom prst="rect">
              <a:avLst/>
            </a:prstGeom>
          </xdr:spPr>
        </xdr:pic>
      </mc:Fallback>
    </mc:AlternateContent>
    <xdr:clientData/>
  </xdr:twoCellAnchor>
  <xdr:twoCellAnchor editAs="oneCell">
    <xdr:from>
      <xdr:col>7</xdr:col>
      <xdr:colOff>113528</xdr:colOff>
      <xdr:row>144</xdr:row>
      <xdr:rowOff>134912</xdr:rowOff>
    </xdr:from>
    <xdr:to>
      <xdr:col>7</xdr:col>
      <xdr:colOff>307650</xdr:colOff>
      <xdr:row>145</xdr:row>
      <xdr:rowOff>163021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9">
          <xdr14:nvContentPartPr>
            <xdr14:cNvPr id="491" name="Ink 490">
              <a:extLst>
                <a:ext uri="{FF2B5EF4-FFF2-40B4-BE49-F238E27FC236}">
                  <a16:creationId xmlns:a16="http://schemas.microsoft.com/office/drawing/2014/main" id="{D81461D7-9075-51C2-5872-A20BC0B5CABE}"/>
                </a:ext>
              </a:extLst>
            </xdr14:cNvPr>
            <xdr14:cNvContentPartPr/>
          </xdr14:nvContentPartPr>
          <xdr14:nvPr macro=""/>
          <xdr14:xfrm>
            <a:off x="4357080" y="26620981"/>
            <a:ext cx="194122" cy="212040"/>
          </xdr14:xfrm>
        </xdr:contentPart>
      </mc:Choice>
      <mc:Fallback xmlns="">
        <xdr:pic>
          <xdr:nvPicPr>
            <xdr:cNvPr id="491" name="Ink 490">
              <a:extLst>
                <a:ext uri="{FF2B5EF4-FFF2-40B4-BE49-F238E27FC236}">
                  <a16:creationId xmlns:a16="http://schemas.microsoft.com/office/drawing/2014/main" id="{D81461D7-9075-51C2-5872-A20BC0B5CABE}"/>
                </a:ext>
              </a:extLst>
            </xdr:cNvPr>
            <xdr:cNvPicPr/>
          </xdr:nvPicPr>
          <xdr:blipFill>
            <a:blip xmlns:r="http://schemas.openxmlformats.org/officeDocument/2006/relationships" r:embed="rId220"/>
            <a:stretch>
              <a:fillRect/>
            </a:stretch>
          </xdr:blipFill>
          <xdr:spPr>
            <a:xfrm>
              <a:off x="4350969" y="26614861"/>
              <a:ext cx="206344" cy="224280"/>
            </a:xfrm>
            <a:prstGeom prst="rect">
              <a:avLst/>
            </a:prstGeom>
          </xdr:spPr>
        </xdr:pic>
      </mc:Fallback>
    </mc:AlternateContent>
    <xdr:clientData/>
  </xdr:twoCellAnchor>
  <xdr:twoCellAnchor editAs="oneCell">
    <xdr:from>
      <xdr:col>7</xdr:col>
      <xdr:colOff>112808</xdr:colOff>
      <xdr:row>141</xdr:row>
      <xdr:rowOff>150223</xdr:rowOff>
    </xdr:from>
    <xdr:to>
      <xdr:col>10</xdr:col>
      <xdr:colOff>40028</xdr:colOff>
      <xdr:row>143</xdr:row>
      <xdr:rowOff>67923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21">
          <xdr14:nvContentPartPr>
            <xdr14:cNvPr id="492" name="Ink 491">
              <a:extLst>
                <a:ext uri="{FF2B5EF4-FFF2-40B4-BE49-F238E27FC236}">
                  <a16:creationId xmlns:a16="http://schemas.microsoft.com/office/drawing/2014/main" id="{3ED993ED-83A3-56FF-F72B-D48FA03E6D42}"/>
                </a:ext>
              </a:extLst>
            </xdr14:cNvPr>
            <xdr14:cNvContentPartPr/>
          </xdr14:nvContentPartPr>
          <xdr14:nvPr macro=""/>
          <xdr14:xfrm>
            <a:off x="4356360" y="26084499"/>
            <a:ext cx="1878202" cy="285562"/>
          </xdr14:xfrm>
        </xdr:contentPart>
      </mc:Choice>
      <mc:Fallback xmlns="">
        <xdr:pic>
          <xdr:nvPicPr>
            <xdr:cNvPr id="492" name="Ink 491">
              <a:extLst>
                <a:ext uri="{FF2B5EF4-FFF2-40B4-BE49-F238E27FC236}">
                  <a16:creationId xmlns:a16="http://schemas.microsoft.com/office/drawing/2014/main" id="{3ED993ED-83A3-56FF-F72B-D48FA03E6D42}"/>
                </a:ext>
              </a:extLst>
            </xdr:cNvPr>
            <xdr:cNvPicPr/>
          </xdr:nvPicPr>
          <xdr:blipFill>
            <a:blip xmlns:r="http://schemas.openxmlformats.org/officeDocument/2006/relationships" r:embed="rId222"/>
            <a:stretch>
              <a:fillRect/>
            </a:stretch>
          </xdr:blipFill>
          <xdr:spPr>
            <a:xfrm>
              <a:off x="4350224" y="26078299"/>
              <a:ext cx="1890473" cy="297962"/>
            </a:xfrm>
            <a:prstGeom prst="rect">
              <a:avLst/>
            </a:prstGeom>
          </xdr:spPr>
        </xdr:pic>
      </mc:Fallback>
    </mc:AlternateContent>
    <xdr:clientData/>
  </xdr:twoCellAnchor>
  <xdr:twoCellAnchor editAs="oneCell">
    <xdr:from>
      <xdr:col>7</xdr:col>
      <xdr:colOff>85530</xdr:colOff>
      <xdr:row>143</xdr:row>
      <xdr:rowOff>179883</xdr:rowOff>
    </xdr:from>
    <xdr:to>
      <xdr:col>10</xdr:col>
      <xdr:colOff>455386</xdr:colOff>
      <xdr:row>150</xdr:row>
      <xdr:rowOff>37084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23">
          <xdr14:nvContentPartPr>
            <xdr14:cNvPr id="513" name="Ink 512">
              <a:extLst>
                <a:ext uri="{FF2B5EF4-FFF2-40B4-BE49-F238E27FC236}">
                  <a16:creationId xmlns:a16="http://schemas.microsoft.com/office/drawing/2014/main" id="{7FB9BFAF-05BE-0C5E-D1DF-83B0CA912FF7}"/>
                </a:ext>
              </a:extLst>
            </xdr14:cNvPr>
            <xdr14:cNvContentPartPr/>
          </xdr14:nvContentPartPr>
          <xdr14:nvPr macro=""/>
          <xdr14:xfrm>
            <a:off x="4329082" y="26482021"/>
            <a:ext cx="2320838" cy="1144718"/>
          </xdr14:xfrm>
        </xdr:contentPart>
      </mc:Choice>
      <mc:Fallback xmlns="">
        <xdr:pic>
          <xdr:nvPicPr>
            <xdr:cNvPr id="513" name="Ink 512">
              <a:extLst>
                <a:ext uri="{FF2B5EF4-FFF2-40B4-BE49-F238E27FC236}">
                  <a16:creationId xmlns:a16="http://schemas.microsoft.com/office/drawing/2014/main" id="{7FB9BFAF-05BE-0C5E-D1DF-83B0CA912FF7}"/>
                </a:ext>
              </a:extLst>
            </xdr:cNvPr>
            <xdr:cNvPicPr/>
          </xdr:nvPicPr>
          <xdr:blipFill>
            <a:blip xmlns:r="http://schemas.openxmlformats.org/officeDocument/2006/relationships" r:embed="rId224"/>
            <a:stretch>
              <a:fillRect/>
            </a:stretch>
          </xdr:blipFill>
          <xdr:spPr>
            <a:xfrm>
              <a:off x="4322962" y="26475903"/>
              <a:ext cx="2333078" cy="1156953"/>
            </a:xfrm>
            <a:prstGeom prst="rect">
              <a:avLst/>
            </a:prstGeom>
          </xdr:spPr>
        </xdr:pic>
      </mc:Fallback>
    </mc:AlternateContent>
    <xdr:clientData/>
  </xdr:twoCellAnchor>
  <xdr:twoCellAnchor editAs="oneCell">
    <xdr:from>
      <xdr:col>11</xdr:col>
      <xdr:colOff>326060</xdr:colOff>
      <xdr:row>149</xdr:row>
      <xdr:rowOff>28415</xdr:rowOff>
    </xdr:from>
    <xdr:to>
      <xdr:col>11</xdr:col>
      <xdr:colOff>542060</xdr:colOff>
      <xdr:row>150</xdr:row>
      <xdr:rowOff>37526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25">
          <xdr14:nvContentPartPr>
            <xdr14:cNvPr id="516" name="Ink 515">
              <a:extLst>
                <a:ext uri="{FF2B5EF4-FFF2-40B4-BE49-F238E27FC236}">
                  <a16:creationId xmlns:a16="http://schemas.microsoft.com/office/drawing/2014/main" id="{FA2D6276-1964-E51D-34F6-D90EABA888FF}"/>
                </a:ext>
              </a:extLst>
            </xdr14:cNvPr>
            <xdr14:cNvContentPartPr/>
          </xdr14:nvContentPartPr>
          <xdr14:nvPr macro=""/>
          <xdr14:xfrm>
            <a:off x="7170922" y="27434139"/>
            <a:ext cx="216000" cy="193042"/>
          </xdr14:xfrm>
        </xdr:contentPart>
      </mc:Choice>
      <mc:Fallback xmlns="">
        <xdr:pic>
          <xdr:nvPicPr>
            <xdr:cNvPr id="516" name="Ink 515">
              <a:extLst>
                <a:ext uri="{FF2B5EF4-FFF2-40B4-BE49-F238E27FC236}">
                  <a16:creationId xmlns:a16="http://schemas.microsoft.com/office/drawing/2014/main" id="{FA2D6276-1964-E51D-34F6-D90EABA888FF}"/>
                </a:ext>
              </a:extLst>
            </xdr:cNvPr>
            <xdr:cNvPicPr/>
          </xdr:nvPicPr>
          <xdr:blipFill>
            <a:blip xmlns:r="http://schemas.openxmlformats.org/officeDocument/2006/relationships" r:embed="rId226"/>
            <a:stretch>
              <a:fillRect/>
            </a:stretch>
          </xdr:blipFill>
          <xdr:spPr>
            <a:xfrm>
              <a:off x="7164666" y="27428005"/>
              <a:ext cx="228511" cy="2053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589317</xdr:colOff>
      <xdr:row>8</xdr:row>
      <xdr:rowOff>37304</xdr:rowOff>
    </xdr:from>
    <xdr:to>
      <xdr:col>13</xdr:col>
      <xdr:colOff>572341</xdr:colOff>
      <xdr:row>9</xdr:row>
      <xdr:rowOff>64633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11" name="Ink 10">
              <a:extLst>
                <a:ext uri="{FF2B5EF4-FFF2-40B4-BE49-F238E27FC236}">
                  <a16:creationId xmlns:a16="http://schemas.microsoft.com/office/drawing/2014/main" id="{B0DB9335-C756-1096-2B00-1CDCAD7C2181}"/>
                </a:ext>
              </a:extLst>
            </xdr14:cNvPr>
            <xdr14:cNvContentPartPr/>
          </xdr14:nvContentPartPr>
          <xdr14:nvPr macro=""/>
          <xdr14:xfrm>
            <a:off x="6976080" y="1491120"/>
            <a:ext cx="629722" cy="207802"/>
          </xdr14:xfrm>
        </xdr:contentPart>
      </mc:Choice>
      <mc:Fallback xmlns="">
        <xdr:pic>
          <xdr:nvPicPr>
            <xdr:cNvPr id="11" name="Ink 10">
              <a:extLst>
                <a:ext uri="{FF2B5EF4-FFF2-40B4-BE49-F238E27FC236}">
                  <a16:creationId xmlns:a16="http://schemas.microsoft.com/office/drawing/2014/main" id="{B0DB9335-C756-1096-2B00-1CDCAD7C2181}"/>
                </a:ext>
              </a:extLst>
            </xdr:cNvPr>
            <xdr:cNvPicPr/>
          </xdr:nvPicPr>
          <xdr:blipFill>
            <a:blip xmlns:r="http://schemas.openxmlformats.org/officeDocument/2006/relationships" r:embed="rId2"/>
            <a:stretch>
              <a:fillRect/>
            </a:stretch>
          </xdr:blipFill>
          <xdr:spPr>
            <a:xfrm>
              <a:off x="6969910" y="1484856"/>
              <a:ext cx="642062" cy="220329"/>
            </a:xfrm>
            <a:prstGeom prst="rect">
              <a:avLst/>
            </a:prstGeom>
          </xdr:spPr>
        </xdr:pic>
      </mc:Fallback>
    </mc:AlternateContent>
    <xdr:clientData/>
  </xdr:twoCellAnchor>
  <xdr:twoCellAnchor editAs="oneCell">
    <xdr:from>
      <xdr:col>13</xdr:col>
      <xdr:colOff>661</xdr:colOff>
      <xdr:row>10</xdr:row>
      <xdr:rowOff>717</xdr:rowOff>
    </xdr:from>
    <xdr:to>
      <xdr:col>13</xdr:col>
      <xdr:colOff>624459</xdr:colOff>
      <xdr:row>11</xdr:row>
      <xdr:rowOff>16803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19" name="Ink 18">
              <a:extLst>
                <a:ext uri="{FF2B5EF4-FFF2-40B4-BE49-F238E27FC236}">
                  <a16:creationId xmlns:a16="http://schemas.microsoft.com/office/drawing/2014/main" id="{10512B08-4395-8951-6373-3E170D43F80A}"/>
                </a:ext>
              </a:extLst>
            </xdr14:cNvPr>
            <xdr14:cNvContentPartPr/>
          </xdr14:nvContentPartPr>
          <xdr14:nvPr macro=""/>
          <xdr14:xfrm>
            <a:off x="7034122" y="1815480"/>
            <a:ext cx="623798" cy="196560"/>
          </xdr14:xfrm>
        </xdr:contentPart>
      </mc:Choice>
      <mc:Fallback xmlns="">
        <xdr:pic>
          <xdr:nvPicPr>
            <xdr:cNvPr id="19" name="Ink 18">
              <a:extLst>
                <a:ext uri="{FF2B5EF4-FFF2-40B4-BE49-F238E27FC236}">
                  <a16:creationId xmlns:a16="http://schemas.microsoft.com/office/drawing/2014/main" id="{10512B08-4395-8951-6373-3E170D43F80A}"/>
                </a:ext>
              </a:extLst>
            </xdr:cNvPr>
            <xdr:cNvPicPr/>
          </xdr:nvPicPr>
          <xdr:blipFill>
            <a:blip xmlns:r="http://schemas.openxmlformats.org/officeDocument/2006/relationships" r:embed="rId4"/>
            <a:stretch>
              <a:fillRect/>
            </a:stretch>
          </xdr:blipFill>
          <xdr:spPr>
            <a:xfrm>
              <a:off x="7028003" y="1809371"/>
              <a:ext cx="636036" cy="208778"/>
            </a:xfrm>
            <a:prstGeom prst="rect">
              <a:avLst/>
            </a:prstGeom>
          </xdr:spPr>
        </xdr:pic>
      </mc:Fallback>
    </mc:AlternateContent>
    <xdr:clientData/>
  </xdr:twoCellAnchor>
  <xdr:twoCellAnchor editAs="oneCell">
    <xdr:from>
      <xdr:col>13</xdr:col>
      <xdr:colOff>380379</xdr:colOff>
      <xdr:row>10</xdr:row>
      <xdr:rowOff>18439</xdr:rowOff>
    </xdr:from>
    <xdr:to>
      <xdr:col>15</xdr:col>
      <xdr:colOff>553707</xdr:colOff>
      <xdr:row>13</xdr:row>
      <xdr:rowOff>73178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36" name="Ink 35">
              <a:extLst>
                <a:ext uri="{FF2B5EF4-FFF2-40B4-BE49-F238E27FC236}">
                  <a16:creationId xmlns:a16="http://schemas.microsoft.com/office/drawing/2014/main" id="{A8789A93-0D81-C344-7944-DF4431A78FD5}"/>
                </a:ext>
              </a:extLst>
            </xdr14:cNvPr>
            <xdr14:cNvContentPartPr/>
          </xdr14:nvContentPartPr>
          <xdr14:nvPr macro=""/>
          <xdr14:xfrm>
            <a:off x="7413840" y="1833202"/>
            <a:ext cx="1466722" cy="596160"/>
          </xdr14:xfrm>
        </xdr:contentPart>
      </mc:Choice>
      <mc:Fallback xmlns="">
        <xdr:pic>
          <xdr:nvPicPr>
            <xdr:cNvPr id="36" name="Ink 35">
              <a:extLst>
                <a:ext uri="{FF2B5EF4-FFF2-40B4-BE49-F238E27FC236}">
                  <a16:creationId xmlns:a16="http://schemas.microsoft.com/office/drawing/2014/main" id="{A8789A93-0D81-C344-7944-DF4431A78FD5}"/>
                </a:ext>
              </a:extLst>
            </xdr:cNvPr>
            <xdr:cNvPicPr/>
          </xdr:nvPicPr>
          <xdr:blipFill>
            <a:blip xmlns:r="http://schemas.openxmlformats.org/officeDocument/2006/relationships" r:embed="rId6"/>
            <a:stretch>
              <a:fillRect/>
            </a:stretch>
          </xdr:blipFill>
          <xdr:spPr>
            <a:xfrm>
              <a:off x="7407700" y="1827082"/>
              <a:ext cx="1479002" cy="608400"/>
            </a:xfrm>
            <a:prstGeom prst="rect">
              <a:avLst/>
            </a:prstGeom>
          </xdr:spPr>
        </xdr:pic>
      </mc:Fallback>
    </mc:AlternateContent>
    <xdr:clientData/>
  </xdr:twoCellAnchor>
  <xdr:twoCellAnchor editAs="oneCell">
    <xdr:from>
      <xdr:col>13</xdr:col>
      <xdr:colOff>449139</xdr:colOff>
      <xdr:row>14</xdr:row>
      <xdr:rowOff>11864</xdr:rowOff>
    </xdr:from>
    <xdr:to>
      <xdr:col>15</xdr:col>
      <xdr:colOff>259227</xdr:colOff>
      <xdr:row>15</xdr:row>
      <xdr:rowOff>173804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44" name="Ink 43">
              <a:extLst>
                <a:ext uri="{FF2B5EF4-FFF2-40B4-BE49-F238E27FC236}">
                  <a16:creationId xmlns:a16="http://schemas.microsoft.com/office/drawing/2014/main" id="{1048053B-EA54-D56F-947F-31CD7730ABF1}"/>
                </a:ext>
              </a:extLst>
            </xdr14:cNvPr>
            <xdr14:cNvContentPartPr/>
          </xdr14:nvContentPartPr>
          <xdr14:nvPr macro=""/>
          <xdr14:xfrm>
            <a:off x="7482600" y="2548522"/>
            <a:ext cx="1103482" cy="352440"/>
          </xdr14:xfrm>
        </xdr:contentPart>
      </mc:Choice>
      <mc:Fallback xmlns="">
        <xdr:pic>
          <xdr:nvPicPr>
            <xdr:cNvPr id="44" name="Ink 43">
              <a:extLst>
                <a:ext uri="{FF2B5EF4-FFF2-40B4-BE49-F238E27FC236}">
                  <a16:creationId xmlns:a16="http://schemas.microsoft.com/office/drawing/2014/main" id="{1048053B-EA54-D56F-947F-31CD7730ABF1}"/>
                </a:ext>
              </a:extLst>
            </xdr:cNvPr>
            <xdr:cNvPicPr/>
          </xdr:nvPicPr>
          <xdr:blipFill>
            <a:blip xmlns:r="http://schemas.openxmlformats.org/officeDocument/2006/relationships" r:embed="rId8"/>
            <a:stretch>
              <a:fillRect/>
            </a:stretch>
          </xdr:blipFill>
          <xdr:spPr>
            <a:xfrm>
              <a:off x="7476480" y="2542402"/>
              <a:ext cx="1115723" cy="364680"/>
            </a:xfrm>
            <a:prstGeom prst="rect">
              <a:avLst/>
            </a:prstGeom>
          </xdr:spPr>
        </xdr:pic>
      </mc:Fallback>
    </mc:AlternateContent>
    <xdr:clientData/>
  </xdr:twoCellAnchor>
  <xdr:twoCellAnchor editAs="oneCell">
    <xdr:from>
      <xdr:col>6</xdr:col>
      <xdr:colOff>67342</xdr:colOff>
      <xdr:row>16</xdr:row>
      <xdr:rowOff>141991</xdr:rowOff>
    </xdr:from>
    <xdr:to>
      <xdr:col>8</xdr:col>
      <xdr:colOff>47924</xdr:colOff>
      <xdr:row>17</xdr:row>
      <xdr:rowOff>178238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58" name="Ink 57">
              <a:extLst>
                <a:ext uri="{FF2B5EF4-FFF2-40B4-BE49-F238E27FC236}">
                  <a16:creationId xmlns:a16="http://schemas.microsoft.com/office/drawing/2014/main" id="{57145158-EEBA-E7C0-42FF-83E6FF232B63}"/>
                </a:ext>
              </a:extLst>
            </xdr14:cNvPr>
            <xdr14:cNvContentPartPr/>
          </xdr14:nvContentPartPr>
          <xdr14:nvPr macro=""/>
          <xdr14:xfrm>
            <a:off x="3686842" y="3049623"/>
            <a:ext cx="672398" cy="216720"/>
          </xdr14:xfrm>
        </xdr:contentPart>
      </mc:Choice>
      <mc:Fallback xmlns="">
        <xdr:pic>
          <xdr:nvPicPr>
            <xdr:cNvPr id="58" name="Ink 57">
              <a:extLst>
                <a:ext uri="{FF2B5EF4-FFF2-40B4-BE49-F238E27FC236}">
                  <a16:creationId xmlns:a16="http://schemas.microsoft.com/office/drawing/2014/main" id="{57145158-EEBA-E7C0-42FF-83E6FF232B63}"/>
                </a:ext>
              </a:extLst>
            </xdr:cNvPr>
            <xdr:cNvPicPr/>
          </xdr:nvPicPr>
          <xdr:blipFill>
            <a:blip xmlns:r="http://schemas.openxmlformats.org/officeDocument/2006/relationships" r:embed="rId10"/>
            <a:stretch>
              <a:fillRect/>
            </a:stretch>
          </xdr:blipFill>
          <xdr:spPr>
            <a:xfrm>
              <a:off x="3680723" y="3043503"/>
              <a:ext cx="684637" cy="228960"/>
            </a:xfrm>
            <a:prstGeom prst="rect">
              <a:avLst/>
            </a:prstGeom>
          </xdr:spPr>
        </xdr:pic>
      </mc:Fallback>
    </mc:AlternateContent>
    <xdr:clientData/>
  </xdr:twoCellAnchor>
  <xdr:twoCellAnchor editAs="oneCell">
    <xdr:from>
      <xdr:col>5</xdr:col>
      <xdr:colOff>74736</xdr:colOff>
      <xdr:row>17</xdr:row>
      <xdr:rowOff>27758</xdr:rowOff>
    </xdr:from>
    <xdr:to>
      <xdr:col>5</xdr:col>
      <xdr:colOff>287136</xdr:colOff>
      <xdr:row>17</xdr:row>
      <xdr:rowOff>162758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59" name="Ink 58">
              <a:extLst>
                <a:ext uri="{FF2B5EF4-FFF2-40B4-BE49-F238E27FC236}">
                  <a16:creationId xmlns:a16="http://schemas.microsoft.com/office/drawing/2014/main" id="{3F096B82-B3CA-7269-6A91-E88FB444399F}"/>
                </a:ext>
              </a:extLst>
            </xdr14:cNvPr>
            <xdr14:cNvContentPartPr/>
          </xdr14:nvContentPartPr>
          <xdr14:nvPr macro=""/>
          <xdr14:xfrm>
            <a:off x="3207960" y="3115863"/>
            <a:ext cx="212400" cy="135000"/>
          </xdr14:xfrm>
        </xdr:contentPart>
      </mc:Choice>
      <mc:Fallback xmlns="">
        <xdr:pic>
          <xdr:nvPicPr>
            <xdr:cNvPr id="59" name="Ink 58">
              <a:extLst>
                <a:ext uri="{FF2B5EF4-FFF2-40B4-BE49-F238E27FC236}">
                  <a16:creationId xmlns:a16="http://schemas.microsoft.com/office/drawing/2014/main" id="{3F096B82-B3CA-7269-6A91-E88FB444399F}"/>
                </a:ext>
              </a:extLst>
            </xdr:cNvPr>
            <xdr:cNvPicPr/>
          </xdr:nvPicPr>
          <xdr:blipFill>
            <a:blip xmlns:r="http://schemas.openxmlformats.org/officeDocument/2006/relationships" r:embed="rId12"/>
            <a:stretch>
              <a:fillRect/>
            </a:stretch>
          </xdr:blipFill>
          <xdr:spPr>
            <a:xfrm>
              <a:off x="3201840" y="3109743"/>
              <a:ext cx="224640" cy="147240"/>
            </a:xfrm>
            <a:prstGeom prst="rect">
              <a:avLst/>
            </a:prstGeom>
          </xdr:spPr>
        </xdr:pic>
      </mc:Fallback>
    </mc:AlternateContent>
    <xdr:clientData/>
  </xdr:twoCellAnchor>
  <xdr:twoCellAnchor editAs="oneCell">
    <xdr:from>
      <xdr:col>2</xdr:col>
      <xdr:colOff>68255</xdr:colOff>
      <xdr:row>16</xdr:row>
      <xdr:rowOff>135429</xdr:rowOff>
    </xdr:from>
    <xdr:to>
      <xdr:col>4</xdr:col>
      <xdr:colOff>321174</xdr:colOff>
      <xdr:row>17</xdr:row>
      <xdr:rowOff>167798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60" name="Ink 59">
              <a:extLst>
                <a:ext uri="{FF2B5EF4-FFF2-40B4-BE49-F238E27FC236}">
                  <a16:creationId xmlns:a16="http://schemas.microsoft.com/office/drawing/2014/main" id="{74103DA4-11CD-B6CC-EB75-AE9AF3E1B9FE}"/>
                </a:ext>
              </a:extLst>
            </xdr14:cNvPr>
            <xdr14:cNvContentPartPr/>
          </xdr14:nvContentPartPr>
          <xdr14:nvPr macro=""/>
          <xdr14:xfrm>
            <a:off x="1572202" y="3043061"/>
            <a:ext cx="1365840" cy="212842"/>
          </xdr14:xfrm>
        </xdr:contentPart>
      </mc:Choice>
      <mc:Fallback xmlns="">
        <xdr:pic>
          <xdr:nvPicPr>
            <xdr:cNvPr id="60" name="Ink 59">
              <a:extLst>
                <a:ext uri="{FF2B5EF4-FFF2-40B4-BE49-F238E27FC236}">
                  <a16:creationId xmlns:a16="http://schemas.microsoft.com/office/drawing/2014/main" id="{74103DA4-11CD-B6CC-EB75-AE9AF3E1B9FE}"/>
                </a:ext>
              </a:extLst>
            </xdr:cNvPr>
            <xdr:cNvPicPr/>
          </xdr:nvPicPr>
          <xdr:blipFill>
            <a:blip xmlns:r="http://schemas.openxmlformats.org/officeDocument/2006/relationships" r:embed="rId14"/>
            <a:stretch>
              <a:fillRect/>
            </a:stretch>
          </xdr:blipFill>
          <xdr:spPr>
            <a:xfrm>
              <a:off x="1566082" y="3036939"/>
              <a:ext cx="1378080" cy="225087"/>
            </a:xfrm>
            <a:prstGeom prst="rect">
              <a:avLst/>
            </a:prstGeom>
          </xdr:spPr>
        </xdr:pic>
      </mc:Fallback>
    </mc:AlternateContent>
    <xdr:clientData/>
  </xdr:twoCellAnchor>
  <xdr:twoCellAnchor editAs="oneCell">
    <xdr:from>
      <xdr:col>2</xdr:col>
      <xdr:colOff>27215</xdr:colOff>
      <xdr:row>15</xdr:row>
      <xdr:rowOff>133023</xdr:rowOff>
    </xdr:from>
    <xdr:to>
      <xdr:col>4</xdr:col>
      <xdr:colOff>56132</xdr:colOff>
      <xdr:row>16</xdr:row>
      <xdr:rowOff>135151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65" name="Ink 64">
              <a:extLst>
                <a:ext uri="{FF2B5EF4-FFF2-40B4-BE49-F238E27FC236}">
                  <a16:creationId xmlns:a16="http://schemas.microsoft.com/office/drawing/2014/main" id="{E33F1DDE-FA67-6001-9C1D-FCD025618BD4}"/>
                </a:ext>
              </a:extLst>
            </xdr14:cNvPr>
            <xdr14:cNvContentPartPr/>
          </xdr14:nvContentPartPr>
          <xdr14:nvPr macro=""/>
          <xdr14:xfrm>
            <a:off x="1531162" y="2860181"/>
            <a:ext cx="1141838" cy="182602"/>
          </xdr14:xfrm>
        </xdr:contentPart>
      </mc:Choice>
      <mc:Fallback xmlns="">
        <xdr:pic>
          <xdr:nvPicPr>
            <xdr:cNvPr id="65" name="Ink 64">
              <a:extLst>
                <a:ext uri="{FF2B5EF4-FFF2-40B4-BE49-F238E27FC236}">
                  <a16:creationId xmlns:a16="http://schemas.microsoft.com/office/drawing/2014/main" id="{E33F1DDE-FA67-6001-9C1D-FCD025618BD4}"/>
                </a:ext>
              </a:extLst>
            </xdr:cNvPr>
            <xdr:cNvPicPr/>
          </xdr:nvPicPr>
          <xdr:blipFill>
            <a:blip xmlns:r="http://schemas.openxmlformats.org/officeDocument/2006/relationships" r:embed="rId16"/>
            <a:stretch>
              <a:fillRect/>
            </a:stretch>
          </xdr:blipFill>
          <xdr:spPr>
            <a:xfrm>
              <a:off x="1525042" y="2854070"/>
              <a:ext cx="1154077" cy="194823"/>
            </a:xfrm>
            <a:prstGeom prst="rect">
              <a:avLst/>
            </a:prstGeom>
          </xdr:spPr>
        </xdr:pic>
      </mc:Fallback>
    </mc:AlternateContent>
    <xdr:clientData/>
  </xdr:twoCellAnchor>
  <xdr:twoCellAnchor editAs="oneCell">
    <xdr:from>
      <xdr:col>6</xdr:col>
      <xdr:colOff>65820</xdr:colOff>
      <xdr:row>15</xdr:row>
      <xdr:rowOff>87745</xdr:rowOff>
    </xdr:from>
    <xdr:to>
      <xdr:col>8</xdr:col>
      <xdr:colOff>64926</xdr:colOff>
      <xdr:row>16</xdr:row>
      <xdr:rowOff>76831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
          <xdr14:nvContentPartPr>
            <xdr14:cNvPr id="68" name="Ink 67">
              <a:extLst>
                <a:ext uri="{FF2B5EF4-FFF2-40B4-BE49-F238E27FC236}">
                  <a16:creationId xmlns:a16="http://schemas.microsoft.com/office/drawing/2014/main" id="{42F27622-BADE-40DF-9170-F17ADE6FE753}"/>
                </a:ext>
              </a:extLst>
            </xdr14:cNvPr>
            <xdr14:cNvContentPartPr/>
          </xdr14:nvContentPartPr>
          <xdr14:nvPr macro=""/>
          <xdr14:xfrm>
            <a:off x="3685320" y="2814903"/>
            <a:ext cx="690922" cy="169560"/>
          </xdr14:xfrm>
        </xdr:contentPart>
      </mc:Choice>
      <mc:Fallback xmlns="">
        <xdr:pic>
          <xdr:nvPicPr>
            <xdr:cNvPr id="68" name="Ink 67">
              <a:extLst>
                <a:ext uri="{FF2B5EF4-FFF2-40B4-BE49-F238E27FC236}">
                  <a16:creationId xmlns:a16="http://schemas.microsoft.com/office/drawing/2014/main" id="{42F27622-BADE-40DF-9170-F17ADE6FE753}"/>
                </a:ext>
              </a:extLst>
            </xdr:cNvPr>
            <xdr:cNvPicPr/>
          </xdr:nvPicPr>
          <xdr:blipFill>
            <a:blip xmlns:r="http://schemas.openxmlformats.org/officeDocument/2006/relationships" r:embed="rId18"/>
            <a:stretch>
              <a:fillRect/>
            </a:stretch>
          </xdr:blipFill>
          <xdr:spPr>
            <a:xfrm>
              <a:off x="3679196" y="2808783"/>
              <a:ext cx="703170" cy="181800"/>
            </a:xfrm>
            <a:prstGeom prst="rect">
              <a:avLst/>
            </a:prstGeom>
          </xdr:spPr>
        </xdr:pic>
      </mc:Fallback>
    </mc:AlternateContent>
    <xdr:clientData/>
  </xdr:twoCellAnchor>
  <xdr:twoCellAnchor editAs="oneCell">
    <xdr:from>
      <xdr:col>15</xdr:col>
      <xdr:colOff>646712</xdr:colOff>
      <xdr:row>1</xdr:row>
      <xdr:rowOff>169886</xdr:rowOff>
    </xdr:from>
    <xdr:to>
      <xdr:col>18</xdr:col>
      <xdr:colOff>113400</xdr:colOff>
      <xdr:row>3</xdr:row>
      <xdr:rowOff>83752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
          <xdr14:nvContentPartPr>
            <xdr14:cNvPr id="73" name="Ink 72">
              <a:extLst>
                <a:ext uri="{FF2B5EF4-FFF2-40B4-BE49-F238E27FC236}">
                  <a16:creationId xmlns:a16="http://schemas.microsoft.com/office/drawing/2014/main" id="{04D38A22-4E71-F120-0E93-72F1003448C0}"/>
                </a:ext>
              </a:extLst>
            </xdr14:cNvPr>
            <xdr14:cNvContentPartPr/>
          </xdr14:nvContentPartPr>
          <xdr14:nvPr macro=""/>
          <xdr14:xfrm>
            <a:off x="8987040" y="348480"/>
            <a:ext cx="1413360" cy="282960"/>
          </xdr14:xfrm>
        </xdr:contentPart>
      </mc:Choice>
      <mc:Fallback xmlns="">
        <xdr:pic>
          <xdr:nvPicPr>
            <xdr:cNvPr id="73" name="Ink 72">
              <a:extLst>
                <a:ext uri="{FF2B5EF4-FFF2-40B4-BE49-F238E27FC236}">
                  <a16:creationId xmlns:a16="http://schemas.microsoft.com/office/drawing/2014/main" id="{04D38A22-4E71-F120-0E93-72F1003448C0}"/>
                </a:ext>
              </a:extLst>
            </xdr:cNvPr>
            <xdr:cNvPicPr/>
          </xdr:nvPicPr>
          <xdr:blipFill>
            <a:blip xmlns:r="http://schemas.openxmlformats.org/officeDocument/2006/relationships" r:embed="rId20"/>
            <a:stretch>
              <a:fillRect/>
            </a:stretch>
          </xdr:blipFill>
          <xdr:spPr>
            <a:xfrm>
              <a:off x="8980918" y="342360"/>
              <a:ext cx="1425603" cy="295200"/>
            </a:xfrm>
            <a:prstGeom prst="rect">
              <a:avLst/>
            </a:prstGeom>
          </xdr:spPr>
        </xdr:pic>
      </mc:Fallback>
    </mc:AlternateContent>
    <xdr:clientData/>
  </xdr:twoCellAnchor>
  <xdr:twoCellAnchor editAs="oneCell">
    <xdr:from>
      <xdr:col>15</xdr:col>
      <xdr:colOff>635912</xdr:colOff>
      <xdr:row>3</xdr:row>
      <xdr:rowOff>169154</xdr:rowOff>
    </xdr:from>
    <xdr:to>
      <xdr:col>18</xdr:col>
      <xdr:colOff>131482</xdr:colOff>
      <xdr:row>5</xdr:row>
      <xdr:rowOff>124365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
          <xdr14:nvContentPartPr>
            <xdr14:cNvPr id="79" name="Ink 78">
              <a:extLst>
                <a:ext uri="{FF2B5EF4-FFF2-40B4-BE49-F238E27FC236}">
                  <a16:creationId xmlns:a16="http://schemas.microsoft.com/office/drawing/2014/main" id="{C18CA562-0DEE-106A-AC83-DA79A45C4474}"/>
                </a:ext>
              </a:extLst>
            </xdr14:cNvPr>
            <xdr14:cNvContentPartPr/>
          </xdr14:nvContentPartPr>
          <xdr14:nvPr macro=""/>
          <xdr14:xfrm>
            <a:off x="8976240" y="716842"/>
            <a:ext cx="1442242" cy="312398"/>
          </xdr14:xfrm>
        </xdr:contentPart>
      </mc:Choice>
      <mc:Fallback xmlns="">
        <xdr:pic>
          <xdr:nvPicPr>
            <xdr:cNvPr id="79" name="Ink 78">
              <a:extLst>
                <a:ext uri="{FF2B5EF4-FFF2-40B4-BE49-F238E27FC236}">
                  <a16:creationId xmlns:a16="http://schemas.microsoft.com/office/drawing/2014/main" id="{C18CA562-0DEE-106A-AC83-DA79A45C4474}"/>
                </a:ext>
              </a:extLst>
            </xdr:cNvPr>
            <xdr:cNvPicPr/>
          </xdr:nvPicPr>
          <xdr:blipFill>
            <a:blip xmlns:r="http://schemas.openxmlformats.org/officeDocument/2006/relationships" r:embed="rId22"/>
            <a:stretch>
              <a:fillRect/>
            </a:stretch>
          </xdr:blipFill>
          <xdr:spPr>
            <a:xfrm>
              <a:off x="8970100" y="710731"/>
              <a:ext cx="1454523" cy="324621"/>
            </a:xfrm>
            <a:prstGeom prst="rect">
              <a:avLst/>
            </a:prstGeom>
          </xdr:spPr>
        </xdr:pic>
      </mc:Fallback>
    </mc:AlternateContent>
    <xdr:clientData/>
  </xdr:twoCellAnchor>
  <xdr:twoCellAnchor editAs="oneCell">
    <xdr:from>
      <xdr:col>17</xdr:col>
      <xdr:colOff>218773</xdr:colOff>
      <xdr:row>6</xdr:row>
      <xdr:rowOff>16691</xdr:rowOff>
    </xdr:from>
    <xdr:to>
      <xdr:col>18</xdr:col>
      <xdr:colOff>125002</xdr:colOff>
      <xdr:row>7</xdr:row>
      <xdr:rowOff>126097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3">
          <xdr14:nvContentPartPr>
            <xdr14:cNvPr id="86" name="Ink 85">
              <a:extLst>
                <a:ext uri="{FF2B5EF4-FFF2-40B4-BE49-F238E27FC236}">
                  <a16:creationId xmlns:a16="http://schemas.microsoft.com/office/drawing/2014/main" id="{8FB99975-C1FA-4FF7-59B8-BE7E4FD0A02E}"/>
                </a:ext>
              </a:extLst>
            </xdr14:cNvPr>
            <xdr14:cNvContentPartPr/>
          </xdr14:nvContentPartPr>
          <xdr14:nvPr macro=""/>
          <xdr14:xfrm>
            <a:off x="9856882" y="1100160"/>
            <a:ext cx="555120" cy="288000"/>
          </xdr14:xfrm>
        </xdr:contentPart>
      </mc:Choice>
      <mc:Fallback xmlns="">
        <xdr:pic>
          <xdr:nvPicPr>
            <xdr:cNvPr id="86" name="Ink 85">
              <a:extLst>
                <a:ext uri="{FF2B5EF4-FFF2-40B4-BE49-F238E27FC236}">
                  <a16:creationId xmlns:a16="http://schemas.microsoft.com/office/drawing/2014/main" id="{8FB99975-C1FA-4FF7-59B8-BE7E4FD0A02E}"/>
                </a:ext>
              </a:extLst>
            </xdr:cNvPr>
            <xdr:cNvPicPr/>
          </xdr:nvPicPr>
          <xdr:blipFill>
            <a:blip xmlns:r="http://schemas.openxmlformats.org/officeDocument/2006/relationships" r:embed="rId24"/>
            <a:stretch>
              <a:fillRect/>
            </a:stretch>
          </xdr:blipFill>
          <xdr:spPr>
            <a:xfrm>
              <a:off x="9850762" y="1094032"/>
              <a:ext cx="567360" cy="300255"/>
            </a:xfrm>
            <a:prstGeom prst="rect">
              <a:avLst/>
            </a:prstGeom>
          </xdr:spPr>
        </xdr:pic>
      </mc:Fallback>
    </mc:AlternateContent>
    <xdr:clientData/>
  </xdr:twoCellAnchor>
  <xdr:twoCellAnchor editAs="oneCell">
    <xdr:from>
      <xdr:col>16</xdr:col>
      <xdr:colOff>56943</xdr:colOff>
      <xdr:row>6</xdr:row>
      <xdr:rowOff>1571</xdr:rowOff>
    </xdr:from>
    <xdr:to>
      <xdr:col>16</xdr:col>
      <xdr:colOff>616383</xdr:colOff>
      <xdr:row>6</xdr:row>
      <xdr:rowOff>170051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5">
          <xdr14:nvContentPartPr>
            <xdr14:cNvPr id="87" name="Ink 86">
              <a:extLst>
                <a:ext uri="{FF2B5EF4-FFF2-40B4-BE49-F238E27FC236}">
                  <a16:creationId xmlns:a16="http://schemas.microsoft.com/office/drawing/2014/main" id="{A3105EEE-B4E1-AD3C-AB4D-5D38064FC327}"/>
                </a:ext>
              </a:extLst>
            </xdr14:cNvPr>
            <xdr14:cNvContentPartPr/>
          </xdr14:nvContentPartPr>
          <xdr14:nvPr macro=""/>
          <xdr14:xfrm>
            <a:off x="9046162" y="1085040"/>
            <a:ext cx="559440" cy="168480"/>
          </xdr14:xfrm>
        </xdr:contentPart>
      </mc:Choice>
      <mc:Fallback xmlns="">
        <xdr:pic>
          <xdr:nvPicPr>
            <xdr:cNvPr id="87" name="Ink 86">
              <a:extLst>
                <a:ext uri="{FF2B5EF4-FFF2-40B4-BE49-F238E27FC236}">
                  <a16:creationId xmlns:a16="http://schemas.microsoft.com/office/drawing/2014/main" id="{A3105EEE-B4E1-AD3C-AB4D-5D38064FC327}"/>
                </a:ext>
              </a:extLst>
            </xdr:cNvPr>
            <xdr:cNvPicPr/>
          </xdr:nvPicPr>
          <xdr:blipFill>
            <a:blip xmlns:r="http://schemas.openxmlformats.org/officeDocument/2006/relationships" r:embed="rId26"/>
            <a:stretch>
              <a:fillRect/>
            </a:stretch>
          </xdr:blipFill>
          <xdr:spPr>
            <a:xfrm>
              <a:off x="9040038" y="1078920"/>
              <a:ext cx="571688" cy="180720"/>
            </a:xfrm>
            <a:prstGeom prst="rect">
              <a:avLst/>
            </a:prstGeom>
          </xdr:spPr>
        </xdr:pic>
      </mc:Fallback>
    </mc:AlternateContent>
    <xdr:clientData/>
  </xdr:twoCellAnchor>
  <xdr:twoCellAnchor editAs="oneCell">
    <xdr:from>
      <xdr:col>17</xdr:col>
      <xdr:colOff>77931</xdr:colOff>
      <xdr:row>7</xdr:row>
      <xdr:rowOff>143459</xdr:rowOff>
    </xdr:from>
    <xdr:to>
      <xdr:col>18</xdr:col>
      <xdr:colOff>163162</xdr:colOff>
      <xdr:row>9</xdr:row>
      <xdr:rowOff>96592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7">
          <xdr14:nvContentPartPr>
            <xdr14:cNvPr id="97" name="Ink 96">
              <a:extLst>
                <a:ext uri="{FF2B5EF4-FFF2-40B4-BE49-F238E27FC236}">
                  <a16:creationId xmlns:a16="http://schemas.microsoft.com/office/drawing/2014/main" id="{45CDFFC2-D102-6C0C-CAC6-C9FB3DC8F5BD}"/>
                </a:ext>
              </a:extLst>
            </xdr14:cNvPr>
            <xdr14:cNvContentPartPr/>
          </xdr14:nvContentPartPr>
          <xdr14:nvPr macro=""/>
          <xdr14:xfrm>
            <a:off x="9716040" y="1405522"/>
            <a:ext cx="734122" cy="310320"/>
          </xdr14:xfrm>
        </xdr:contentPart>
      </mc:Choice>
      <mc:Fallback xmlns="">
        <xdr:pic>
          <xdr:nvPicPr>
            <xdr:cNvPr id="97" name="Ink 96">
              <a:extLst>
                <a:ext uri="{FF2B5EF4-FFF2-40B4-BE49-F238E27FC236}">
                  <a16:creationId xmlns:a16="http://schemas.microsoft.com/office/drawing/2014/main" id="{45CDFFC2-D102-6C0C-CAC6-C9FB3DC8F5BD}"/>
                </a:ext>
              </a:extLst>
            </xdr:cNvPr>
            <xdr:cNvPicPr/>
          </xdr:nvPicPr>
          <xdr:blipFill>
            <a:blip xmlns:r="http://schemas.openxmlformats.org/officeDocument/2006/relationships" r:embed="rId28"/>
            <a:stretch>
              <a:fillRect/>
            </a:stretch>
          </xdr:blipFill>
          <xdr:spPr>
            <a:xfrm>
              <a:off x="9709880" y="1399308"/>
              <a:ext cx="746442" cy="322747"/>
            </a:xfrm>
            <a:prstGeom prst="rect">
              <a:avLst/>
            </a:prstGeom>
          </xdr:spPr>
        </xdr:pic>
      </mc:Fallback>
    </mc:AlternateContent>
    <xdr:clientData/>
  </xdr:twoCellAnchor>
  <xdr:twoCellAnchor editAs="oneCell">
    <xdr:from>
      <xdr:col>16</xdr:col>
      <xdr:colOff>78183</xdr:colOff>
      <xdr:row>7</xdr:row>
      <xdr:rowOff>125099</xdr:rowOff>
    </xdr:from>
    <xdr:to>
      <xdr:col>16</xdr:col>
      <xdr:colOff>521343</xdr:colOff>
      <xdr:row>8</xdr:row>
      <xdr:rowOff>161066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9">
          <xdr14:nvContentPartPr>
            <xdr14:cNvPr id="98" name="Ink 97">
              <a:extLst>
                <a:ext uri="{FF2B5EF4-FFF2-40B4-BE49-F238E27FC236}">
                  <a16:creationId xmlns:a16="http://schemas.microsoft.com/office/drawing/2014/main" id="{647CC6C5-01A9-2DFF-F923-D74B7CA780C6}"/>
                </a:ext>
              </a:extLst>
            </xdr14:cNvPr>
            <xdr14:cNvContentPartPr/>
          </xdr14:nvContentPartPr>
          <xdr14:nvPr macro=""/>
          <xdr14:xfrm>
            <a:off x="9067402" y="1387162"/>
            <a:ext cx="443160" cy="214560"/>
          </xdr14:xfrm>
        </xdr:contentPart>
      </mc:Choice>
      <mc:Fallback xmlns="">
        <xdr:pic>
          <xdr:nvPicPr>
            <xdr:cNvPr id="98" name="Ink 97">
              <a:extLst>
                <a:ext uri="{FF2B5EF4-FFF2-40B4-BE49-F238E27FC236}">
                  <a16:creationId xmlns:a16="http://schemas.microsoft.com/office/drawing/2014/main" id="{647CC6C5-01A9-2DFF-F923-D74B7CA780C6}"/>
                </a:ext>
              </a:extLst>
            </xdr:cNvPr>
            <xdr:cNvPicPr/>
          </xdr:nvPicPr>
          <xdr:blipFill>
            <a:blip xmlns:r="http://schemas.openxmlformats.org/officeDocument/2006/relationships" r:embed="rId30"/>
            <a:stretch>
              <a:fillRect/>
            </a:stretch>
          </xdr:blipFill>
          <xdr:spPr>
            <a:xfrm>
              <a:off x="9061282" y="1380906"/>
              <a:ext cx="455400" cy="227073"/>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515067</xdr:colOff>
      <xdr:row>22</xdr:row>
      <xdr:rowOff>63111</xdr:rowOff>
    </xdr:from>
    <xdr:to>
      <xdr:col>10</xdr:col>
      <xdr:colOff>135072</xdr:colOff>
      <xdr:row>22</xdr:row>
      <xdr:rowOff>144831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2" name="Ink 1">
              <a:extLst>
                <a:ext uri="{FF2B5EF4-FFF2-40B4-BE49-F238E27FC236}">
                  <a16:creationId xmlns:a16="http://schemas.microsoft.com/office/drawing/2014/main" id="{25760BC5-0685-6518-FC35-CE08B6A1B13D}"/>
                </a:ext>
              </a:extLst>
            </xdr14:cNvPr>
            <xdr14:cNvContentPartPr/>
          </xdr14:nvContentPartPr>
          <xdr14:nvPr macro=""/>
          <xdr14:xfrm>
            <a:off x="5067360" y="4122732"/>
            <a:ext cx="140760" cy="81720"/>
          </xdr14:xfrm>
        </xdr:contentPart>
      </mc:Choice>
      <mc:Fallback xmlns="">
        <xdr:pic>
          <xdr:nvPicPr>
            <xdr:cNvPr id="2" name="Ink 1">
              <a:extLst>
                <a:ext uri="{FF2B5EF4-FFF2-40B4-BE49-F238E27FC236}">
                  <a16:creationId xmlns:a16="http://schemas.microsoft.com/office/drawing/2014/main" id="{25760BC5-0685-6518-FC35-CE08B6A1B13D}"/>
                </a:ext>
              </a:extLst>
            </xdr:cNvPr>
            <xdr:cNvPicPr/>
          </xdr:nvPicPr>
          <xdr:blipFill>
            <a:blip xmlns:r="http://schemas.openxmlformats.org/officeDocument/2006/relationships" r:embed="rId2"/>
            <a:stretch>
              <a:fillRect/>
            </a:stretch>
          </xdr:blipFill>
          <xdr:spPr>
            <a:xfrm>
              <a:off x="5061240" y="4116612"/>
              <a:ext cx="153000" cy="93960"/>
            </a:xfrm>
            <a:prstGeom prst="rect">
              <a:avLst/>
            </a:prstGeom>
          </xdr:spPr>
        </xdr:pic>
      </mc:Fallback>
    </mc:AlternateContent>
    <xdr:clientData/>
  </xdr:twoCellAnchor>
  <xdr:twoCellAnchor editAs="oneCell">
    <xdr:from>
      <xdr:col>10</xdr:col>
      <xdr:colOff>177110</xdr:colOff>
      <xdr:row>22</xdr:row>
      <xdr:rowOff>109551</xdr:rowOff>
    </xdr:from>
    <xdr:to>
      <xdr:col>10</xdr:col>
      <xdr:colOff>259272</xdr:colOff>
      <xdr:row>23</xdr:row>
      <xdr:rowOff>57822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3" name="Ink 2">
              <a:extLst>
                <a:ext uri="{FF2B5EF4-FFF2-40B4-BE49-F238E27FC236}">
                  <a16:creationId xmlns:a16="http://schemas.microsoft.com/office/drawing/2014/main" id="{634CA68C-DF20-9ECA-4A93-571690EA48D0}"/>
                </a:ext>
              </a:extLst>
            </xdr14:cNvPr>
            <xdr14:cNvContentPartPr/>
          </xdr14:nvContentPartPr>
          <xdr14:nvPr macro=""/>
          <xdr14:xfrm>
            <a:off x="5254920" y="4169172"/>
            <a:ext cx="77400" cy="127440"/>
          </xdr14:xfrm>
        </xdr:contentPart>
      </mc:Choice>
      <mc:Fallback xmlns="">
        <xdr:pic>
          <xdr:nvPicPr>
            <xdr:cNvPr id="3" name="Ink 2">
              <a:extLst>
                <a:ext uri="{FF2B5EF4-FFF2-40B4-BE49-F238E27FC236}">
                  <a16:creationId xmlns:a16="http://schemas.microsoft.com/office/drawing/2014/main" id="{634CA68C-DF20-9ECA-4A93-571690EA48D0}"/>
                </a:ext>
              </a:extLst>
            </xdr:cNvPr>
            <xdr:cNvPicPr/>
          </xdr:nvPicPr>
          <xdr:blipFill>
            <a:blip xmlns:r="http://schemas.openxmlformats.org/officeDocument/2006/relationships" r:embed="rId4"/>
            <a:stretch>
              <a:fillRect/>
            </a:stretch>
          </xdr:blipFill>
          <xdr:spPr>
            <a:xfrm>
              <a:off x="5248800" y="4163052"/>
              <a:ext cx="89640" cy="139680"/>
            </a:xfrm>
            <a:prstGeom prst="rect">
              <a:avLst/>
            </a:prstGeom>
          </xdr:spPr>
        </xdr:pic>
      </mc:Fallback>
    </mc:AlternateContent>
    <xdr:clientData/>
  </xdr:twoCellAnchor>
  <xdr:twoCellAnchor editAs="oneCell">
    <xdr:from>
      <xdr:col>10</xdr:col>
      <xdr:colOff>285470</xdr:colOff>
      <xdr:row>22</xdr:row>
      <xdr:rowOff>89391</xdr:rowOff>
    </xdr:from>
    <xdr:to>
      <xdr:col>10</xdr:col>
      <xdr:colOff>380232</xdr:colOff>
      <xdr:row>23</xdr:row>
      <xdr:rowOff>58820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Ink 3">
              <a:extLst>
                <a:ext uri="{FF2B5EF4-FFF2-40B4-BE49-F238E27FC236}">
                  <a16:creationId xmlns:a16="http://schemas.microsoft.com/office/drawing/2014/main" id="{F1E9CD75-06B8-51FE-BEF2-43069BE085B3}"/>
                </a:ext>
              </a:extLst>
            </xdr14:cNvPr>
            <xdr14:cNvContentPartPr/>
          </xdr14:nvContentPartPr>
          <xdr14:nvPr macro=""/>
          <xdr14:xfrm>
            <a:off x="5363280" y="4149012"/>
            <a:ext cx="90000" cy="153360"/>
          </xdr14:xfrm>
        </xdr:contentPart>
      </mc:Choice>
      <mc:Fallback xmlns="">
        <xdr:pic>
          <xdr:nvPicPr>
            <xdr:cNvPr id="4" name="Ink 3">
              <a:extLst>
                <a:ext uri="{FF2B5EF4-FFF2-40B4-BE49-F238E27FC236}">
                  <a16:creationId xmlns:a16="http://schemas.microsoft.com/office/drawing/2014/main" id="{F1E9CD75-06B8-51FE-BEF2-43069BE085B3}"/>
                </a:ext>
              </a:extLst>
            </xdr:cNvPr>
            <xdr:cNvPicPr/>
          </xdr:nvPicPr>
          <xdr:blipFill>
            <a:blip xmlns:r="http://schemas.openxmlformats.org/officeDocument/2006/relationships" r:embed="rId6"/>
            <a:stretch>
              <a:fillRect/>
            </a:stretch>
          </xdr:blipFill>
          <xdr:spPr>
            <a:xfrm>
              <a:off x="5357160" y="4142892"/>
              <a:ext cx="102240" cy="165600"/>
            </a:xfrm>
            <a:prstGeom prst="rect">
              <a:avLst/>
            </a:prstGeom>
          </xdr:spPr>
        </xdr:pic>
      </mc:Fallback>
    </mc:AlternateContent>
    <xdr:clientData/>
  </xdr:twoCellAnchor>
  <xdr:twoCellAnchor editAs="oneCell">
    <xdr:from>
      <xdr:col>7</xdr:col>
      <xdr:colOff>162779</xdr:colOff>
      <xdr:row>22</xdr:row>
      <xdr:rowOff>93433</xdr:rowOff>
    </xdr:from>
    <xdr:to>
      <xdr:col>7</xdr:col>
      <xdr:colOff>373461</xdr:colOff>
      <xdr:row>23</xdr:row>
      <xdr:rowOff>121542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7" name="Ink 6">
              <a:extLst>
                <a:ext uri="{FF2B5EF4-FFF2-40B4-BE49-F238E27FC236}">
                  <a16:creationId xmlns:a16="http://schemas.microsoft.com/office/drawing/2014/main" id="{D774825E-FC55-DD5B-BEC2-62955EB002C8}"/>
                </a:ext>
              </a:extLst>
            </xdr14:cNvPr>
            <xdr14:cNvContentPartPr/>
          </xdr14:nvContentPartPr>
          <xdr14:nvPr macro=""/>
          <xdr14:xfrm>
            <a:off x="4018762" y="4153054"/>
            <a:ext cx="205920" cy="207278"/>
          </xdr14:xfrm>
        </xdr:contentPart>
      </mc:Choice>
      <mc:Fallback xmlns="">
        <xdr:pic>
          <xdr:nvPicPr>
            <xdr:cNvPr id="7" name="Ink 6">
              <a:extLst>
                <a:ext uri="{FF2B5EF4-FFF2-40B4-BE49-F238E27FC236}">
                  <a16:creationId xmlns:a16="http://schemas.microsoft.com/office/drawing/2014/main" id="{D774825E-FC55-DD5B-BEC2-62955EB002C8}"/>
                </a:ext>
              </a:extLst>
            </xdr:cNvPr>
            <xdr:cNvPicPr/>
          </xdr:nvPicPr>
          <xdr:blipFill>
            <a:blip xmlns:r="http://schemas.openxmlformats.org/officeDocument/2006/relationships" r:embed="rId8"/>
            <a:stretch>
              <a:fillRect/>
            </a:stretch>
          </xdr:blipFill>
          <xdr:spPr>
            <a:xfrm>
              <a:off x="4012642" y="4146947"/>
              <a:ext cx="218160" cy="219492"/>
            </a:xfrm>
            <a:prstGeom prst="rect">
              <a:avLst/>
            </a:prstGeom>
          </xdr:spPr>
        </xdr:pic>
      </mc:Fallback>
    </mc:AlternateContent>
    <xdr:clientData/>
  </xdr:twoCellAnchor>
  <xdr:twoCellAnchor editAs="oneCell">
    <xdr:from>
      <xdr:col>7</xdr:col>
      <xdr:colOff>202297</xdr:colOff>
      <xdr:row>23</xdr:row>
      <xdr:rowOff>70340</xdr:rowOff>
    </xdr:from>
    <xdr:to>
      <xdr:col>7</xdr:col>
      <xdr:colOff>312097</xdr:colOff>
      <xdr:row>24</xdr:row>
      <xdr:rowOff>123011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8" name="Ink 7">
              <a:extLst>
                <a:ext uri="{FF2B5EF4-FFF2-40B4-BE49-F238E27FC236}">
                  <a16:creationId xmlns:a16="http://schemas.microsoft.com/office/drawing/2014/main" id="{6A69EB18-7948-0E31-C4BB-8999C852B37F}"/>
                </a:ext>
              </a:extLst>
            </xdr14:cNvPr>
            <xdr14:cNvContentPartPr/>
          </xdr14:nvContentPartPr>
          <xdr14:nvPr macro=""/>
          <xdr14:xfrm>
            <a:off x="4058280" y="4313892"/>
            <a:ext cx="109800" cy="231840"/>
          </xdr14:xfrm>
        </xdr:contentPart>
      </mc:Choice>
      <mc:Fallback xmlns="">
        <xdr:pic>
          <xdr:nvPicPr>
            <xdr:cNvPr id="8" name="Ink 7">
              <a:extLst>
                <a:ext uri="{FF2B5EF4-FFF2-40B4-BE49-F238E27FC236}">
                  <a16:creationId xmlns:a16="http://schemas.microsoft.com/office/drawing/2014/main" id="{6A69EB18-7948-0E31-C4BB-8999C852B37F}"/>
                </a:ext>
              </a:extLst>
            </xdr:cNvPr>
            <xdr:cNvPicPr/>
          </xdr:nvPicPr>
          <xdr:blipFill>
            <a:blip xmlns:r="http://schemas.openxmlformats.org/officeDocument/2006/relationships" r:embed="rId10"/>
            <a:stretch>
              <a:fillRect/>
            </a:stretch>
          </xdr:blipFill>
          <xdr:spPr>
            <a:xfrm>
              <a:off x="4052160" y="4307772"/>
              <a:ext cx="122040" cy="244080"/>
            </a:xfrm>
            <a:prstGeom prst="rect">
              <a:avLst/>
            </a:prstGeom>
          </xdr:spPr>
        </xdr:pic>
      </mc:Fallback>
    </mc:AlternateContent>
    <xdr:clientData/>
  </xdr:twoCellAnchor>
  <xdr:twoCellAnchor editAs="oneCell">
    <xdr:from>
      <xdr:col>8</xdr:col>
      <xdr:colOff>195511</xdr:colOff>
      <xdr:row>23</xdr:row>
      <xdr:rowOff>93740</xdr:rowOff>
    </xdr:from>
    <xdr:to>
      <xdr:col>8</xdr:col>
      <xdr:colOff>314671</xdr:colOff>
      <xdr:row>24</xdr:row>
      <xdr:rowOff>115451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9" name="Ink 8">
              <a:extLst>
                <a:ext uri="{FF2B5EF4-FFF2-40B4-BE49-F238E27FC236}">
                  <a16:creationId xmlns:a16="http://schemas.microsoft.com/office/drawing/2014/main" id="{1B16808D-E2B7-458C-7771-34DAC03E50A6}"/>
                </a:ext>
              </a:extLst>
            </xdr14:cNvPr>
            <xdr14:cNvContentPartPr/>
          </xdr14:nvContentPartPr>
          <xdr14:nvPr macro=""/>
          <xdr14:xfrm>
            <a:off x="4393080" y="4337292"/>
            <a:ext cx="119160" cy="200880"/>
          </xdr14:xfrm>
        </xdr:contentPart>
      </mc:Choice>
      <mc:Fallback xmlns="">
        <xdr:pic>
          <xdr:nvPicPr>
            <xdr:cNvPr id="9" name="Ink 8">
              <a:extLst>
                <a:ext uri="{FF2B5EF4-FFF2-40B4-BE49-F238E27FC236}">
                  <a16:creationId xmlns:a16="http://schemas.microsoft.com/office/drawing/2014/main" id="{1B16808D-E2B7-458C-7771-34DAC03E50A6}"/>
                </a:ext>
              </a:extLst>
            </xdr:cNvPr>
            <xdr:cNvPicPr/>
          </xdr:nvPicPr>
          <xdr:blipFill>
            <a:blip xmlns:r="http://schemas.openxmlformats.org/officeDocument/2006/relationships" r:embed="rId12"/>
            <a:stretch>
              <a:fillRect/>
            </a:stretch>
          </xdr:blipFill>
          <xdr:spPr>
            <a:xfrm>
              <a:off x="4386960" y="4331172"/>
              <a:ext cx="131400" cy="213120"/>
            </a:xfrm>
            <a:prstGeom prst="rect">
              <a:avLst/>
            </a:prstGeom>
          </xdr:spPr>
        </xdr:pic>
      </mc:Fallback>
    </mc:AlternateContent>
    <xdr:clientData/>
  </xdr:twoCellAnchor>
  <xdr:twoCellAnchor editAs="oneCell">
    <xdr:from>
      <xdr:col>7</xdr:col>
      <xdr:colOff>51457</xdr:colOff>
      <xdr:row>28</xdr:row>
      <xdr:rowOff>94605</xdr:rowOff>
    </xdr:from>
    <xdr:to>
      <xdr:col>7</xdr:col>
      <xdr:colOff>142259</xdr:colOff>
      <xdr:row>29</xdr:row>
      <xdr:rowOff>38196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10" name="Ink 9">
              <a:extLst>
                <a:ext uri="{FF2B5EF4-FFF2-40B4-BE49-F238E27FC236}">
                  <a16:creationId xmlns:a16="http://schemas.microsoft.com/office/drawing/2014/main" id="{91687B9D-B228-E4E8-2C7D-42E486111648}"/>
                </a:ext>
              </a:extLst>
            </xdr14:cNvPr>
            <xdr14:cNvContentPartPr/>
          </xdr14:nvContentPartPr>
          <xdr14:nvPr macro=""/>
          <xdr14:xfrm>
            <a:off x="3907440" y="5257812"/>
            <a:ext cx="86040" cy="122760"/>
          </xdr14:xfrm>
        </xdr:contentPart>
      </mc:Choice>
      <mc:Fallback xmlns="">
        <xdr:pic>
          <xdr:nvPicPr>
            <xdr:cNvPr id="10" name="Ink 9">
              <a:extLst>
                <a:ext uri="{FF2B5EF4-FFF2-40B4-BE49-F238E27FC236}">
                  <a16:creationId xmlns:a16="http://schemas.microsoft.com/office/drawing/2014/main" id="{91687B9D-B228-E4E8-2C7D-42E486111648}"/>
                </a:ext>
              </a:extLst>
            </xdr:cNvPr>
            <xdr:cNvPicPr/>
          </xdr:nvPicPr>
          <xdr:blipFill>
            <a:blip xmlns:r="http://schemas.openxmlformats.org/officeDocument/2006/relationships" r:embed="rId14"/>
            <a:stretch>
              <a:fillRect/>
            </a:stretch>
          </xdr:blipFill>
          <xdr:spPr>
            <a:xfrm>
              <a:off x="3901320" y="5251692"/>
              <a:ext cx="98280" cy="135000"/>
            </a:xfrm>
            <a:prstGeom prst="rect">
              <a:avLst/>
            </a:prstGeom>
          </xdr:spPr>
        </xdr:pic>
      </mc:Fallback>
    </mc:AlternateContent>
    <xdr:clientData/>
  </xdr:twoCellAnchor>
  <xdr:twoCellAnchor editAs="oneCell">
    <xdr:from>
      <xdr:col>8</xdr:col>
      <xdr:colOff>282991</xdr:colOff>
      <xdr:row>32</xdr:row>
      <xdr:rowOff>33521</xdr:rowOff>
    </xdr:from>
    <xdr:to>
      <xdr:col>9</xdr:col>
      <xdr:colOff>229309</xdr:colOff>
      <xdr:row>32</xdr:row>
      <xdr:rowOff>180483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19" name="Ink 18">
              <a:extLst>
                <a:ext uri="{FF2B5EF4-FFF2-40B4-BE49-F238E27FC236}">
                  <a16:creationId xmlns:a16="http://schemas.microsoft.com/office/drawing/2014/main" id="{23B8F897-7219-7878-523C-9D5C205AC428}"/>
                </a:ext>
              </a:extLst>
            </xdr14:cNvPr>
            <xdr14:cNvContentPartPr/>
          </xdr14:nvContentPartPr>
          <xdr14:nvPr macro=""/>
          <xdr14:xfrm>
            <a:off x="4480560" y="5932452"/>
            <a:ext cx="296280" cy="142200"/>
          </xdr14:xfrm>
        </xdr:contentPart>
      </mc:Choice>
      <mc:Fallback xmlns="">
        <xdr:pic>
          <xdr:nvPicPr>
            <xdr:cNvPr id="19" name="Ink 18">
              <a:extLst>
                <a:ext uri="{FF2B5EF4-FFF2-40B4-BE49-F238E27FC236}">
                  <a16:creationId xmlns:a16="http://schemas.microsoft.com/office/drawing/2014/main" id="{23B8F897-7219-7878-523C-9D5C205AC428}"/>
                </a:ext>
              </a:extLst>
            </xdr:cNvPr>
            <xdr:cNvPicPr/>
          </xdr:nvPicPr>
          <xdr:blipFill>
            <a:blip xmlns:r="http://schemas.openxmlformats.org/officeDocument/2006/relationships" r:embed="rId16"/>
            <a:stretch>
              <a:fillRect/>
            </a:stretch>
          </xdr:blipFill>
          <xdr:spPr>
            <a:xfrm>
              <a:off x="4474440" y="5926332"/>
              <a:ext cx="308520" cy="154440"/>
            </a:xfrm>
            <a:prstGeom prst="rect">
              <a:avLst/>
            </a:prstGeom>
          </xdr:spPr>
        </xdr:pic>
      </mc:Fallback>
    </mc:AlternateContent>
    <xdr:clientData/>
  </xdr:twoCellAnchor>
  <xdr:twoCellAnchor editAs="oneCell">
    <xdr:from>
      <xdr:col>7</xdr:col>
      <xdr:colOff>113377</xdr:colOff>
      <xdr:row>29</xdr:row>
      <xdr:rowOff>112994</xdr:rowOff>
    </xdr:from>
    <xdr:to>
      <xdr:col>7</xdr:col>
      <xdr:colOff>493619</xdr:colOff>
      <xdr:row>33</xdr:row>
      <xdr:rowOff>93670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
          <xdr14:nvContentPartPr>
            <xdr14:cNvPr id="20" name="Ink 19">
              <a:extLst>
                <a:ext uri="{FF2B5EF4-FFF2-40B4-BE49-F238E27FC236}">
                  <a16:creationId xmlns:a16="http://schemas.microsoft.com/office/drawing/2014/main" id="{49843C17-C026-B38E-9DED-98488FDB2F03}"/>
                </a:ext>
              </a:extLst>
            </xdr14:cNvPr>
            <xdr14:cNvContentPartPr/>
          </xdr14:nvContentPartPr>
          <xdr14:nvPr macro=""/>
          <xdr14:xfrm>
            <a:off x="3969360" y="5460132"/>
            <a:ext cx="375480" cy="716400"/>
          </xdr14:xfrm>
        </xdr:contentPart>
      </mc:Choice>
      <mc:Fallback xmlns="">
        <xdr:pic>
          <xdr:nvPicPr>
            <xdr:cNvPr id="20" name="Ink 19">
              <a:extLst>
                <a:ext uri="{FF2B5EF4-FFF2-40B4-BE49-F238E27FC236}">
                  <a16:creationId xmlns:a16="http://schemas.microsoft.com/office/drawing/2014/main" id="{49843C17-C026-B38E-9DED-98488FDB2F03}"/>
                </a:ext>
              </a:extLst>
            </xdr:cNvPr>
            <xdr:cNvPicPr/>
          </xdr:nvPicPr>
          <xdr:blipFill>
            <a:blip xmlns:r="http://schemas.openxmlformats.org/officeDocument/2006/relationships" r:embed="rId18"/>
            <a:stretch>
              <a:fillRect/>
            </a:stretch>
          </xdr:blipFill>
          <xdr:spPr>
            <a:xfrm>
              <a:off x="3963240" y="5454012"/>
              <a:ext cx="387720" cy="728640"/>
            </a:xfrm>
            <a:prstGeom prst="rect">
              <a:avLst/>
            </a:prstGeom>
          </xdr:spPr>
        </xdr:pic>
      </mc:Fallback>
    </mc:AlternateContent>
    <xdr:clientData/>
  </xdr:twoCellAnchor>
  <xdr:twoCellAnchor editAs="oneCell">
    <xdr:from>
      <xdr:col>12</xdr:col>
      <xdr:colOff>571136</xdr:colOff>
      <xdr:row>28</xdr:row>
      <xdr:rowOff>9727</xdr:rowOff>
    </xdr:from>
    <xdr:to>
      <xdr:col>13</xdr:col>
      <xdr:colOff>628126</xdr:colOff>
      <xdr:row>33</xdr:row>
      <xdr:rowOff>97352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
          <xdr14:nvContentPartPr>
            <xdr14:cNvPr id="36" name="Ink 35">
              <a:extLst>
                <a:ext uri="{FF2B5EF4-FFF2-40B4-BE49-F238E27FC236}">
                  <a16:creationId xmlns:a16="http://schemas.microsoft.com/office/drawing/2014/main" id="{83CF067A-0C7E-464A-E6E6-1D096AE30F7F}"/>
                </a:ext>
              </a:extLst>
            </xdr14:cNvPr>
            <xdr14:cNvContentPartPr/>
          </xdr14:nvContentPartPr>
          <xdr14:nvPr macro=""/>
          <xdr14:xfrm>
            <a:off x="6831360" y="5172934"/>
            <a:ext cx="848880" cy="1007280"/>
          </xdr14:xfrm>
        </xdr:contentPart>
      </mc:Choice>
      <mc:Fallback xmlns="">
        <xdr:pic>
          <xdr:nvPicPr>
            <xdr:cNvPr id="36" name="Ink 35">
              <a:extLst>
                <a:ext uri="{FF2B5EF4-FFF2-40B4-BE49-F238E27FC236}">
                  <a16:creationId xmlns:a16="http://schemas.microsoft.com/office/drawing/2014/main" id="{83CF067A-0C7E-464A-E6E6-1D096AE30F7F}"/>
                </a:ext>
              </a:extLst>
            </xdr:cNvPr>
            <xdr:cNvPicPr/>
          </xdr:nvPicPr>
          <xdr:blipFill>
            <a:blip xmlns:r="http://schemas.openxmlformats.org/officeDocument/2006/relationships" r:embed="rId20"/>
            <a:stretch>
              <a:fillRect/>
            </a:stretch>
          </xdr:blipFill>
          <xdr:spPr>
            <a:xfrm>
              <a:off x="6825309" y="5166814"/>
              <a:ext cx="860981" cy="1019520"/>
            </a:xfrm>
            <a:prstGeom prst="rect">
              <a:avLst/>
            </a:prstGeom>
          </xdr:spPr>
        </xdr:pic>
      </mc:Fallback>
    </mc:AlternateContent>
    <xdr:clientData/>
  </xdr:twoCellAnchor>
  <xdr:twoCellAnchor editAs="oneCell">
    <xdr:from>
      <xdr:col>5</xdr:col>
      <xdr:colOff>334792</xdr:colOff>
      <xdr:row>44</xdr:row>
      <xdr:rowOff>143061</xdr:rowOff>
    </xdr:from>
    <xdr:to>
      <xdr:col>11</xdr:col>
      <xdr:colOff>47325</xdr:colOff>
      <xdr:row>51</xdr:row>
      <xdr:rowOff>115183</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
          <xdr14:nvContentPartPr>
            <xdr14:cNvPr id="38" name="Ink 37">
              <a:extLst>
                <a:ext uri="{FF2B5EF4-FFF2-40B4-BE49-F238E27FC236}">
                  <a16:creationId xmlns:a16="http://schemas.microsoft.com/office/drawing/2014/main" id="{D6CFE5B6-407E-FD2E-9936-CB7B4E500DC4}"/>
                </a:ext>
              </a:extLst>
            </xdr14:cNvPr>
            <xdr14:cNvContentPartPr/>
          </xdr14:nvContentPartPr>
          <xdr14:nvPr macro=""/>
          <xdr14:xfrm>
            <a:off x="3711240" y="8249164"/>
            <a:ext cx="2571840" cy="1259640"/>
          </xdr14:xfrm>
        </xdr:contentPart>
      </mc:Choice>
      <mc:Fallback xmlns="">
        <xdr:pic>
          <xdr:nvPicPr>
            <xdr:cNvPr id="38" name="Ink 37">
              <a:extLst>
                <a:ext uri="{FF2B5EF4-FFF2-40B4-BE49-F238E27FC236}">
                  <a16:creationId xmlns:a16="http://schemas.microsoft.com/office/drawing/2014/main" id="{D6CFE5B6-407E-FD2E-9936-CB7B4E500DC4}"/>
                </a:ext>
              </a:extLst>
            </xdr:cNvPr>
            <xdr:cNvPicPr/>
          </xdr:nvPicPr>
          <xdr:blipFill>
            <a:blip xmlns:r="http://schemas.openxmlformats.org/officeDocument/2006/relationships" r:embed="rId22"/>
            <a:stretch>
              <a:fillRect/>
            </a:stretch>
          </xdr:blipFill>
          <xdr:spPr>
            <a:xfrm>
              <a:off x="3705120" y="8243044"/>
              <a:ext cx="2584080" cy="1271880"/>
            </a:xfrm>
            <a:prstGeom prst="rect">
              <a:avLst/>
            </a:prstGeom>
          </xdr:spPr>
        </xdr:pic>
      </mc:Fallback>
    </mc:AlternateContent>
    <xdr:clientData/>
  </xdr:twoCellAnchor>
  <xdr:twoCellAnchor editAs="oneCell">
    <xdr:from>
      <xdr:col>5</xdr:col>
      <xdr:colOff>439912</xdr:colOff>
      <xdr:row>43</xdr:row>
      <xdr:rowOff>67072</xdr:rowOff>
    </xdr:from>
    <xdr:to>
      <xdr:col>6</xdr:col>
      <xdr:colOff>161075</xdr:colOff>
      <xdr:row>44</xdr:row>
      <xdr:rowOff>114981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3">
          <xdr14:nvContentPartPr>
            <xdr14:cNvPr id="41" name="Ink 40">
              <a:extLst>
                <a:ext uri="{FF2B5EF4-FFF2-40B4-BE49-F238E27FC236}">
                  <a16:creationId xmlns:a16="http://schemas.microsoft.com/office/drawing/2014/main" id="{FAE2A04E-2BD8-EBB0-3878-77653F6B57F1}"/>
                </a:ext>
              </a:extLst>
            </xdr14:cNvPr>
            <xdr14:cNvContentPartPr/>
          </xdr14:nvContentPartPr>
          <xdr14:nvPr macro=""/>
          <xdr14:xfrm>
            <a:off x="3816360" y="7989244"/>
            <a:ext cx="187560" cy="231840"/>
          </xdr14:xfrm>
        </xdr:contentPart>
      </mc:Choice>
      <mc:Fallback xmlns="">
        <xdr:pic>
          <xdr:nvPicPr>
            <xdr:cNvPr id="41" name="Ink 40">
              <a:extLst>
                <a:ext uri="{FF2B5EF4-FFF2-40B4-BE49-F238E27FC236}">
                  <a16:creationId xmlns:a16="http://schemas.microsoft.com/office/drawing/2014/main" id="{FAE2A04E-2BD8-EBB0-3878-77653F6B57F1}"/>
                </a:ext>
              </a:extLst>
            </xdr:cNvPr>
            <xdr:cNvPicPr/>
          </xdr:nvPicPr>
          <xdr:blipFill>
            <a:blip xmlns:r="http://schemas.openxmlformats.org/officeDocument/2006/relationships" r:embed="rId24"/>
            <a:stretch>
              <a:fillRect/>
            </a:stretch>
          </xdr:blipFill>
          <xdr:spPr>
            <a:xfrm>
              <a:off x="3810240" y="7983124"/>
              <a:ext cx="199800" cy="244080"/>
            </a:xfrm>
            <a:prstGeom prst="rect">
              <a:avLst/>
            </a:prstGeom>
          </xdr:spPr>
        </xdr:pic>
      </mc:Fallback>
    </mc:AlternateContent>
    <xdr:clientData/>
  </xdr:twoCellAnchor>
  <xdr:twoCellAnchor editAs="oneCell">
    <xdr:from>
      <xdr:col>5</xdr:col>
      <xdr:colOff>436754</xdr:colOff>
      <xdr:row>45</xdr:row>
      <xdr:rowOff>26450</xdr:rowOff>
    </xdr:from>
    <xdr:to>
      <xdr:col>7</xdr:col>
      <xdr:colOff>392317</xdr:colOff>
      <xdr:row>46</xdr:row>
      <xdr:rowOff>114678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5">
          <xdr14:nvContentPartPr>
            <xdr14:cNvPr id="44" name="Ink 43">
              <a:extLst>
                <a:ext uri="{FF2B5EF4-FFF2-40B4-BE49-F238E27FC236}">
                  <a16:creationId xmlns:a16="http://schemas.microsoft.com/office/drawing/2014/main" id="{540748CC-1838-AB9C-3908-276758674D46}"/>
                </a:ext>
              </a:extLst>
            </xdr14:cNvPr>
            <xdr14:cNvContentPartPr/>
          </xdr14:nvContentPartPr>
          <xdr14:nvPr macro=""/>
          <xdr14:xfrm>
            <a:off x="3813202" y="8316484"/>
            <a:ext cx="767160" cy="272160"/>
          </xdr14:xfrm>
        </xdr:contentPart>
      </mc:Choice>
      <mc:Fallback xmlns="">
        <xdr:pic>
          <xdr:nvPicPr>
            <xdr:cNvPr id="44" name="Ink 43">
              <a:extLst>
                <a:ext uri="{FF2B5EF4-FFF2-40B4-BE49-F238E27FC236}">
                  <a16:creationId xmlns:a16="http://schemas.microsoft.com/office/drawing/2014/main" id="{540748CC-1838-AB9C-3908-276758674D46}"/>
                </a:ext>
              </a:extLst>
            </xdr:cNvPr>
            <xdr:cNvPicPr/>
          </xdr:nvPicPr>
          <xdr:blipFill>
            <a:blip xmlns:r="http://schemas.openxmlformats.org/officeDocument/2006/relationships" r:embed="rId26"/>
            <a:stretch>
              <a:fillRect/>
            </a:stretch>
          </xdr:blipFill>
          <xdr:spPr>
            <a:xfrm>
              <a:off x="3807082" y="8310364"/>
              <a:ext cx="779400" cy="2844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31.389"/>
    </inkml:context>
    <inkml:brush xml:id="br0">
      <inkml:brushProperty name="width" value="0.025" units="cm"/>
      <inkml:brushProperty name="height" value="0.025" units="cm"/>
    </inkml:brush>
  </inkml:definitions>
  <inkml:trace contextRef="#ctx0" brushRef="#br0">4 2 9012,'0'0'6547,"-4"-2"-5875,4 6-7267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40.648"/>
    </inkml:context>
    <inkml:brush xml:id="br0">
      <inkml:brushProperty name="width" value="0.025" units="cm"/>
      <inkml:brushProperty name="height" value="0.025" units="cm"/>
    </inkml:brush>
  </inkml:definitions>
  <inkml:trace contextRef="#ctx0" brushRef="#br0">136 211 8948,'0'0'7593,"-32"-4"-5336,26 3-2251,0 1 1,0 1-1,0-1 0,0 1 1,0 0-1,0 0 0,0 1 1,0 0-1,0 0 0,-6 3 1,10-3-15,0-1 0,-1 1 1,1 0-1,0 0 0,0 0 1,0 1-1,0-1 0,0 0 0,1 1 1,-1-1-1,1 1 0,-1 0 1,1-1-1,0 1 0,0 0 1,0 0-1,1 0 0,-1 0 1,1 0-1,-1 0 0,1-1 1,0 1-1,1 3 0,-2 3 16,1-1-1,0 1 1,1-1-1,0 0 0,0 1 1,1-1-1,0 0 1,5 11-1,-5-16 1,-1 0 0,1-1 0,1 1 0,-1-1 0,0 1 0,0-1 0,1 0 0,-1 0 0,1 0 0,0 0 0,0-1 0,0 1 0,0-1 0,0 1 0,0-1 0,0 0 0,0 0 0,0-1 0,0 1 0,1 0 0,-1-1 0,0 0 0,1 0 0,-1 0 0,4 0 0,0 0-4,-2 0 0,0 1 0,-1-1 0,1 0 0,0 0-1,-1 0 1,1-1 0,-1 1 0,1-1 0,-1 0 0,1-1 0,-1 1 0,1-1 0,-1 0 0,0 0 0,0 0 0,0 0 0,0-1 0,0 1 0,-1-1 0,1 0 0,5-7 0,-1 2-6,0 0 0,-1-1 1,0 0-1,0 0 0,-1-1 1,0 1-1,-1-1 0,0-1 1,0 1-1,-2-1 0,1 0 1,-1 0-1,-1 0 0,0 0 1,1-20-1,-3 30-15,-1 1-1,1-1 1,-1 1 0,1 0 0,0-1-1,-1 1 1,1 0 0,-1-1-1,1 1 1,-1 0 0,1 0-1,-1-1 1,1 1 0,-1 0 0,0 0-1,1 0 1,-1 0 0,1 0-1,-1 0 1,1 0 0,-1 0-1,1 0 1,-1 0 0,0 0 0,1 0-1,-1 0 1,1 0 0,-1 0-1,1 1 1,-1-1 0,1 0-1,-1 0 1,1 1 0,-1-1 0,1 0-1,-1 1 1,0 0 0,-21 10-201,22-11 200,-1 1 0,1-1 1,-1 1-1,1-1 0,-1 0 0,1 1 0,0-1 1,-1 1-1,1-1 0,0 1 0,-1-1 0,1 1 1,0-1-1,0 1 0,-1 0 0,1-1 0,0 1 1,0-1-1,0 1 0,0 0 0,0-1 1,0 1-1,0-1 0,0 1 0,0 0 0,0-1 1,0 1-1,0-1 0,0 1 0,1-1 0,-1 1 1,0 0-1,0-1 0,1 1 0,-1-1 0,0 1 1,1-1-1,-1 1 0,0-1 0,1 1 0,0-1 1,2 2 1,-1-2 0,1 1 0,0 0 0,-1 0 0,1-1 1,0 0-1,0 1 0,0-1 0,5-1 0,67-9 34,-6 0-96,-68 43-277,-9 148 740,8-181-382,0 1 0,0 0 0,0 0 1,0-1-1,1 1 0,-1 0 1,0 0-1,0-1 0,0 1 1,1 0-1,-1-1 0,0 1 1,1 0-1,-1-1 0,1 1 1,-1 0-1,1-1 0,-1 1 0,1-1 1,-1 1-1,1-1 0,0 1 1,-1-1-1,1 0 0,0 1 1,-1-1-1,1 0 0,0 1 1,28 1 139,-24-3-125,1 0 0,0 0 0,0-1 0,-1 1 0,1-1 1,-1 0-1,8-4 0,-5-1-58,-1 1 1,1-1-1,-1 0 1,0-1-1,-1 1 1,0-1-1,0-1 1,-1 1-1,0-1 1,0 0-1,-1 0 1,0 0-1,-1-1 1,0 1-1,-1-1 1,0 0-1,0 1 1,-1-1 0,0-12-1,-7 61-120,4-31 158,1 0-1,0 0 0,0 1 0,0-1 1,2 16-1,-1-23 7,0 1 0,1 0 0,-1 0 1,1 0-1,0 0 0,0-1 0,0 1 1,-1 0-1,2-1 0,-1 1 0,0-1 0,0 1 1,0-1-1,1 1 0,-1-1 0,1 0 1,-1 1-1,1-1 0,-1 0 0,1 0 0,0 0 1,0-1-1,-1 1 0,1 0 0,0-1 1,0 1-1,0-1 0,0 1 0,0-1 0,2 0 1,35 2 254,-38-2-320,1 0 0,0 0 0,0 0 0,0-1 1,0 1-1,-1 0 0,1-1 0,0 0 0,0 1 1,-1-1-1,1 0 0,0 0 0,-1 0 0,1 0 0,-1 0 1,0 0-1,1 0 0,1-2 0,5-12-3684</inkml:trace>
  <inkml:trace contextRef="#ctx0" brushRef="#br0" timeOffset="175">705 0 10373,'0'0'5186</inkml:trace>
  <inkml:trace contextRef="#ctx0" brushRef="#br0" timeOffset="651.43">886 334 10085,'0'0'7918,"39"1"-7104,-36-2-793,0 0 0,-1 0 0,1 0 0,0 0 0,-1-1 0,0 1 0,1-1 0,-1 1 0,0-1 0,0 0 0,0 0 0,0 0 0,0 0 0,0 0 0,0-1 0,-1 1 0,1 0 0,-1-1 0,0 1 0,0-1 0,0 0 0,0 1 0,0-1 0,-1 0 1,1 1-1,-1-1 0,1-4 0,1-12 37,-1-1 1,-1-36 0,-1 31-8,0 15 14,0-1-1,0 1 1,-1 0-1,0 0 1,-1 1-1,0-1 1,-1 0-1,0 1 1,-6-10 0,10 19-67,0 0 1,0 0-1,0 0 1,0 0 0,0 0-1,-1 0 1,1 0-1,0 0 1,0 0-1,0-1 1,0 1 0,0 0-1,0 0 1,0 0-1,0 0 1,-1 0 0,1 0-1,0 0 1,0 0-1,0 0 1,0 0 0,0 0-1,0 0 1,-1 0-1,1 0 1,0 0-1,0 0 1,0 0 0,0 0-1,0 0 1,0 0-1,0 1 1,-1-1 0,1 0-1,0 0 1,0 0-1,0 0 1,0 0 0,0 0-1,0 0 1,0 0-1,0 0 1,0 0-1,0 0 1,-1 1 0,1-1-1,0 0 1,0 0-1,0 0 1,0 0 0,0 0-1,0 0 1,0 0-1,0 1 1,0-1 0,0 0-1,0 0 1,0 0-1,0 0 1,0 0-1,0 0 1,0 1 0,0-1-1,0 0 1,0 0-1,0 0 1,1 0 0,-5 18-70,0 22 54,4-36 19,-11 274 257,11-276-267,0 1-1,0-1 1,0 0-1,1 0 1,-1 0-1,1 1 1,-1-1-1,1 0 1,0 0 0,0 0-1,0 0 1,0 0-1,0 0 1,1 0-1,-1 0 1,1-1-1,-1 1 1,1 0 0,-1-1-1,1 1 1,0-1-1,0 0 1,0 1-1,0-1 1,0 0-1,0 0 1,0 0 0,0 0-1,0-1 1,1 1-1,-1-1 1,0 1-1,3-1 1,-2 1-274,0-1 1,-1 0 0,1 0-1,0-1 1,0 1 0,-1 0-1,1-1 1,0 0 0,-1 0-1,1 0 1,0 0-1,-1 0 1,0 0 0,1 0-1,-1-1 1,0 1 0,5-4-1,9-12-8559</inkml:trace>
  <inkml:trace contextRef="#ctx0" brushRef="#br0" timeOffset="869.29">863 284 9989,'0'0'6178,"35"0"-5729,-12 0-145,4 0-160,-4 0-144,0 0-721,-7 0-3873,-5 0-5106</inkml:trace>
  <inkml:trace contextRef="#ctx0" brushRef="#br0" timeOffset="1708.31">1052 314 6499,'0'0'8863,"9"1"-7999,-3-1-797,-1 1 86,1 0-1,0-1 0,0 0 1,0 0-1,0-1 0,0 0 1,8-1-1,-12 1-125,-1 0 1,1 0-1,0 0 0,0 0 1,0 0-1,-1 0 0,1 0 1,-1-1-1,1 1 0,-1-1 0,1 1 1,-1-1-1,0 1 0,0-1 1,0 0-1,0 0 0,0 1 1,0-1-1,0 0 0,0 0 0,-1 0 1,1 0-1,-1 0 0,0 0 1,1 0-1,-1 0 0,0 0 0,0 0 1,-1-2-1,1-1-2,-3-27 136,3 31-164,0 1 1,0-1-1,0 0 0,-1 1 1,1-1-1,0 1 0,-1-1 0,1 0 1,0 1-1,-1-1 0,1 1 1,-1-1-1,1 1 0,-1-1 0,1 1 1,-1 0-1,1-1 0,-1 1 1,1 0-1,-1-1 0,0 1 0,1 0 1,-1-1-1,1 1 0,-1 0 1,0 0-1,1 0 0,-1 0 0,0 0 1,0 0-1,1 0 0,-1 0 1,0 0-1,1 0 0,-1 0 0,0 0 1,1 0-1,-1 0 0,1 1 1,-1-1-1,0 0 0,1 1 0,-2-1 1,0 2-14,-1 0 0,1 0 0,0 0 0,-1 1 0,1-1 0,0 0 0,0 1 0,1-1 0,-1 1 0,0 0 0,1-1 0,0 1 0,0 0 0,0 0 0,-1 4 0,-11 47 120,12-49-53,0 0 1,0 0-1,1 0 1,-1 0-1,1 0 1,1 0-1,-1 0 1,1 0-1,-1 0 1,2 0-1,-1 0 1,4 8-1,-4-11-11,1 0 1,-1 0-1,1 0 0,0 0 0,0-1 0,0 1 1,0-1-1,0 1 0,0-1 0,0 0 1,1 0-1,-1 0 0,0 0 0,0 0 0,1-1 1,-1 1-1,1 0 0,-1-1 0,1 0 0,-1 0 1,1 0-1,-1 0 0,1 0 0,-1 0 0,1 0 1,-1-1-1,1 1 0,3-2 0,-3 1 19,0 1-1,0-1 1,0 0-1,0 0 1,0 0 0,0 0-1,0-1 1,0 1-1,-1-1 1,1 0-1,0 0 1,-1 1 0,0-2-1,1 1 1,-1 0-1,0 0 1,0-1 0,0 1-1,0-1 1,2-5-1,-1 1 130,-1 0 0,0 0 0,0 0 1,-1 0-1,0-1 0,0 1 0,-1-15 0,33 20-631,-3 0 401,-17 1 22,-1 1 1,1 0 0,-1 1-1,13 1 1,-23-1 3,0 0-1,-1 0 1,1 1 0,-1-1-1,0 0 1,1 0-1,-1 1 1,0-1-1,0 1 1,0-1 0,0 1-1,0-1 1,0 1-1,0 0 1,-1-1-1,1 1 1,-1 0 0,1 0-1,0 3 1,7 42 74,-7-39-36,-1-6-20,1 1 0,-1-1 0,1 1 1,-1-1-1,1 1 0,0-1 0,0 1 0,0-1 0,0 0 0,0 0 0,0 0 0,1 1 1,-1-1-1,1 0 0,0 0 0,-1-1 0,4 4 0,-3-4 6,0-1 0,-1 1 1,1 0-1,-1-1 0,1 1 0,0-1 0,0 0 0,-1 1 0,1-1 1,0 0-1,0 0 0,-1 0 0,1 0 0,0-1 0,-1 1 1,1 0-1,0-1 0,0 1 0,2-2 0,1 0-2,0-1 1,0 0-1,-1 0 0,1 0 1,-1 0-1,0-1 0,0 1 0,0-1 1,0 0-1,-1 0 0,1-1 0,-1 1 1,-1-1-1,1 1 0,3-8 1,-1-15-18,-8 23 26,-5 14-25,6-4-4,0-1 0,0 0 0,0 1-1,1 0 1,0-1 0,1 1 0,-1 0-1,1-1 1,0 1 0,0 0 0,3 11-1,-3-16 15,1-1 0,0 1 0,0 0 0,0 0 0,0-1 0,0 1-1,0-1 1,0 1 0,0-1 0,0 1 0,1-1 0,-1 1-1,0-1 1,0 0 0,0 0 0,1 0 0,-1 1 0,0-1-1,0 0 1,0-1 0,3 1 0,27-3-381,-26 1 19,1 1-1,-1-2 0,0 1 0,0 0 1,0-1-1,0 0 0,0 0 1,6-6-1,16-17-4867,-10 2-5122</inkml:trace>
  <inkml:trace contextRef="#ctx0" brushRef="#br0" timeOffset="1846.49">1584 153 15431,'0'0'4578,"-4"6"-5730,4 14-1057,0-1-2626,0 5-6418</inkml:trace>
  <inkml:trace contextRef="#ctx0" brushRef="#br0" timeOffset="2293.1">1807 325 15319,'0'0'7940,"-4"-5"-7610,3 2-325,-1 1 0,0 0 0,0 0 0,0 0 0,-1 0 0,1 1 0,0-1-1,-1 1 1,1-1 0,-1 1 0,0 0 0,1 0 0,-1 0 0,0 0 0,0 0-1,1 1 1,-1-1 0,0 1 0,0 0 0,0-1 0,0 1 0,0 1-1,0-1 1,0 0 0,1 1 0,-1-1 0,0 1 0,0 0 0,0 0 0,1 0-1,-1 0 1,1 1 0,-1-1 0,1 1 0,-1-1 0,1 1 0,0 0-1,0 0 1,-3 2 0,2 0-11,-1 0 0,1 1 0,0-1 0,0 0-1,0 1 1,-2 7 0,4-10-4,0 0 0,0 0 0,0 0 0,1 0 0,-1 0 0,1 0-1,-1 0 1,1 0 0,0 1 0,0-1 0,0 0 0,0 0 0,0 0 0,1 1 0,-1-1 0,1 0 0,-1 0 0,2 3-1,-1-4 0,-1-1 0,1 1 0,-1-1 0,1 1 0,0-1 0,-1 1 0,1-1 0,0 0 0,0 1 0,-1-1 0,1 0 0,0 1 0,0-1 0,0 0 0,-1 0 0,1 0 0,0 1 0,0-1 0,0 0 0,-1 0 0,1 0 0,0-1 0,0 1 0,0 0 0,0 0 0,-1 0 0,1 0 0,0-1 0,0 1 0,-1 0 0,1-1 0,0 1 0,1-2 0,21-14-28,-18 8 40,0 2 0,0 0 0,0-1 0,-1 1 0,0-1 0,-1 0 0,1 0 0,-1 0 0,-1 0 0,4-12 0,-6 18 20,0 17-592,-2 12 393,1-21-12,0 1 0,0-1 0,1 1 1,0 0-1,1-1 0,0 1 1,0 0-1,0-1 0,5 13 0,-5-19-217,0 0-1,0 0 0,0 0 0,0 0 0,1 0 1,-1 0-1,0-1 0,1 1 0,-1 0 0,0-1 1,1 1-1,-1-1 0,1 1 0,-1-1 0,1 0 1,-1 0-1,1 1 0,-1-1 0,1 0 0,1-1 0,20 2-9180</inkml:trace>
  <inkml:trace contextRef="#ctx0" brushRef="#br0" timeOffset="2823.8">2012 316 12886,'0'0'6267,"27"-6"-5675,-25 3-470,1 0 1,-1 1-1,0-1 0,0 0 1,0 0-1,0 0 0,-1 0 1,1 0-1,-1-1 1,1 1-1,-1 0 0,0-1 1,-1 1-1,1-1 0,0-3 1,1-20 1177,-13 240-1220,10-209-107,1-1 0,0 1 1,-1-1-1,1 0 1,-1 0-1,0 1 0,0-1 1,-1 0-1,1 0 1,-1 0-1,1 0 0,-1 0 1,-3 4-1,3-5-34,-1-1 0,1 1 0,0-1 0,-1 0 0,1 1 0,-1-1 1,1 0-1,-1 0 0,1-1 0,-1 1 0,0 0 0,0-1 0,1 0 0,-1 1 0,0-1 0,-5-1 1507,12 1-1310,186-14-1670,-122 7-3817,-25 3-3205</inkml:trace>
  <inkml:trace contextRef="#ctx0" brushRef="#br0" timeOffset="3163.21">2470 394 12966,'0'0'7249,"-3"1"-4278,5 0-948,5-1-2186,101-5 125,-72-2-2622,-3-5-3443,-27 8-1082</inkml:trace>
  <inkml:trace contextRef="#ctx0" brushRef="#br0" timeOffset="3450.71">2524 458 7796,'0'0'13059,"7"1"-9807,34 2-3049,24-8 203,-32-5-1436,-6-9-3423,-23 12 72,-4-1-3636</inkml:trace>
  <inkml:trace contextRef="#ctx0" brushRef="#br0" timeOffset="3942.08">2637 228 10853,'0'0'11413,"-1"-6"-10442,-4-13-663,7 37-109,15 48-60,-14-58-150,1 0 0,0 0 1,0 0-1,1 0 0,0-1 1,1 0-1,-1 0 0,1 0 0,11 9 1,-12-13-4,0 1 1,1-1 0,0 0 0,0 0 0,0 0 0,0-1 0,0 0 0,0 0 0,1-1 0,-1 0-1,1 0 1,-1 0 0,13-1 0,-9 1-20,17-2-328,-26 1 370,0 0-1,-1 0 1,1 0 0,-1 0 0,1-1 0,0 1 0,-1 0 0,1 0 0,-1-1-1,1 1 1,0 0 0,-1-1 0,1 1 0,-1 0 0,1-1 0,-1 1 0,0-1 0,1 1-1,-1-1 1,1 1 0,-1-1 0,0 1 0,1-1 0,-1 0 0,0 1 0,0-1-1,1 1 1,-1-1 0,0 0 0,0 1 0,0-1 0,0-1 0,0 2 479,-4 3-473,1 0-1,0 0 1,-1 0 0,1 0-1,0 1 1,0-1-1,-3 6 1,-1 1-20,-15 19-811,1 2 0,1 1 0,2 0 0,-19 46 0,10-21-1979,15-35-6737</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50.457"/>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51.96204"/>
      <inkml:brushProperty name="anchorY" value="-1387.6789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85.83691"/>
      <inkml:brushProperty name="anchorY" value="-2548.3911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324.80078"/>
      <inkml:brushProperty name="anchorY" value="-3798.5295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188.03418"/>
      <inkml:brushProperty name="anchorY" value="-5245.76709"/>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739.97949"/>
      <inkml:brushProperty name="anchorY" value="-6516.2275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227.55176"/>
      <inkml:brushProperty name="anchorY" value="-7746.94922"/>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9839.3252"/>
      <inkml:brushProperty name="anchorY" value="-6667.0029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1411.3877"/>
      <inkml:brushProperty name="anchorY" value="-7977.399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3547.04199"/>
      <inkml:brushProperty name="anchorY" value="-9275.7871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5062.18848"/>
      <inkml:brushProperty name="anchorY" value="-10525.1269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6585.32813"/>
      <inkml:brushProperty name="anchorY" value="-11826.74121"/>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8237.36914"/>
      <inkml:brushProperty name="anchorY" value="-13103.26172"/>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6941.60742"/>
      <inkml:brushProperty name="anchorY" value="-11938.41602"/>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1243.62695"/>
      <inkml:brushProperty name="anchorY" value="-13150.76172"/>
      <inkml:brushProperty name="scaleFactor" value="0.5"/>
    </inkml:brush>
  </inkml:definitions>
  <inkml:trace contextRef="#ctx0" brushRef="#br0">12 275 2401,'0'0'14988,"0"-6"-14374,0-1-262,0 1-96,0 1-144,0 1-34,0 2-25,0 0 35,0 0 5,0 1 449,0-1 61,0-1-251,0 0 139,0-1-29,0 0-57,-1-1-112,0-3-63,1 0 101,-1-2-78,1 1 174,-1 1-310,1 1 209,0 1-182,0 1-8,0 2-75,0 2-61,0 0-26,0 1-76,0 0-2,0 3-98,-1 4 172,1 6 20,-2 6 36,1 6-18,-1 3-8,2 3 3,-1 1 16,1-1-25,-1-1 9,3-3-3,1-3 0,2-3 37,1-4-29,3-2 48,1-4-50,3-3 34,0-4 8,2 0-59,0-3 0,1-1-133,2-4-283,-1-1-488,1-4-128,-2-1-758,-3-3 123,-4 0 507,-3 0-1561,-3 0-1182,-3 0 558,-6 2 56,-1 2-197</inkml:trace>
  <inkml:trace contextRef="#ctx0" brushRef="#br1" timeOffset="234.13">56 346 6243,'0'0'9570,"-7"-1"-8959,0 0-331,0 0 64,1 0-59,2 1 43,2-1 137,0 0 55,5-1-173,4-2-163,7-2 3,7-2-209,3 0-642,4-1-241,-2-1-260,-2 0-484,-4 1-400,-5-1-1030,-6 1 598,-3-1-53,-4 2-2660</inkml:trace>
  <inkml:trace contextRef="#ctx0" brushRef="#br2" timeOffset="454.69">106 150 4786,'0'0'10701,"-13"-7"-9922,1 0 21,-1 1 46,3 0-107,3 0-181,3 2-435,6 1-6,7 1-112,4 0-143,6 2-287,5-1-266,3 1-397,2 2-145,1 1-1624,0 3-1473,-4 1-2078,-6 0 4743</inkml:trace>
  <inkml:trace contextRef="#ctx0" brushRef="#br3" timeOffset="4424.34">316 299 10597,'0'0'7579,"1"-1"-7525,2 3-4,0 4-28,3 3 156,0 3-23,0 3-75,-1 3 160,0 0-88,-2 0-120,-1-3 94,0-1-113,-2-3 105,1-3-108,-2-3 14,1-2 182,0-2 522,1-2 571,0-5-1259,2-5 222,2-5-217,2-1-34,2-2 13,0 0-104,2 2 48,2 3-131,1 4 184,3 3-114,0 3 93,1 2-43,-1 2-5,-2 3-53,-2 3 125,-2 4-40,-4 2 16,-2 3 56,-3 1 3,-1 1 21,-1-2 53,-1-3-144,0-1 177,-1-4-150,1-3 82,0-2-42,1-1 291,0-2-8,1-3-205,4-4-57,3-3-144,4-1 99,2-2-285,2 1 173,0 0 50,-1 3-167,-1 3 208,-4 2-139,-3 2 42,-3 2-122,-2 2 144,0 2 64,-2 3 3,1 3 29,1 2-40,1 0 69,2 1-40,2-1 14,3-3 16,2-2 144,3-2-115,5-3 42,5-6-122,0-5 14,2-5-142,-3-6 16,-3-5-89,-6-3 57,-4-5-114,-5-1 255,-3 1-77,-4 2 88,-2 6 21,-2 6 110,-2 5-8,1 6-158,0 4-5,0 6-195,0 8 233,-1 8-25,-2 9 11,1 11 27,1 8 13,1 8 16,2 5 128,2 3-110,1 4-34,0-2 67,2-3-102,1-4 30,0-10 8,-1-7-6,1-10-34,-1-8 104,-1-8-107,1-6 277,-1-5 369,0-6-150,0-8-424,-1-9-13,1-7-123,1-9-406,2-3 459,2-3-10,4 3 8,2 2-17,5 5-100,5 7 25,3 4-15,3 6 38,-2 6 26,-3 4-62,-5 4-90,-5 1 43,-4 4-3,-4 2 146,-4 2 17,-5 3 5,-3 1-11,-3 0 25,-1-1-9,2-2-16,2-1 25,2-3-28,2 0 9,3-3-78,4-2-90,8-4 226,8-5 38,6-4-22,5-5-71,3-4 42,-1-1-38,-2-2 102,-6-2 8,-6 2-72,-5 1 27,-6 2-67,-3 3 184,-4 3-74,-3 3 10,-2 4 2,-2 5-114,-3 1 14,-3 5-142,-2 4 128,0 6-64,0 3 18,2 4 36,3 2 7,2 1 0,3 1 3,2 2 0,1-1 0,1 1 0,3-3 0,3 1 19,2-2-24,4-3 26,3-3 67,1-4-37,4-3-3,1-2 2,2-5 36,1-5-68,0-5 4,0-5-22,-3-5-110,-3-3 142,-3-1-48,-3 3 54,-4 2-49,-2 4 147,-3 4 88,-1 5-280,0 2-37,-1 2-169,0 3 105,0 3 66,0 4 73,1 5 7,1 3 46,1 1 10,0 0-56,2-1 38,0-2 5,2-3 91,1-5 31,2-2-114,2-4 171,1-5-165,0-5-6,-2-4-38,-3-4-15,-2-1 18,-3-2-176,-6 1 51,-4 3 107,-4 3-94,-2 5 73,-2 3 18,2 3-118,1 4 94,3 4-69,2 3 37,3 2 45,2 3-50,4-1 74,4 0-96,5-1-7,6-4-76,2-1 73,3-3 48,1-4 61,-2-2 45,-2-4-24,-4-1 70,-5 0 56,-4-1 61,-2 2 8,-3 2-144,-1 2-67,0 1-157,0 1-117,3 1 130,1 2 152,4 0 14,3 2 13,2-1 27,2-1-43,1 0-24,1-2 24,-2-4 26,-2-2-7,-3-5 24,-2-3 50,-3-1 230,-2-1 32,-1 2-160,-2 2-145,0 4-58,0 3-189,-1 4-334,1 6 416,-1 8 75,1 9-53,0 7 80,1 9-17,0 6 25,2 5 13,0 2-40,-1 0 88,1-3-45,-2-4 53,-1-7 42,-2-6 177,-4-7-101,-2-7 98,-3-7 88,-2-5-24,-2-5-208,0-6-10,1-5-124,0-7 60,4-5-102,3-5-142,4-2-167,6-3 109,10 0-88,6 1-110,8 1 33,6 2 55,2 3 278,0 2-75,-1 2 137,-5 1-28,-4 2 52,-5-1 82,-5 1 16,-4 0-110,-5 2 57,-2 2-40,-3 2 157,-1 3-139,-2 3 11,-2 3-58,-2 2-9,-2 3-133,-2 4 165,1 5-111,-1 3 34,1 4 48,3 0-35,1 2-5,2-1 77,3-1-61,1-3 78,5-4-41,3-3 70,5-3-19,4-5-86,5-6-103,2-4-201,3-5 9,2-2 296,0-2-358,-4 0 400,-4 4-61,-4 2 62,-6 3 15,-5 5 19,-3 2-59,-2 2 1,-3 5-97,0 4 203,0 3-93,0 2 114,1 1-50,-1-1-41,1-1 89,0-2-142,0-3 118,0-3 37,0-1 176,2-4-98,3-5-257,4-5 78,3-4-99,3-1-96,0 0 80,1 2 80,-1 3-99,-1 4 38,-2 3 7,-3 3-154,0 5 251,-2 4-6,-2 5 83,-1 4 251,-1 1-419,-2-1 176,0 0-61,-1-1 5,0-4-19,-1-2-50,1-4 13,0-2 29,1-2 177,4-3-292,3-4 22,5-5-69,3-3-294,2-2-240,0 2 496,-2 0-191,-3 3 236,-3 3 44,-4 3 52,-3 2-114,-1 2 3,-2 1-43,0 3 192,-1 3-22,0 4 110,1 1 91,-1 3 19,1-1 60,0 2 159,0-1-377,0 0 176,0-3-158,0-1 17,0-2-27,0-3 3,0-1-78,0-2 153,0 0-105,0 0-2,1-1 2,0 1 51,2-1-16,2 0 8,2 0 0,2-1-74,2 0 2,2 0 13,1-1 11,1-2-59,0-3 19,0 0-8,-1-3-37,-1-2-27,-2-2 24,-2 0-142,-1-1 97,-2 0 58,-2 1-74,-2 2 85,-1 0-99,-1 1 105,-2 3-89,-1 0-10,-2 3 21,-2 1 7,-2 1 17,-1 2 35,-1 1-64,0 4-54,0 2 126,1 3-6,1 2 24,2 2 1,1-1 2,2 2 18,1-1-4,2 0 20,0-1-23,3-1 8,2-2 71,2-1-58,3-2 22,1-1 12,4-2 15,1-2-41,1 0-43,1-4 30,0-4-33,1-3-402,0-3 320,-1-1-5,-2-2 90,-3 2 46,-2 2 127,-4 2 9,-2 4-160,-2 2-3,-1 1-270,0 5 105,-1 4 176,0 3 71,1 3-98,-1 2 64,0 0-74,0-2 92,0-1-84,2-3 44,0-3 6,3-2-58,3-3-38,2-5-48,5-3-67,0-4-379,-1 0 476,-1 2 23,-4 2 19,-3 1-16,-2 3-99,-3 1-160,1 2 355,-2 3-117,2 0 64,0 1 50,1 1 24,2-2 222,2 0 296,4-2-107,6-3-349,1-4-112,3-4 61,1-6-11,-1-4-39,-1-5 90,-3-6-158,-4-4 30,-3-2-13,-3 1 34,-4 6-10,-1 7 24,-2 7-43,-2 6-24,-2 8-126,-1 9 182,-3 9-42,-2 8 52,-1 8 68,1 6-92,2 1 52,2 1-54,1-2 32,3-1 64,1-6-94,1-4-4,2-6-20,1-7-597,2-5-1269,1-6-2104,0-6-3339</inkml:trace>
  <inkml:trace contextRef="#ctx0" brushRef="#br4" timeOffset="4578.29">2788 279 4882,'0'0'17216,"2"-4"-17131,8 0 94,9 0-144,9 1-32,9 1-852,9 2-1893,3 4 746,2 3-7755,-10 0 2780</inkml:trace>
  <inkml:trace contextRef="#ctx0" brushRef="#br5" timeOffset="4853.66">3133 477 14903,'0'0'8807,"12"1"-8151,8 0-64,7-2-408,5-3-53,0-1-91,-1-1-35,-4 0-37,-7 0-461,-7 1-433,-6 2-1681</inkml:trace>
  <inkml:trace contextRef="#ctx0" brushRef="#br6" timeOffset="5451.39">3591 224 4434,'0'0'15260,"3"-19"-14531,1-3-118,0-3 96,-1 0-643,-1 2 491,-4 4-281,-4 4-52,-5 5-73,-2 4-103,-3 3 18,-1 2-72,0 5 16,2 3-8,3 4-38,3 3 49,3 3-72,2 2 77,7 1 88,4 2-62,6-1-47,5 1 53,3-2-40,2 0-8,-1 0-53,-2-1 50,-3-1-18,-3-2 5,-5-2-112,-4-1 162,-2-1-52,-4-1 36,-5-2-4,-6-1 151,-5-1-173,-4-1 40,-2-2-32,-1 0 3,1-2-340,4-1-1453,4-1-1715,5-1 791,4 0-4545</inkml:trace>
  <inkml:trace contextRef="#ctx0" brushRef="#br7" timeOffset="5788.54">3502 408 5346,'0'0'9930,"18"0"-8364,6 0 337,5 0-529,5 0-94,0 0-447,0-1-108,-1-1-437,-3-4 19,-3-1-96,-3-4-126,-5-2 11,-3-5-13,-6-4-96,-3-4 26,-4-5-181,-2-2 67,-2 1 119,-2 0-58,-1 6 27,0 6-22,0 6 25,0 6-177,0 4-192,-1 8 344,0 7 11,-1 7 6,-1 7 55,1 6-48,1 4 35,1 0 8,1 2 16,2-4-40,1-2-5,2-5 0,1-5-1180,2-4-1904,0-5-1340,5-2-8409</inkml:trace>
  <inkml:trace contextRef="#ctx0" brushRef="#br8" timeOffset="7150.61">3709 363 12726,'0'0'5330,"16"-1"-5215,8 1 160,12 0-225,9-1 33,3 1-88,2 0-78,-3 0 35,-7 0-243,-9 0 310,-8 0-102,-9 0 91,-7 0 358,-4 0-81,-8 0-287,-5 0 228,-6 2-103,-5 4 491,-3 4-81,-1 3 70,2 2-371,3 1-2,4 0-190,6-1 69,3-3-53,3-4 11,5-2 16,6-2-99,6-4-307,6-4-702,2-5 494,1-1 227,-1-3 240,-4 2 27,-4 1 104,-5 2 229,-2 3-227,-4 2-66,-1 3-75,-1 2 98,0 3 36,1 2 10,1 0-32,3 0 50,2 0 116,3-2 229,4-1 186,3-2-274,1-2-120,1-4-64,1-4-25,0-4-119,-1-4 48,-2-5-78,-3-6-37,-3-5-235,-4-4 43,-2-4 102,-3 1 108,-1 2 14,-1 7 216,-1 8 59,-1 7-190,-2 6-61,-2 5-26,-3 9 28,-3 6 4,-2 7-1,-1 6 40,0 6-29,3 3 67,2 3 149,2 0-152,4-3-56,1-2 110,2-3-44,3-5-4,3-4 5,2-4-3,3-4 74,4-4-20,3-4 28,1-1-98,3-5-7,1-3 33,1-5-127,-1-3 0,0-5-81,-3-2-39,-3-2 98,-3-2 3,-3 2 3,-4 3 42,-2 3 8,-2 4 1,-1 4-17,-2 4-69,1 3-149,-1 4-94,1 4 293,-2 6-4,1 4 31,-2 3-10,1 0 7,0 1-2,1-2 19,0-3 32,0-4-27,3-3-27,4-5 46,3-2-54,4-4-21,4-5-219,1-4 283,0-3-133,-2-1 117,-4 2 141,-3 1 132,-4 4 87,-2 3-419,-2 2 96,-2 8-407,1 4 282,-1 5 72,1 4 18,-1 0-4,1 1 39,0-2-29,2-3 29,3-3 123,3-3-109,4-3 170,3-5-215,2-5 122,1-5-21,-2-3 170,-2-5-101,-3-5-128,-4-3 40,-2 1-98,-3-2 2,-2 5 32,-1 5-70,0 5 41,-1 7-182,0 3-136,0 5 217,1 6 68,0 6 22,0 4-8,2 2 11,1 1 53,2-3-35,1 0-23,-1-3 26,-1-3-30,0-2 28,-2-3-28,-1-2 65,-4-2-131,-5 0-950,-6-2-1712,-4-1-772,-3 0-5133,2-1 269</inkml:trace>
  <inkml:trace contextRef="#ctx0" brushRef="#br9" timeOffset="7334.12">4088 312 10421,'0'0'9521,"16"0"-8400,11-2-1073,15 0 43,10-3-1937,7-1-1967,-8 0-13757</inkml:trace>
  <inkml:trace contextRef="#ctx0" brushRef="#br10" timeOffset="7966.58">4986 264 15767,'0'0'9092,"1"0"-8953,5 0 101,5 0-61,5 0-22,6 0 9,5 1-137,2 1 19,0 0 43,0 0-75,-3-1-13,-3 1 2,-3-1-5,-6 0-150,-3 0-330,-4 0-400,-3 1-868,-26 14-19664</inkml:trace>
  <inkml:trace contextRef="#ctx0" brushRef="#br11" timeOffset="8411.64">4969 458 3474,'0'0'12213,"-1"0"-10689,-1 0 396,1 1-308,-2-1 866,2 1-1416,1-1-750,4 1 54,5-1 189,5 1-152,9 0-241,8-1 36,7 1-164,5-1 108,4 0-153,-1 0 24,-2 0 46,-5 0-56,-7 0 56,-6 0-35,-8 0 104,-7 0 101,-5 0-136,-4 0 33,-1 0-105,-2 0-13,-1 0-21,1 0-225,-1 0-442,-2 0-1102,-5 0-4413,-3 0-4100,0 0 2534</inkml:trace>
  <inkml:trace contextRef="#ctx0" brushRef="#br12" timeOffset="9350.7">5828 255 15863,'0'0'7684,"0"-1"-7636,0 3-51,0 5 8,2 5 198,0 6-37,1 6-14,0 4 69,0 4-39,0 1 12,-1 1-95,1-2-67,-1-4 69,1-3-122,-1-6 72,-1-5-43,0-5-8,0-4 96,-1-3 579,0-6-16,0-5-545,0-6 55,0-6-132,0-6 8,-1-4-50,0-6 29,-2-4-11,-4-6 22,0-3-62,-1-3 57,-1 3 36,2 5-66,1 7 24,3 7-26,0 9-52,4 7-210,5 6 112,6 4 8,8 3-64,8 3 117,4 4-202,1 5 79,-4 3 65,-7 6 69,-7 5 80,-9 3 24,-10 0 21,-8 2-18,-8-1 45,-4-3-51,-4-1-2,0-1 0,3-3-22,1-4-218,7-1-1863,4-3-3572,6-3-3140</inkml:trace>
  <inkml:trace contextRef="#ctx0" brushRef="#br13" timeOffset="12605.62">6040 429 10533,'0'0'8924,"7"5"-7740,4-1 284,3 1-342,5-2-406,3 0-232,0-3-274,2-2-38,-2-2-59,-3-3-37,-3-3 24,-4-1-48,-4-2-42,-3-3-9,-2-2-58,-5 1-156,-4 0 247,-2 4-84,-2 4-82,0 3 88,-1 2-13,1 4-128,1 4 133,0 4-8,0 3 21,2 5 19,2 2 35,1 2 10,2 0-37,4-1 32,2 0-11,4-3 22,3-2-24,2-3 119,2-3-52,3-2 2,3-3 114,3-2-220,0-4 199,2-3-157,-1-4 83,0-3-118,0-4 14,-5-4-8,-2-1-41,-6-2-138,-4 1 131,-3 2-49,-4 4 52,-4 6-68,-5 2-165,-3 5 65,-3 4 135,0 3-8,0 4 70,2 1-160,2 0 50,4 2-40,2-2-256,4 0 315,4-3 24,7-1 16,5-2-80,8-1 85,6 0-85,4-2 117,1-2 22,-3 0 34,-6 0 54,-6 1 195,-8 1-89,-5 0-202,-3 3 63,-4 5 284,0 4 170,-2 3-272,1 2 14,0-1-158,0 1 66,0-1-87,2-3-16,1-2 133,3-3-99,4-3-77,3-1-32,5-3-784,5-4-625,3-5-1253,2-3 218,0-4 323,-2-2 1155,-5-1 1006,-4-2 840,-6-1 473,-3 2 186,-4 2 230,-2 5-683,-1 2 216,-1 5-859,0 2-211,0 2-155,0 4-237,1 4 264,0 4-3,0 4 100,1 3 60,0 1-101,2 1 0,0-2 16,0-3-29,0-5-11,0-1 96,-1-4 27,1-2 165,1-2 352,1-4-461,3-3-230,4-5 22,1-3-83,3-4-88,1 0-147,0 2 222,-1 3-40,-3 2-134,-1 5 216,-2 2-106,-1 4-3,1 6 42,0 4 4,-1 3 55,0 4 24,-2 0-2,-1 0 5,-3-1 0,-1-4 0,-2-2 112,1-3-13,-2-4 48,1 0 234,0-2 30,-1-3-347,1-2 21,0-6-98,0-4-30,0-4-111,4-4-254,5 1 175,2 0-127,5 2 88,1 4 51,1 4 173,2 4-24,0 4 58,0 2-26,-1 4 86,-1 4-81,-3 4 46,-2 4 98,-5 2 9,-2 2 4,-2 1-50,-3 0-2,-1-1-116,0-2 49,0-3-3,2-2-3,1-3 22,4-3-62,3-3-74,4-1-56,7-5 7,3-3-253,5-3-229,0-4-80,0-4-80,-3-2 282,-3-1 377,-4-1 74,-5 0 19,-4 3 211,-5 2 245,-2 4 259,-3 4-384,-5 3-214,-4 2-58,-5 5-38,-3 5 8,-2 5-7,-2 4 2,1 5 18,2 4 14,4 0 16,4-1-21,3-1 101,4-4-160,1-3 69,5-4 70,5-4-61,4-3 79,4-3-152,3-3 27,2-4-50,0-4-105,-2-3-11,-2-3-79,-2-2 34,-3-1 246,-2 3-72,-3 1 242,-3 5 203,-1 3-176,-2 2-261,-1 3-54,0 4-290,0 5 471,-1 4-100,-1 3 60,-1 2-52,1-1 74,0 1-62,0-1 76,5-3 53,5-4-33,6-2-58,5-3-56,4-2-45,2-3-126,-1-4 161,-2-4-20,-2-3-85,-4-2 145,-3-3-46,-4 3 16,-3 0 205,-2 4-39,-2 4 23,-1 2-221,0 2 45,-1 4-381,-1 4 416,1 5-85,0 4 66,-1 4 73,1-1-17,0 1-8,0-2 25,0-2-65,0-4 38,-1-3-89,1-4 287,-1-1-143,0-1 484,1-3-169,-1-4-431,1-3 45,0-4-65,2-4-63,3-2-6,4 0-376,3 1 160,2 1 211,1 3-90,0 3 119,-1 4-61,-1 2 59,-1 3-35,-2 3 104,0 2-161,-4 4 71,0 3 50,-2 4 18,-2 1 20,-1 3-1,0 0 78,-1 2-78,0-1 139,-1 0-2,1-2-70,0 0 8,0-3-62,0-1 108,0-3-129,0-2 78,0-3 32,0-2 7,1-1-15,4-2 157,4-1-139,6-4 30,7-2-120,7-3-27,5-3-19,3-3-189,1-1 200,-4-2-405,-5-2 378,-7-1-48,-8 2 54,-5 2 0,-5 1 23,-3 4-23,-3 3 8,-4 4-22,-3 2 5,-4 3-76,-3 2 95,-2 4-50,-1 5 71,1 3-18,1 3 8,2 3 19,4 1-24,3 1 7,2-2 17,4-1 13,3-2 72,4-2-74,5-2 100,5-4-103,3-2 125,4-3-93,2-1-65,0-2-36,0-3-17,0-3-2,-2-3-78,-1-3-35,-2-2-180,-3-3 156,-1-3-301,-3-1 441,-1-2-62,-3 3 122,-1-1-15,-2 4 50,-1 4 214,-2 4-3,-1 3-301,0 4 98,-1 4-232,-1 5 241,1 7-62,1 4 77,-1 3 193,2 1-145,2 0-56,1 0 75,1-4-50,0-4 12,0-3 148,-1-4-99,-2-3 336,1-2-131,2-3-96,4-4 19,6-4-297,6-3 60,7-4-54,4-1-147,3-1-72,2 2-120,-3 3 358,-5 4-78,-7 4 57,-8 1 18,-6 3-190,-5 2 38,-3 5 184,-1 3 406,-3 5-404,-2 2 134,0 1-74,1 0-105,0-3 83,1-3-51,2-3 33,0-3-9,4-2 3,7-3 168,7-3-141,8-6 50,5-5-125,5-6 14,0-6-49,0-7-122,-2-7 199,-5-5-290,-7-3 238,-6 0-1,-5 6 0,-5 5 86,-3 9-59,-2 9 96,-2 7-139,-2 8-69,-3 9 72,-2 10 6,-2 10 15,1 7 19,1 9-21,2 2 26,2 1-26,3-3 7,3-4 36,3-5-49,3-8-152,5-6-442,6-6-260,5-5-1941,5-4-1487,4-6-6677,-5 0 4412</inkml:trace>
  <inkml:trace contextRef="#ctx0" brushRef="#br14" timeOffset="12778.44">8946 229 17352,'0'0'7478,"2"-2"-7329,10 0-181,13-3-261,14 0-1596,7-2-2316,3-3-4681,-8 1-1102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05.342"/>
    </inkml:context>
    <inkml:brush xml:id="br0">
      <inkml:brushProperty name="width" value="0.035" units="cm"/>
      <inkml:brushProperty name="height" value="0.035" units="cm"/>
      <inkml:brushProperty name="color" value="#DA0C07"/>
      <inkml:brushProperty name="inkEffects" value="lava"/>
      <inkml:brushProperty name="anchorX" value="-22727.67969"/>
      <inkml:brushProperty name="anchorY" value="-14379.4550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639.35156"/>
      <inkml:brushProperty name="anchorY" value="-15731.0976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917.85547"/>
      <inkml:brushProperty name="anchorY" value="-17013.460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7417.33789"/>
      <inkml:brushProperty name="anchorY" value="-18417.0683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8833.94141"/>
      <inkml:brushProperty name="anchorY" value="-19671.1738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0753.49414"/>
      <inkml:brushProperty name="anchorY" value="-21031.679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2037.14453"/>
      <inkml:brushProperty name="anchorY" value="-22336.1757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3336.14844"/>
      <inkml:brushProperty name="anchorY" value="-23695.3203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4790.75781"/>
      <inkml:brushProperty name="anchorY" value="-25100.9257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36230.26172"/>
      <inkml:brushProperty name="anchorY" value="-26392.7871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7668.32031"/>
      <inkml:brushProperty name="anchorY" value="-27666.25781"/>
      <inkml:brushProperty name="scaleFactor" value="0.5"/>
    </inkml:brush>
  </inkml:definitions>
  <inkml:trace contextRef="#ctx0" brushRef="#br0">144 235 8148,'0'0'11656,"0"-8"-10773,0 0-392,0-1 48,0 1-150,-3 1 158,-1 3-408,-1 1-11,-2 1-107,-2 2-10,-2 1-102,-1 3 24,-1 4 43,-1 5 3,-1 4 2,1 4 22,2 4-24,2 2 26,3-1-26,2-1 7,3-2 17,3-3-6,4-2-34,3-3 48,4-3 39,4-4-47,2-3 56,3-1 58,2-4-90,3-3 125,0-4-56,2-5 0,-1-5-91,-2-3 81,-3-3-86,-5-3 24,-4 0-8,-5 0 18,-4 1 14,-3 4-58,0 3-1,-3 4-2,0 5-3,-2 3-19,1 3-88,-1 2-13,0 1-96,-1 1 245,2 0-226,1 0 130,0 1-55,1 0 12,4 0-506,4 0 200,8 0 378,6-1-50,6-1 64,3 1-32,-2-1 70,-2 0-209,-6 0 99,-7 3 0,-4 3 125,-4 3-13,-4 5 51,-1 2 216,0 4-78,-1 3 0,0-2 9,2-1-99,1-2 26,2-3-13,1-3 0,0-3-19,1-3 6,0-2 91,2-3 159,3-2 129,4-5-209,4-6-90,2-5-185,1-6 17,-1-2-211,-2-1 256,-5 1-48,-5 4 56,-3 5 144,-3 4-18,-2 6-97,-1 2-96,-1 3 3,0 1-162,-1 5 151,-1 4 3,0 5 19,1 3-17,0 3 46,1 0-50,0-2 34,2-2-11,2-4-16,3-3 6,3-4-40,4-2-905,5-3-173,3-6-1447,3-5-564,-1-6-4558,-3 1-1071</inkml:trace>
  <inkml:trace contextRef="#ctx0" brushRef="#br1" timeOffset="158.43">782 1 10677,'0'0'4722,"2"3"-6168,1 1-2727</inkml:trace>
  <inkml:trace contextRef="#ctx0" brushRef="#br2" timeOffset="792.63">883 262 7267,'0'0'6891,"7"5"-6103,0-1-106,2 1-292,-1-2-291,1 0-67,-2-2-32,-1-2-14,-2-1 36,0-2 26,-1-1 88,-2-1 296,0 1-115,0-1-92,0 0 36,0 0-96,-1-2 695,1 0-298,-1-2 49,0 0-290,0-1 503,0 0-296,0 1-88,0 2 222,0 0-491,0 0 237,0 1-29,0-1-339,0-1 347,0 1-137,0-1-164,0 2 55,0 1-29,0 2 112,0 1-256,0 2 136,0 0-122,0 2-81,0-1 48,0 0-34,0 2-83,0 3-35,0 4 246,-1 6-59,0 4 10,0 6 65,1 3-56,-1 4 18,1 1-5,0 2 0,1-1 0,2-3 19,3-5-43,1-3 32,1-6 27,2-5-65,1-4-202,4-4-1027,2-5-377,4-4-1349,3-7-1342,0-5-5873,-4 1 7087</inkml:trace>
  <inkml:trace contextRef="#ctx0" brushRef="#br3" timeOffset="984.89">914 258 5250,'0'0'7054,"19"-2"-6958,7-1-53,8 0-2820,4-1-1180,-6 1-2068</inkml:trace>
  <inkml:trace contextRef="#ctx0" brushRef="#br4" timeOffset="1904.05">1211 275 9268,'0'0'10053,"2"3"-9069,2 0 65,1 0 87,3 0-498,1-5-262,0-2-229,1-5-128,-3-3-17,-1-1-221,-2-2-18,-2 0-46,-1 3 56,-3 3 147,-3 3-282,0 3 241,-3 5 111,-1 5-108,0 5 124,1 4-52,2 5 54,2 2 6,1 2 74,1-1-19,3-2 105,3-2 47,3-3 123,4-4 198,1-4-307,3-3 87,3-3-106,2-3-93,1-4-35,2-5 19,0-3-32,-1-5-11,-2-2-72,-4-4 18,-4 0-84,-4-2-129,-4 3 181,-2 3-26,-3 5-26,-3 4-4,-3 4-111,-3 4 85,-2 5 5,-1 2-21,0 3 142,1 2-97,3 1-3,3 0-34,2-2-368,2 0 139,4-3-550,4-2 480,6-2 152,5-1 163,6-1 24,5-1 19,3-1-145,2-1 193,-1 0-83,-3 0 8,-5 1 40,-5 0-14,-6 4 62,-5 2-16,-4 4 400,-2 5 318,-2 2-198,0 2-293,-1 1 149,0-1-258,0-1 60,0-2-63,2-2 11,2-4-25,1-3 24,4-2 198,2-2-131,4-3 107,2-5-251,2-3 53,1-4-63,-2-3-30,-3-1-32,-3-2-107,-4 2 176,-2 2-77,-3 4 64,-2 3-88,0 5 83,-1 2-307,1 5 125,-1 5 192,1 5-45,-1 2 11,1 1 82,0 1-60,1-3 20,1-2 32,3-2-29,2-4-45,3-2-566,3-3-1449,2-5-2107,0-5-4263,-3 0-531</inkml:trace>
  <inkml:trace contextRef="#ctx0" brushRef="#br5" timeOffset="2063.85">1802 85 13062,'0'0'9103,"0"1"-9917,1 3-1294,2 4-533,2 3-4007,0-1-4025</inkml:trace>
  <inkml:trace contextRef="#ctx0" brushRef="#br6" timeOffset="3125.12">2081 336 14407,'0'0'9153,"0"-3"-8745,0-3-170,0-2 50,0-1 3,-1-1-177,-2 0-76,0 1 12,-1 1-18,-1 3-74,0 1 39,-2 2-202,0 3 55,-2 3 68,-2 4-28,1 4 108,0 3-47,2 0-73,1 2 116,3-1-20,1-2-12,2-2-47,1-3-62,0-2-135,0-3-212,1-2-64,2-1-39,1-2 703,2-3-188,2-3 207,-1-4-29,-1-2 128,-1 0 24,-2 0 150,-2 2 39,0 2-186,-1 4-85,0 1-172,0 3-172,-1 2-137,1 5 299,0 3-48,0 3 98,0 2-68,2 1 63,1 0-56,2-1-2,4-2-1830,3-4-1124,3-2-2294,5-2-8614,-3-3 16563</inkml:trace>
  <inkml:trace contextRef="#ctx0" brushRef="#br7" timeOffset="3511.66">2308 271 13350,'0'0'11285,"-3"-15"-10845,-1-2-157,1-1 133,1 1-327,1 3-76,6 2-139,4 3 150,5 2-58,3 3 18,1 2 0,-1 2 0,-4 3-75,-4 5 40,-3 6 59,-4 4-18,-5 6 47,-6 2 8,-4 1 1,-3 2 2,-1-2 0,0-4-56,2-3 16,4-4-8,2-5 0,4-3-19,2-2-144,3-3 153,7-1-260,8-1-149,8-1-693,11-2-478,7-1-2980,6-3-3589,-6 1-1652</inkml:trace>
  <inkml:trace contextRef="#ctx0" brushRef="#br8" timeOffset="3836.26">2695 267 11397,'0'0'9682,"-8"2"-9426,0 0-120,0 1 59,2 0-80,2 0-57,6 0 222,8-1 286,9 0-147,7-1-320,5 1-67,0-2-232,-2 0-1118,-6 0-579,-6 0-1166,-6-2-3148</inkml:trace>
  <inkml:trace contextRef="#ctx0" brushRef="#br9" timeOffset="4046.93">2679 399 12470,'0'0'8660,"-1"3"-8391,2 1 580,6 0-268,4 0 139,5-1-578,5-1-99,2-1-510,2-1-1369,-2-2-938,-4-2-553,-4-2-5024,-4 0 1377</inkml:trace>
  <inkml:trace contextRef="#ctx0" brushRef="#br10" timeOffset="4540.04">2754 166 11429,'0'0'13310,"-3"-2"-12525,0 0-358,0-1-198,0 2-170,1-1-38,1 3-237,3 4 280,4 5-40,6 3-3,6 3 33,5 2-28,5 0-28,5-1-348,2-2 97,2-4-182,2-3 149,-1-3 156,-4-2-25,-6-2-256,-6-2 512,-8 0 44,-5-1 188,-5 0-154,-3-1-49,-3 1-79,-4 1-45,-4 4-111,-4 7 119,-4 6-25,-4 7 8,-2 4 3,0 5 0,1 0-18,2 1-257,3-3-1422,3-2-1944,1-4-612,1-5-7088,2-5 8457</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10.920"/>
    </inkml:context>
    <inkml:brush xml:id="br0">
      <inkml:brushProperty name="width" value="0.035" units="cm"/>
      <inkml:brushProperty name="height" value="0.035" units="cm"/>
      <inkml:brushProperty name="color" value="#DA0C07"/>
      <inkml:brushProperty name="inkEffects" value="lava"/>
      <inkml:brushProperty name="anchorX" value="-39069.71094"/>
      <inkml:brushProperty name="anchorY" value="-29351.4394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7759.21094"/>
      <inkml:brushProperty name="anchorY" value="-28167.6054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9733.01172"/>
      <inkml:brushProperty name="anchorY" value="-29400.2382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1250.41797"/>
      <inkml:brushProperty name="anchorY" value="-30611.6816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2958.23438"/>
      <inkml:brushProperty name="anchorY" value="-32001.0156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44599.71484"/>
      <inkml:brushProperty name="anchorY" value="-33474.3984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46032.32813"/>
      <inkml:brushProperty name="anchorY" value="-34915.2734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47445.78125"/>
      <inkml:brushProperty name="anchorY" value="-36259.15234"/>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48946.07031"/>
      <inkml:brushProperty name="anchorY" value="-37509.58984"/>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51307.57813"/>
      <inkml:brushProperty name="anchorY" value="-38941.16797"/>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52781.65625"/>
      <inkml:brushProperty name="anchorY" value="-40177.28906"/>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54051.65625"/>
      <inkml:brushProperty name="anchorY" value="-41449.07031"/>
      <inkml:brushProperty name="scaleFactor" value="0.5"/>
    </inkml:brush>
  </inkml:definitions>
  <inkml:trace contextRef="#ctx0" brushRef="#br0">34 242 16247,'0'0'8306,"0"-1"-8248,0 5-255,1 7 256,1 7-51,1 7 37,1 6-56,1 3 150,0 1-158,-1-2 33,0-2 7,-1-4 30,-1-5-9,-1-4 6,-1-4-37,1-6 29,-1-2 8,-1-4 203,1-3 336,0-7-83,0-9-523,-1-9 91,0-10-5,1-10-46,-1-8-23,0-3 26,1 1 8,0 4-40,1 7-136,0 10 186,2 9-82,1 9-122,2 7-335,1 6 12,2 4 434,2 6-181,-1 4 96,-1 5 157,-3 4-157,-2 3 150,-5 1-25,-5 1 27,-4-1-21,-3-1 26,-4-3-26,-1-1 7,0-3 17,0-2-6,3-3-15,4-2-1191,3-2-3788</inkml:trace>
  <inkml:trace contextRef="#ctx0" brushRef="#br1" timeOffset="1421.92">220 439 8660,'0'0'12544,"7"0"-11957,2-1-267,3-4 59,1-2-139,-1-4-80,-2-3-39,-2-3-1,-2-2-120,-3 0-6,-2 2-98,-3 3 96,-2 4-147,-2 3-50,-2 4 85,-1 5 77,-1 6-58,-1 5 82,2 5-39,2 2 31,3 2 30,1 0-27,3-2 29,3-2-8,3-4 22,4-2 125,4-5 96,2-2 56,4-3 16,1-2-106,0-3-97,0-4 3,-1-4-13,-4-3-96,-2-2 63,-5-1 33,-4-1-48,-2 1-57,-1 2-2,-2 3-24,-1 2 3,0 3-78,1 3-109,-1 2-67,1 2 65,-1 2-180,1 3 89,0 1 4,3 0 52,2 0 64,6-1 42,5 0 144,3-1-15,2-1 15,-2 1 3,-3-1 0,-2 0 75,-4 0 15,-2 2 38,-3 1 32,0 0-24,-2 1-82,1 0-33,0-1 97,1-1-129,1-2 134,3 0-22,3-3-29,3-4-80,4-4-333,1-7-137,0-7-322,-2-6-497,-4-6 56,-5-4 609,-3-1 453,-3 0 22,-4 5 154,-3 6 718,-1 7-643,-1 8 232,-1 7-344,0 8 6,-1 11 55,0 11 62,-1 10 96,1 11 93,1 8 21,0 6 174,2 3 13,2 1 289,1-1-521,3-3 280,2-5-395,4-4 27,1-7 91,2-7-61,0-7 114,1-7 251,-1-8-459,2-5 208,2-8 59,1-7-123,4-7-48,-1-7-117,-1-6 42,-4-5-136,-4-4 35,-5-3-90,-7 1 58,-9 1-40,-6 2-83,-5 5 136,-3 5-63,0 6 58,4 5-107,3 5 88,6 4-66,5 2-131,3 2-467,10 0-1084,7-2 1896,8-2-266,7-2 87,6-2 55,4-1 0,1-2-167,-3 0 106,-5 1 72,-8 2 144,-6 3 491,-7 1 210,-5 3-599,-2 0-67,-3 1-171,0 2-254,-1 3 164,-2 3 79,-1 4-8,0 2 17,0 2 20,2-1-23,1 0 26,1-2 30,3-3 104,5-3-65,4-2-10,5-3 6,3-4-44,1-4-44,-3-4-28,-3-3 60,-5-2-41,-3-2 33,-6-1-65,-6 2 75,-6 2-61,-3 4 18,-3 3-24,-2 3-50,1 4 13,2 3-195,4 2-1665,4 2-1160,3-1 107,20 4-11131</inkml:trace>
  <inkml:trace contextRef="#ctx0" brushRef="#br2" timeOffset="1699.01">1061 346 7780,'0'0'8870,"18"-8"-6789,7-2-736,3 1-30,-1 1-584,-2 5-445,-5 5-214,-4 6 77,-5 6-120,-4 3 46,-4 3-32,-1-1-49,-3-1 164,-1-3-126,-1-4 155,-1-3 143,0-4 188,0-2 410,1-4-693,0-6 29,1-3-232,1-5-8,2-3-93,2-1-171,4-1-368,3 3-489,5 3-1312,0 3-1003,0 3-2495,0 4-715,-4 2 1761</inkml:trace>
  <inkml:trace contextRef="#ctx0" brushRef="#br3" timeOffset="2302.17">1354 313 5747,'0'0'14070,"4"6"-13491,2 1 123,0 3-113,-1 1-349,-1 0 6,-1-1-99,-1-1 157,-1-3-203,-1-2-29,0-1 136,0-2 646,-1-3-363,1-5-299,0-6-187,1-3-58,4-5-350,3 1 270,2 1-46,4 4 29,2 4-15,4 4 138,4 6 17,2 4 58,0 7-46,-1 4 20,-4 4-6,-4 1 56,-6 2-72,-4-2 117,-3-2-127,-3-3 132,-2-2-132,-2-4 132,0-3 54,0-2 155,0-2-35,0-3-106,1-4-113,1-4-69,1-5-219,3-4-117,3-1-152,4-1 154,3 3 52,1 3 116,2 4 73,0 4 85,0 3-13,0 2 31,0 5 126,-2 4-34,0 4 55,-1 5 83,-2 1-133,-1 2 194,-2 0-301,-3-2 241,-2-2-209,-1-2 58,-1-4-74,-1-2 16,0-2-8,-1-1-37,-2-2-232,-1-1-1506,1-1-2200</inkml:trace>
  <inkml:trace contextRef="#ctx0" brushRef="#br4" timeOffset="3173.6">2015 266 7668,'0'0'12098,"3"-12"-11377,-1 0-553,-3 0 243,-4 2-406,-5 3 64,-4 3 211,-5 5 1,-1 5-137,0 4-22,0 4-36,2 4-57,3 0 161,4 2-201,3-2 102,4-1-33,2-2 6,2-4 56,3-3 59,5-3-70,3-2 65,2-2-38,4-3-157,1-3 26,0-4-130,-1-3-140,-2-3 89,-2-1 91,-3 1 26,-3 1 59,-3 2-8,-2 4 139,-1 3-168,-1 2-94,0 4-181,-1 5 392,0 5-131,0 4 70,0 3-6,0 1 97,0 0-84,3-2 68,3-3-38,5-3-27,3-4 8,4-2-42,4-4-232,2-3-366,1-4 50,-1-4-890,-3-3 1355,-4-2-11,-4 0 430,-3 1 864,-4 2-261,-2 4-881,-2 3 99,-1 2-130,1 3-222,-1 3 146,0 5 57,0 5 93,0 2 3,0 1 160,0 0-59,0-1 8,0-3 152,0-3-213,-1-3 199,0-2-60,0-2 880,2-6-969,4-4-183,4-5-78,4-4-371,5-2 29,1 0 3,-1 2 262,-3 3 112,-2 4-107,-4 4-3,-2 5 3,-3 5 122,-1 5 1,-1 5 344,-1 4 40,0 2 10,-1 2 19,-1-1-55,1 0-265,0-3-40,0-2 66,0-3-130,0-5-18,-1-2-708,2-3-1299,5-2-944,4-3-486,4-5 1008,0 1-12964</inkml:trace>
  <inkml:trace contextRef="#ctx0" brushRef="#br5" timeOffset="3430.09">2493 292 4002,'0'0'16090,"-7"15"-14948,-1 6-102,-2 5-461,1 1 299,2 0-249,2-3-236,2-2 66,4-4-211,4-3 29,4-5-93,4-3-18,5-3-132,5-2-23,3-3-115,1-2-985,1-2-866,-5-3-1855,-5-2 139,-5-1-6896,-5 2 6258</inkml:trace>
  <inkml:trace contextRef="#ctx0" brushRef="#br6" timeOffset="3772.61">2658 385 13958,'-1'0'8911,"4"0"-7681,5-1-419,4-2-509,5 0-60,2-2-74,0-1-130,-2-1-30,-3 0 0,-4-2-83,-4 1-109,-3-1-11,-6 2-26,-6 2-19,-4 1 114,-5 4 4,-1 4 98,-2 5-3,0 4-10,4 4 7,2 3-21,4 0 118,4 0-53,3-1 39,5-2 86,6-4-81,7-4 105,6-3-198,8-5 59,6-4-3254,4-5-1786,-5-1-13544</inkml:trace>
  <inkml:trace contextRef="#ctx0" brushRef="#br7" timeOffset="4493.51">3054 494 11141,'0'0'14119,"5"0"-14039,5 0-48,6-1 37,4 0-10,6 1-33,2-2-26,1 1 6,-2-1-772,-3 0-1331,-4 0-1665,-5-3-1947</inkml:trace>
  <inkml:trace contextRef="#ctx0" brushRef="#br8" timeOffset="5813.92">3312 283 4082,'0'0'19262,"4"10"-18942,2 8-200,2 8 206,1 4-132,0 2-15,0-1 155,-2-2-276,-1-4 199,-2-6-233,-1-6 45,-2-4 75,0-5 923,-2-11-1035,-2-6 155,0-8-24,1-9-193,0-9 54,1-9-24,2-8 0,5-3-56,4 1-227,3 5 286,4 9-118,3 10 75,1 11-88,2 9 139,0 10-118,-3 10 75,-4 7-2,-5 9-1,-5 5 22,-7 5 31,-8 2-26,-8 1 11,-5-2-40,-5-3-65,1-4-581,1-6 67,5-6 445,6-5 142,5-4 80,4-3-41,2-2-7,6-1-54,4 2 11,5 4 29,5 5 9,4 5 18,5 3 34,3 4-63,2 1 40,3-1-33,3-2 9,0-2-3,1-5-19,-1-4-69,-3-3-74,-5-5 127,-5-5 30,-5-7 50,-6-4-5,-4-4-48,-5-1 35,-3 0 23,-2 4 30,-3 3 201,-3 4-279,-1 3 38,-3 5-34,-1 5-60,-1 5 70,0 4-61,2 3 56,3 0-73,2 0 22,2-3-26,2-3-201,6-3-243,5-3-466,6-4 592,4-5-532,3-4 796,-1-1 72,-3-1 80,-3 2 563,-5 2-13,-3 2-353,-4 2-223,-1 2-180,-2 3 201,-1 2-86,1 3 102,2 2-40,0-1 71,3 0 57,1-1 379,3-2-196,2-1-178,4-4 62,4-4-187,3-4 5,1-7-67,1-5-26,0-8-260,-2-6 127,-3-7-297,-4-6 432,-4-4-491,-3-1 358,-4 2 152,-2 6 30,-4 8 71,-2 9 350,-3 9-430,-2 9 72,-2 12-26,-2 10 45,0 11-34,0 9 50,2 9 210,2 4-188,3 4 50,3-1-88,2-3 56,5-6 16,5-5-5,4-8 98,5-9-82,2-6-46,5-6 89,3-9-145,4-6 43,2-6-53,0-6-9,-2-4-18,-4-1-34,-6 1 44,-7 4 22,-4 5 107,-6 5-176,-2 4-17,-3 8-204,-1 8 327,0 8-109,0 5 115,0 4-78,1 2 27,0-1-27,1-4 43,2-3-13,2-5 24,0-4-62,2-5-168,0-3-664,0-3-160,0-2-1499,-2-5-743,-2-3-5700,-1 1 1555</inkml:trace>
  <inkml:trace contextRef="#ctx0" brushRef="#br9" timeOffset="6010.52">3917 272 7523,'0'0'10976,"18"-2"-10874,7-1-81,10-2-1971,7-2-3485,4-2-6914,-8 1 15430</inkml:trace>
  <inkml:trace contextRef="#ctx0" brushRef="#br10" timeOffset="6170.01">4380 96 12118,'0'0'11701,"0"-3"-12045,0 0-803</inkml:trace>
  <inkml:trace contextRef="#ctx0" brushRef="#br11" timeOffset="6917.31">4598 205 4418,'0'0'19764,"10"4"-19524,2 6-155,2 6 454,0 5-245,-3 5-78,-3 0 32,-2-1-155,-4-3-37,0-4 3,-2-5-48,0-5 66,-1-3-40,1-2 126,3-3 2,3-5-125,7-5 118,7-7-190,6-3 16,4-2-198,-1 1 236,-3 3-44,-4 5 17,-6 4 5,-5 4 0,-5 3-131,-2 4 57,-1 6 12,0 5 49,0 3 26,1 3-21,0 2 11,2-2-3,1-3 37,1-4-47,3-3-116,2-4 52,2-3 68,2-5-4,-1-5 7,-1-4 22,-2-6-6,-4-2 3,-3-1 112,-3 1-163,-3 2 203,-2 5-173,-3 4 16,-1 3-137,-3 7 145,0 8-32,-1 6 10,0 8-34,2 6-9,1 6 38,3 5-13,1 4 5,2 4 19,1 2-6,2 0 22,-1-2-25,1-5 9,0-6-3,-2-6 0,-3-8 19,-5-8 50,-3-5 99,-3-6-99,-3-3 113,0-6 61,2-4 58,2-5-250,5-5-33,4-7-39,8-6-472,9-6-284,8-1-602,7 1-1310,3 3-990,1 5-2279,-5 8-7292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22.419"/>
    </inkml:context>
    <inkml:brush xml:id="br0">
      <inkml:brushProperty name="width" value="0.035" units="cm"/>
      <inkml:brushProperty name="height" value="0.035" units="cm"/>
      <inkml:brushProperty name="color" value="#DA0C07"/>
      <inkml:brushProperty name="inkEffects" value="lava"/>
      <inkml:brushProperty name="anchorX" value="-55746.10156"/>
      <inkml:brushProperty name="anchorY" value="-43017.0273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7448.08984"/>
      <inkml:brushProperty name="anchorY" value="-44128.7578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9129.87891"/>
      <inkml:brushProperty name="anchorY" value="-45910.843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0408.42188"/>
      <inkml:brushProperty name="anchorY" value="-47408.11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1916.92578"/>
      <inkml:brushProperty name="anchorY" value="-48651.4609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3477.60547"/>
      <inkml:brushProperty name="anchorY" value="-49925.80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2183.74609"/>
      <inkml:brushProperty name="anchorY" value="-48732.82031"/>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526.98828"/>
      <inkml:brushProperty name="anchorY" value="-50326.68359"/>
      <inkml:brushProperty name="scaleFactor" value="0.5"/>
    </inkml:brush>
  </inkml:definitions>
  <inkml:trace contextRef="#ctx0" brushRef="#br0">10 559 15047,'0'0'8628,"-2"-2"-8369,0-1 34,-1-1 62,2 0 80,0-2 2,4-2-327,3-4 173,6-1-126,3-1-29,4-4 8,2 0-120,5-2 32,1 0 3,2-1-43,2 0-6,3-1 1,4 1-3,-1-1 37,0 1-29,-2-1 48,-2 2-50,-2-1 15,-6 3-24,-4 2 25,-6 2 29,-4 3-65,-3 2 22,-4 4 86,-2 0-121,-1 3-53,-1 1 88,0 1-16,-1 1-51,0-1-56,-2 1-23,-5-1-1,-5 0-267,-6 1 132,-2 1 76,-1-1 121,-2-1-62,3 1 88,1-1 35,3 1-8,2-1-10,3 0-33,3 0 83,3 0-27,1 0 11,2 0 0,2 0 56,0 0-72,1 0 24,0 0-8,1 0 0,-1 0-168,2 0 123,6 0 10,4 1-42,7-1 93,5 2-27,3 1 49,0 0-49,0 1-77,-5 0 59,-3 2-6,-2 0 0,-4 2 41,-3 2-49,-1 1 53,-4 0-164,-1 3 159,-3 0-72,-4 1 78,-6 4-38,-4 0-79,-4 1-1620,-1 1-2009,1 0 208,3-3-6889,3-4 6428</inkml:trace>
  <inkml:trace contextRef="#ctx0" brushRef="#br1" timeOffset="1350.73">1 624 1024,'0'0'15669,"4"2"-15557,1 0 16,0 0-123,3 1 7623,-8-4-7396,0 1 11,0-1-155,0 1-48,0 0 40,0 0-77,0-1 21,0 1 10,0-1-42,0 1-24,0 0 24,0 1-421,3 3 461,5 4-67,5 5 51,4 7 16,6 5 91,2 2-6,4 6 27,4 3 35,2 2-8,4-1-70,2-2-34,0-1 229,0-2-259,-4-4 67,-1-3-96,-6-3 94,-4-3-70,-3-2-16,-5-4 98,-2-3-106,-4-2-2,-3-3 18,-2-1-30,-3-2 65,-2-2 93,-2 0-192,1 0 195,-2-2-136,1-2 2,-1-2 0,-1-1-23,-2-3 4,-2-1 17,-3-3-24,-3 1 45,0 0-51,0-1-2,1 4 18,3 2-8,1 2 3,3 2 0,2 1-112,1 2-173,1 1 79,0 1-132,1 2 180,2 1 169,2 4-137,1 0 116,2 2-12,0 1-52,-2 0 92,-1-1-10,-1 0 6,-2 1 20,-5-1-23,-4 1 26,-6-2-7,-4 2-36,-2-3-548,-2-2-1639,1-2-2594,1-2-2435,4 0-4491</inkml:trace>
  <inkml:trace contextRef="#ctx0" brushRef="#br2" timeOffset="2303.42">964 41 8500,'0'0'10079,"-4"-3"-8686,0 1-259,0-1-302,1 1 185,0 0-444,2 1-330,0 1-91,1-1-53,0 1-107,0 1 58,1 1-60,3 3 108,4 2 25,4 2 53,3 1-64,4 3 24,2 0-157,1 0 80,1 1-51,0-2 10,0 0-20,-3-3 23,-3 1-26,-4-4 26,-4-2-45,-3-1 32,-3-2-11,-1 0 3,-2-1 56,-1 0-72,-2 2 24,-4 2-82,-7 1 95,-6 4-32,-6 1 11,-4 1-18,0 1 42,2 0-32,3-2 29,3-1-26,5-2 7,5-2 17,4-1-24,2-2 7,3-1 17,3 1-24,0-2 26,0-2-26,1 2-366,13-1-12104,-2 1 773,0-1 13028</inkml:trace>
  <inkml:trace contextRef="#ctx0" brushRef="#br3" timeOffset="2812.08">1495 134 4002,'0'0'14233,"-10"-1"-13152,-2-1-188,0 0-15,0 1-248,4-1-217,3 2-106,2-1-240,1 1 66,2 0-77,3 0 163,5 0 325,7 0-309,7 1-70,6-1-127,6-1 15,2-1-96,0-1-109,-1 0-440,-5 0-614,-6 1-288,-7 0-784,-6 1 261,-6 0-889</inkml:trace>
  <inkml:trace contextRef="#ctx0" brushRef="#br4" timeOffset="3031.54">1514 185 4978,'-2'1'15463,"7"0"-14155,6 0-663,9 0-149,6-1-183,7 0-95,4 1-146,0-1-8,-2 0-10,-6 0-62,-5 0-3,-7 0-488,-5 0-1152,-6 0-1327</inkml:trace>
  <inkml:trace contextRef="#ctx0" brushRef="#br5" timeOffset="3811.56">2169 172 9396,'0'0'8908,"0"-1"-7923,0 1-209,-1-1-293,-1 0-85,-4 0-286,-1 2 149,-3 3-85,-1 1-56,0 3 19,1 2 8,2 1-62,2 0 0,2 0-2,4 0 128,6-2 130,5-2 102,6-1-107,7-3-160,3-1 9,1-2-169,2 0 74,-2-3-12,-2-1-94,-1-2 48,-5-1 0,-4-1-3,-3-1 3,-3 1-19,-3 0 6,-2 1 34,-3 0-29,-1 1-26,-1-2 7,-3 1-24,-5 0-31,-2-1 44,-4 0-90,-2 0 102,-2 0-14,1 1 5,2-1 3,2 0 0,2-1 19,1-2-6,2-1-16,0 0 6,1-2-40,0 2 47,1 1-15,1 2-14,1 2 25,2 2-9,1 2-16,1 1-87,0 1-612,5-1-299,5 1 791,5 0-244,5-1 377,1 1 55,0 0 41,-2 1 82,-4 0-52,-4 1 132,-4 4-168,-3 3 73,-2 5-44,-3 3 102,-4 5-85,-5 0-8,-6 4 21,-6-1-48,-5 2-24,-4-1-835,-3 0-3557,-2-3-6693,7-4 6091</inkml:trace>
  <inkml:trace contextRef="#ctx0" brushRef="#br6" timeOffset="5273.78">948 1036 10309,'0'0'7974,"-2"0"-7555,0 0-30,-1 0 169,-2 0 3775,5 0-4213,0 0-62,0 0-36,1 0-1,5 3 32,4 0 83,5 1-114,6 2 58,4 0-93,4 0 61,1 0-59,-1 0 16,0 1-5,-3-2 38,-4-1-49,-2-1 16,-5 0 14,-3-1-24,-4-1 26,-3 0-8,-3-1-15,-1 1 4,-1-1-2,-1 1 0,0 0 0,1 2-18,-5 4 23,-4 5-26,-5 4 26,-5 6-8,-4 3-15,-3 3-14,0 0 40,0 0-32,4-1 85,2-3-117,3-3 112,4-5-72,3-4 21,4-2-5,3-5 38,1-2-30,2-2 10,0-1-2,1 0-18,5-8-8565,10-10-6773</inkml:trace>
  <inkml:trace contextRef="#ctx0" brushRef="#br7" timeOffset="6899.69">1879 1141 9060,'0'0'7484,"0"-2"-7095,-2 0 275,0 0 169,0 0 205,0-1-201,-2-1 9,0-3-246,-1-1-202,0-2-147,0-2-59,-1-1-174,1-1 38,-1 1-61,-1-1 10,2 3 70,0 1-96,-1 2 31,1 3-66,-3 0 35,-4 0-51,-3 3 69,-3 1-2,-3 1 2,-1 0 3,1 0 0,1 1-56,2 2 54,3 3-1,1 0 0,3 2-15,2 3 23,0 1-8,2 2 3,0 0 38,2 1-12,0 1-12,2-1 79,2 1-98,0-3 31,0-1 102,1-2-144,1 1 161,2-3-162,2-2 124,2-1 93,2-1-194,3-2 84,2-1 28,0-1-108,2 0 17,-2-1-27,1-3 21,0-1-26,-2-2 26,0-1-26,-1-3-179,-1 0 181,-1 1-45,-2 0 14,-1-1 39,-2 1-10,-2 1 5,-1 1 37,0 0-104,-1 0 70,-1 1-6,0 1 1,0 0 20,0 2-60,0 1 55,0 0-18,0 2 5,0 0 56,0 0-72,0 1 24,0 0-64,0-1 72,0 0-6,0 1 78,0-1-112,0 0 75,0 0-43,0-2 67,0 2-38,0 0-5,0 0-16,0-1 1366,0 3-1390,0 1 13,0 3 14,0 1 13,0 3 72,0 0-56,0 2 40,0 1 46,0-1-14,0 0-11,0 2-32,0 0 9,0 0-25,0 1 24,0 0-7,0 0 39,0-1-47,0 0-41,0-2 86,0 1-105,0 1 52,0-1-36,0 1-28,0 0 26,0 1 26,0-1-44,0-1-4,0 1 38,0-2-32,0-1-8,0-1 22,0 1 28,0-1-63,1-1 77,-1 0-117,2 1 109,-1 0-110,1-2 70,-2 0-21,1-1 24,-1-1-25,1 0 47,-1-2-71,0 2 41,0-1-14,-3 1 78,-3 1-96,-6 1-6,-6 1 38,-6 0 21,-5 2-43,-4-1-21,-5 0-200,1 0-974,0 1-539,2-2-2662,6-2-4093,7-2-2523</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36.635"/>
    </inkml:context>
    <inkml:brush xml:id="br0">
      <inkml:brushProperty name="width" value="0.035" units="cm"/>
      <inkml:brushProperty name="height" value="0.035" units="cm"/>
      <inkml:brushProperty name="color" value="#DA0C07"/>
      <inkml:brushProperty name="inkEffects" value="lava"/>
      <inkml:brushProperty name="anchorX" value="-61837.20313"/>
      <inkml:brushProperty name="anchorY" value="-49470.9921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3412.84766"/>
      <inkml:brushProperty name="anchorY" value="-51145.0429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4991.00391"/>
      <inkml:brushProperty name="anchorY" value="-52817.75781"/>
      <inkml:brushProperty name="scaleFactor" value="0.5"/>
    </inkml:brush>
  </inkml:definitions>
  <inkml:trace contextRef="#ctx0" brushRef="#br0">35 73 8180,'0'0'5842,"-4"-5"-4916,1-1-320,0 0 175,0 1-223,0 0 547,1 1-129,-1 1-16,0 0 494,1 1-816,0 0 221,0 0-85,2 0-305,-2 1-119,1 0-3,0 0-81,1 1 52,-1 0-113,1 0 118,3 0-147,6 0-77,8 0 114,10 0-90,9 0-101,9 0 122,5-1-120,3 0-3,1 0 38,-4-1-54,-4-1 16,-6 0 14,-6 1-6,-8 0-15,-7-1-14,-6 1 114,-6 1-90,-3-1-5,-3 2 77,-1-1-101,-1 1 13,0 0-6,0 0-2,0 0 0,0 0 0,1 0-37,0 0 29,0 0-29,0 0 13,0 2 18,0 0 25,0 3-24,0 1 7,-1 3-2,0 2 0,-2 2 19,-1 2 13,-1 4-40,-1 1 51,-1 3-54,-1 3 72,-1 2-2,-1 1-54,0 2 38,0 1-13,-1-1 2,0 0 18,0 0-42,0-1 32,2-2-10,0-2 20,2-2-4,1-4-17,2-2 155,0-4-176,1-3 152,1-3-139,0-2 60,2-3-20,0-1-16,0-2 43,0 0-88,0 0 102,0 0-126,0-1 93,0 1-48,0 0-42,0-1 32,-1-2-369,-1-3-568,-1-5-549,-2-5-2103,-2-5-3427,0 2-9586</inkml:trace>
  <inkml:trace contextRef="#ctx0" brushRef="#br1" timeOffset="709.98">162 60 5811,'0'0'10284,"-16"-2"-9216,-2 0-284,0 1-149,2-1-75,3 1-221,4 0-104,3 1 85,2 0 107,2 1 42,3 0-55,5 0 362,8 0 494,12-1-870,9 1-93,10-1-107,6 0-136,3-1 35,0-1-96,-3-1 135,-4 0-135,-5 0 80,-7-1 13,-7 1 13,-7 1 150,-6 0-22,-6 1 17,-4 0-35,-4 1-70,-1 0-138,-2 0-25,1 4-36,0 4 63,-2 6-21,-3 8 45,-3 7 27,-3 6 126,-1 6-70,-3 3-27,1 1 49,1 1-94,3-3 26,1-3 46,3-6 3,2-6-128,1-6 151,2-6-68,1-5-54,1-5 56,0-3-59,1-2 17,-1-1-44,0-1-194,1 0-171,-1-1-301,0-3-814,0-4-1534,0-3-1833,0-4-5725,0 2 4903</inkml:trace>
  <inkml:trace contextRef="#ctx0" brushRef="#br2" timeOffset="1585.27">286 286 10485,'0'0'12184,"-9"-3"-11392,-2 1-458,1-1-177,2 1-45,1 0 35,4 1-83,6 1 155,9-1 253,12 1-234,11-2-22,12-1-104,7 0-40,5-1 0,2 0-27,-4 0 43,-4 0 118,-8 0-89,-7 0 72,-9 1-37,-8 0-101,-6 2 85,-7 0-125,-4 0 72,-2 1-99,-2 0 45,-5 0-90,-8 0 117,-10 1-94,-13 2 49,-12 2-14,-10 1 3,-7 0 0,-5 2-18,-2 0 4,2 0 17,3-1-24,6-1 26,9-1 11,11-1-3,11-1-34,12-1 10,7-1 14,6-1-6,4 0 22,4 0-6,6 0-15,8-1 42,11-1-51,11-2 16,10-1-5,8-1-18,5-1 60,3 0-74,0 1 43,-3 0-14,-5 0 22,-7 1-24,-9 2 63,-9-1-74,-9 2-32,-8 1 64,-7 0-24,-4 1-29,-3-1 29,-3 2-67,-6-1 94,-7 1-67,-10 2 59,-11 1-17,-8 2 6,-7 0 0,-5 1 0,1 1 0,3-1 0,6 0 0,6 1 38,8-2-49,7-1 35,8-1-29,6-2-11,5 0 21,4-1-8,2-1 3,5 0 0,8 0 0,10-1 0,10-1 0,9-3 0,5 1-168,1-2-363,-3 0-373,-8 1-113,-8 0-1619,-10 1-2200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48.516"/>
    </inkml:context>
    <inkml:brush xml:id="br0">
      <inkml:brushProperty name="width" value="0.035" units="cm"/>
      <inkml:brushProperty name="height" value="0.035" units="cm"/>
      <inkml:brushProperty name="color" value="#DA0C07"/>
      <inkml:brushProperty name="inkEffects" value="lava"/>
      <inkml:brushProperty name="anchorX" value="-66550.74219"/>
      <inkml:brushProperty name="anchorY" value="-54074.82813"/>
      <inkml:brushProperty name="scaleFactor" value="0.5"/>
    </inkml:brush>
  </inkml:definitions>
  <inkml:trace contextRef="#ctx0" brushRef="#br0">1 4 3970,'0'0'3209,"5"0"-3206,3 0-315,2-2-1932,-1 0-2867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52.910"/>
    </inkml:context>
    <inkml:brush xml:id="br0">
      <inkml:brushProperty name="width" value="0.035" units="cm"/>
      <inkml:brushProperty name="height" value="0.035" units="cm"/>
      <inkml:brushProperty name="color" value="#DA0C07"/>
      <inkml:brushProperty name="inkEffects" value="lava"/>
      <inkml:brushProperty name="anchorX" value="-67853.07031"/>
      <inkml:brushProperty name="anchorY" value="-55340.8554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9257.15625"/>
      <inkml:brushProperty name="anchorY" value="-56595.44922"/>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7911.28125"/>
      <inkml:brushProperty name="anchorY" value="-55513.046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6619.07813"/>
      <inkml:brushProperty name="anchorY" value="-54483.1289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5216.92578"/>
      <inkml:brushProperty name="anchorY" value="-53433.8164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6638.69531"/>
      <inkml:brushProperty name="anchorY" value="-54915.1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5306.03516"/>
      <inkml:brushProperty name="anchorY" value="-53653.7265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887.91016"/>
      <inkml:brushProperty name="anchorY" value="-52613.1093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5269.66016"/>
      <inkml:brushProperty name="anchorY" value="-54135.742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66570.58594"/>
      <inkml:brushProperty name="anchorY" value="-55691.49219"/>
      <inkml:brushProperty name="scaleFactor" value="0.5"/>
    </inkml:brush>
  </inkml:definitions>
  <inkml:trace contextRef="#ctx0" brushRef="#br0">145 306 720,'0'0'10611,"3"-7"-10083,0-1 269,1 0-407,0 0-70,-1 1 110,1 2 202,-1 0-360,-1 1 30,0 1-92,0 1 345,-1-1-51,-1 2-117,0-1-117,0 1 63,0-1-90,0 1 40,0 0 5,0-1-96,0 1-8,0-1-2,-1 1-25,-2-1-69,-2 0-56,-4 1 11,-2 0-30,-3 1-13,-1-1 3,-1 1-3,1 1 18,1 0-23,2 2 45,2 1-32,0 0-27,2 1 46,1 1-35,1 1 29,1 0-26,1 1 26,0 0 67,1 1-56,1-1 40,1 0-29,0 1 45,1-2-69,1 0 2,1 0 91,3-1-66,2 0-33,3 0 67,3-1-61,3-1 37,2-1-30,3-1-28,2-1 119,3 0-112,2-1 57,-1-1 2,0-2-78,-1-1 44,-2-2-17,-4 0 78,-4-2-59,-2 0 21,-3 0 14,-3 0 13,-2 1 35,-2 0-65,-2 1 172,-1 0-145,-1 0-26,-3 1-48,-4 0 5,-5 0-8,-6 0-19,-3 1-32,-5-1-48,-1 0 124,0-1-172,0 0 128,2 0-133,2-1 187,3 0-57,3-1-52,2 0 58,3 0 16,3-2-99,3-1-24,3-2 134,1-2-46,1-1-149,3-1 160,3 0-131,3 0 113,4 2-33,4 1-8,2 2 81,3 2-25,4 1 11,2 2-75,1 2 153,-1 1-86,0 3 29,-3 3-61,-3 4-3,-4 5 54,-5 5 0,-5 2 2,-3 3 22,-3 2-6,-5 0 22,-3 0-43,-2-1-6,-3-2 20,0 0-9,0-3-315,2 0-1309,3-2-187,3-1-1951,3-2-1007,1-2-2727</inkml:trace>
  <inkml:trace contextRef="#ctx0" brushRef="#br1" timeOffset="266.56">577 289 5843,'0'0'10300,"0"-3"-10244,0 0-40,1 3 40,2 4-16,0 3-29,0 4 123,-1 4-38,0 3 53,-2 3-178,-3 0 53,-2 0-211,-6 0-750,-4-2-1384,-4-3-1752,-1-5-3683,3-3 7246</inkml:trace>
  <inkml:trace contextRef="#ctx0" brushRef="#br2" timeOffset="903.19">930 156 11141,'0'0'4458,"6"-15"-4383,-1-3 138,1 0 444,-2 1-9,-1 4 59,-1 2-307,-5 4-37,-4 3-120,-5 2-267,-5 3 45,-2 4-34,-1 3 15,1 5-191,3 1 224,4 2-281,4 0-141,5-1-245,5-1 421,6-3-240,5-3 267,5-3-328,3-2 157,0-1-296,-1-4 507,-3-3 104,-3-3 24,-2-4-11,-2-1 54,-2-2 96,-1 1 328,-3 0-11,-1 4-101,-1 2 48,-2 2-299,1 3-70,-1 4 4,0 4-60,2 5 49,-1 5-16,1 5 79,2 5-95,0 1 50,1 1 3,1 0-40,0-1 32,0-2-29,-1-3 8,-1-2 34,-2-3 8,-5-2 132,-3-3 169,-6-2-39,-3-1-101,-4-2-113,0-1-88,1-1-437,1-2-579,4 0-1043,2-1-3461</inkml:trace>
  <inkml:trace contextRef="#ctx0" brushRef="#br3" timeOffset="1209.79">1265 304 9124,'0'0'9586,"-2"-5"-9421,0 1-50,-1 0-118,1 5 54,1 4 69,0 6 110,0 5-6,-1 3-99,-2 4 16,-2 0 9,-2 1-139,-1-1 58,-2-2-61,-1-1-24,-1-4-760,-1-3-777,1-3 61,1-4-3040,3-4-3568,2-2 5056</inkml:trace>
  <inkml:trace contextRef="#ctx0" brushRef="#br4" timeOffset="1537.01">1337 180 9060,'0'0'8815,"0"-3"-8647,3 2-83,1 3 585,3 5-179,2 4 141,1 4-165,0 4-230,0 1 22,0 2-141,-2 0 7,-1-1-141,-1-2 35,0-2-113,-1-2-757,0-4-405,2-2-310,1-4-1046,3-1-2607,3-5-1744,-2-2 5080</inkml:trace>
  <inkml:trace contextRef="#ctx0" brushRef="#br5" timeOffset="1891.34">1652 180 8340,'0'0'9906,"-4"-7"-9709,-5 3-13,-4 4 6,-4 5 130,-2 6-96,0 5-72,2 3 5,3 1-47,4 0-86,5-1 21,5-4-32,8-3 62,7-4 37,7-3-101,6-5 109,4-5-109,2-6-6,-2-5-18,-4-3-19,-5-2 40,-8 0 24,-6 1 106,-8 2-26,-10 3-114,-7 4 18,-6 4-163,-5 3-445,-2 5-574,2 4-376,3 4-1281,7 3-3372,5-2-2237</inkml:trace>
  <inkml:trace contextRef="#ctx0" brushRef="#br6" timeOffset="2247.82">2091 271 7780,'0'0'6381,"0"-2"-6237,2 0 163,2 0 157,1 0 8,2 1-55,-1 3 119,1 2-205,-3 3 341,0 3 382,-2 5-230,-3 3 33,-6 4-222,-6 1-395,-6 2-35,-5-1-120,-3-1-85,1-2-5,1-4-1054,4-4-600,7-4-809,4-3-3378</inkml:trace>
  <inkml:trace contextRef="#ctx0" brushRef="#br7" timeOffset="2556.08">2241 173 5346,'0'0'8991,"9"-5"-8268,3-1-200,1 0 136,0 1-29,-1 4-345,-3 4 494,-2 6-219,-3 5 166,-2 5 77,-1 6-560,-1 2-91,0 2-133,-1 0 55,1-2-90,0-3-386,-1-2-490,3-5-540,1-3-68,4-5-1613,3-4-2919,0-2-1397</inkml:trace>
  <inkml:trace contextRef="#ctx0" brushRef="#br8" timeOffset="2826.91">2599 130 13158,'0'0'5581,"-2"4"-5530,1 5 16,-1 6 221,1 3 29,0 4 268,0 3-361,1 0-46,0 0-124,1-1 31,1-1-98,0-2-518,2-1-1014,0-3-587,3-1-3043,3-3-6438,-1-4 13771</inkml:trace>
  <inkml:trace contextRef="#ctx0" brushRef="#br9" timeOffset="3120.64">2876 336 8708,'0'0'6542,"-1"12"-5179,-2 4-85,-3 4-238,-2 2-549,-2 0-285,-3-1-118,-1-2 18,1-3-124,0-2-1145,1-3-910,4-3-2393,-1 0-6486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59.454"/>
    </inkml:context>
    <inkml:brush xml:id="br0">
      <inkml:brushProperty name="width" value="0.035" units="cm"/>
      <inkml:brushProperty name="height" value="0.035" units="cm"/>
      <inkml:brushProperty name="color" value="#DA0C07"/>
      <inkml:brushProperty name="inkEffects" value="lava"/>
      <inkml:brushProperty name="anchorX" value="-65189.99609"/>
      <inkml:brushProperty name="anchorY" value="-54609.7929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6459.99219"/>
      <inkml:brushProperty name="anchorY" value="-55879.7929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7941.50781"/>
      <inkml:brushProperty name="anchorY" value="-57283.1054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9213.09375"/>
      <inkml:brushProperty name="anchorY" value="-58771.4023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7925.88281"/>
      <inkml:brushProperty name="anchorY" value="-57778.7734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6490.85156"/>
      <inkml:brushProperty name="anchorY" value="-56681.89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5183.44531"/>
      <inkml:brushProperty name="anchorY" value="-55794.8515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806.60938"/>
      <inkml:brushProperty name="anchorY" value="-54552.28516"/>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2369.82422"/>
      <inkml:brushProperty name="anchorY" value="-53543.1718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63726.71875"/>
      <inkml:brushProperty name="anchorY" value="-55097.03906"/>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62401.67188"/>
      <inkml:brushProperty name="anchorY" value="-54181.41016"/>
      <inkml:brushProperty name="scaleFactor" value="0.5"/>
    </inkml:brush>
  </inkml:definitions>
  <inkml:trace contextRef="#ctx0" brushRef="#br0">21 199 1105,'0'0'0</inkml:trace>
  <inkml:trace contextRef="#ctx0" brushRef="#br1" timeOffset="608.93">8 212 3874,'0'0'0,"14"-4"2241,6-3-280,1-2 957,-4 0-140,-3-1-908,-4 0-13,-4 3-313,-2 2-324,-3 2-311,-1 2-484,-1 0-273,-3 2-46,-5 5-68,-4 4-1,-3 7-42,-2 4 47,2 4-15,3 0-32,4 3 29,3-2-11,3 0 3,7-3-19,6-1-13,7-5-16,7-2 40,3-5-13,5-3-70,0-4 134,0-1-99,-4-5 51,-4-2-14,-5-4 3,-7-4 0,-4-1 19,-4-2-43,-3-3-6,-5 0 1,-4-1-22,-5 0-87,-4 0-70,-4-1 50,-3 2-5,-3-1 131,-1 1-221,1 1 202,0-1-157,1 3 213,5 1-266,4 1 101,5 2-278,5 0-469,5 0-48,8-2 400,9 2 377,9 0 60,9 2 107,6-1 1,5 3 10,2 3 0,-3 2-75,-8 6 96,-7 5-143,-11 7 154,-8 4 251,-10 4 117,-6 4-142,-5 2-103,-4 0 11,0 1-169,1-2 22,0 0-166,3-1-613,2-3-3,3-1-1932,3-3-3350,2-5-2134</inkml:trace>
  <inkml:trace contextRef="#ctx0" brushRef="#br2" timeOffset="883.92">501 359 11925,'0'0'7935,"7"-1"-7735,3 5 83,3 7 18,0 6-47,-1 6-68,-4 3-167,-2 2 133,-4-1-128,-5-1-21,-5-3 5,-5-3-8,-1-5-355,0-3-739,3-3-539,3-5-285,3-6-2687,7-8-4121,2 0 6562</inkml:trace>
  <inkml:trace contextRef="#ctx0" brushRef="#br3" timeOffset="1376.57">969 183 10517,'0'0'2385,"6"-15"-443,0-6-848,0-2-38,-1 0-263,-5 5-190,-6 2 229,-7 6-597,-6 4-107,-5 4-48,-5 6-136,-1 6 99,1 6-57,1 3 17,4 4-115,5 2 107,7 2-94,4-2-29,5-2-30,6-4 4,5-5-100,7-4 102,6-7 59,3-6-17,3-10-42,1-5 166,0-7-108,0-2 113,-3-1-48,-3 2 53,-5 4 5,-5 6 112,-4 5-29,-3 5-133,-3 6-14,-1 9 51,1 7-24,0 10 64,1 7-72,2 5 24,2 3-26,0 1 23,-2-2-8,-1-5 22,-1-2 163,-4-5-28,-4-6 281,-6-4 59,-4-4-505,-2-5 144,1-3-141,0-3-298,5-3-1303,2-3-958,4-5-5500,3 1 688</inkml:trace>
  <inkml:trace contextRef="#ctx0" brushRef="#br4" timeOffset="1659.89">1452 332 12694,'0'0'7601,"4"3"-7351,0 7 9,0 7 77,-1 5-216,-3 4 14,-4 2-52,-4 0 60,-6-2-115,-6-1 127,-4-5-95,-3-3-64,0-5 18,2-5-368,4-2-402,5-6-1234,6-6-999,8-7-3309,9-11-3427,3 3 11523</inkml:trace>
  <inkml:trace contextRef="#ctx0" brushRef="#br5" timeOffset="1939.78">1630 86 11349,'0'0'8641,"0"-5"-8323,0 5-153,-2 8 782,-2 9-525,-2 11-11,-1 7-168,-1 4 23,2 3-212,2 1 71,1-3-125,1-3 11,1-5-587,1-6-454,0-6-822,1-5-106,-1-6-630</inkml:trace>
  <inkml:trace contextRef="#ctx0" brushRef="#br6" timeOffset="2283.3">1800 245 8436,'0'0'11917,"-3"-1"-11706,-2 5 275,-3 6-204,-2 6-89,-1 3 73,3 5-124,2-1-44,1 1-10,3-3-61,2-4 32,3-3-70,4-5 57,4-4-20,4-6 118,2-5-125,0-8-14,0-7-15,-3-5-4,-3-4-170,-4-3 235,-3 2-78,-4 3 65,-5 5-49,-5 6-96,-4 6-10,-4 8-548,-5 7-298,-3 7-789,0 6-404,4 2-1897,5 0-3001,5-1 1799</inkml:trace>
  <inkml:trace contextRef="#ctx0" brushRef="#br7" timeOffset="2578.36">2177 354 14711,'0'0'6120,"3"8"-6040,2 5 224,2 5 43,1 6-51,-2 2 32,-2 2 11,-3 0-99,-7-1-83,-7-2 206,-8-4-237,-6-3-113,-5-3 11,3-4-21,3-4-676,6-3-1450,6-2-1738,4-6-5980</inkml:trace>
  <inkml:trace contextRef="#ctx0" brushRef="#br8" timeOffset="2859.92">2368 270 8996,'0'0'8329,"12"6"-7200,2 6-129,0 4 49,-1 7-214,-3 1-51,-2 4-354,-1 0-196,-3-1-25,-1-1-175,-2-4 17,0-1 2,-1-5-63,-1-2-785,1-3-1273,-1-3-1835</inkml:trace>
  <inkml:trace contextRef="#ctx0" brushRef="#br9" timeOffset="3107.24">2682 221 13654,'0'0'5512,"-6"16"-4856,0 9 65,0 7-113,0 5-456,1 1 142,2 0-166,1-3 10,0-2-156,0-4-17,0-4-61,0-5-720,-1-6-529,0-4-1166,-1-4-1981</inkml:trace>
  <inkml:trace contextRef="#ctx0" brushRef="#br10" timeOffset="3756.99">3044 510 448,'0'0'14140,"1"-2"-12649,1-2-58,-1 0 2,1-1-109,-1 2-122,-1 0-527,0 2-215,1 0-334,-1 2 50,-1 5-105,-1 7-60,0 5 32,-2 7-53,-2 3-453,-3 6-1871,-5 1-1550,-10-1-4834,3-5 1044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26.466"/>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5.95435"/>
      <inkml:brushProperty name="anchorY" value="-1493.0411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7.55396"/>
      <inkml:brushProperty name="anchorY" value="-2857.866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184.66211"/>
      <inkml:brushProperty name="anchorY" value="-4133.973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594.44727"/>
      <inkml:brushProperty name="anchorY" value="-5400.32813"/>
      <inkml:brushProperty name="scaleFactor" value="0.5"/>
    </inkml:brush>
  </inkml:definitions>
  <inkml:trace contextRef="#ctx0" brushRef="#br0">195 77 13078,'0'0'8492,"0"-1"-8377,0 0 58,0 0-40,0 0 51,0 1-50,0 0 146,0-1-136,0 0 27,-1-1-177,-1-1 28,-3-1-1,-1-1-26,-2 1 45,0 0-51,-2 1-2,0 2-113,-1 0 142,-1 3-85,-1 3 64,-1 4-54,1 3 72,-2 5-77,2 2 62,0 3-20,1 1 6,2 1 0,2 1 19,3 0-6,1-2-53,2-1-21,2-1-35,3-4-88,3-2 245,4-4-96,3-2 57,2-4 122,4-3-53,1-1 61,1-1-88,-1-1 8,-2-2-62,-1-2 145,-4-1-176,-3 0 242,-2 0-109,-3 0-112,-3 2-205,-1 0-1017,-1 1-982</inkml:trace>
  <inkml:trace contextRef="#ctx0" brushRef="#br1" timeOffset="1201.54">399 190 8868,'0'0'12523,"0"-1"-12544,1-2 26,2 0 8,3-2 249,4-2-230,3-2 13,2-2 147,1-2-128,-1-1-69,-3-3-91,-1-1-21,-2 0 143,-3 0 28,-2 2-20,-2 3 166,-1 3 217,-1 3-223,-1 3 199,1 2-337,0 1-35,-1 3-133,1 3 56,-2 6 27,-1 6 26,-1 5-2,0 5 23,0 4-23,1 1 8,1 1-3,1 0 0,0-3 0,1-2 0,0-4 18,0-3-23,0-4 26,1-4-45,-1-3 32,0-3-104,0-4 123,0-1-3,-1-1-16,0-1 85,-2-1-98,-2 0 125,0 0-131,0-1 78,0-1 69,1 0 91,1 0-38,1 1-71,1 0-126,1 0-46,0 0-130,4-1 8,5-1 211,7-1 45,5-2-112,4 0-400,3-1-1345,2 0-1945,0 1-691,0-1-5735,-5 3 8029</inkml:trace>
  <inkml:trace contextRef="#ctx0" brushRef="#br2" timeOffset="1507.2">863 181 14551,'0'0'6291,"-3"0"-5867,0 0-51,0 0-191,0 0 95,1 0-306,1 0 176,3 0-46,3 0 46,5 0-177,3 0-450,5 1-1505,1 0-765,0 1-5187,-3 0-1792</inkml:trace>
  <inkml:trace contextRef="#ctx0" brushRef="#br3" timeOffset="1787.03">895 264 7571,'0'0'10061,"-8"4"-9455,-1 1 69,1 0-158,0 0-13,3-1-90,2-1-41,1-2-276,3 0-4,4 0 38,4-1-102,6 0 254,4-2-355,5-2-112,2-1-1956,0-1-437,-2 0-1593,-4 0-3364,-6 2 3196</inkml:trace>
  <inkml:trace contextRef="#ctx0" brushRef="#br4" timeOffset="2325.16">975 116 9236,'0'0'10989,"-6"-11"-10493,0-1 134,-1-2-11,1 2-75,1 2 62,2 3-94,1 2-104,2 3-178,-1 1-241,0 1 32,0 3-109,1 5 112,0 4-37,1 4 13,2 4 19,3 0 13,2 1-40,3-1-6,2-3-186,1-2-61,2-5-70,0-2-88,0-4 166,-1-2 111,-1-1-156,-3-3 359,-1-2-29,-3-2 77,-3 0-61,-1 0 6,-2 1-60,-1 2-79,-3 1 74,-4 6-197,-6 6 168,-5 8 0,-4 6 0,-2 7 27,1 5-230,2 2-2828,4 1 273,3-2-6857,4-8 3470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31.980"/>
    </inkml:context>
    <inkml:brush xml:id="br0">
      <inkml:brushProperty name="width" value="0.035" units="cm"/>
      <inkml:brushProperty name="height" value="0.035" units="cm"/>
      <inkml:brushProperty name="color" value="#DA0C07"/>
      <inkml:brushProperty name="inkEffects" value="lava"/>
      <inkml:brushProperty name="anchorX" value="-4283.12988"/>
      <inkml:brushProperty name="anchorY" value="-4465.3144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709.4209"/>
      <inkml:brushProperty name="anchorY" value="-5938.351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189.66064"/>
      <inkml:brushProperty name="anchorY" value="-7123.1967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655.26367"/>
      <inkml:brushProperty name="anchorY" value="-8371.8886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155.33203"/>
      <inkml:brushProperty name="anchorY" value="-9781.9931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629.75586"/>
      <inkml:brushProperty name="anchorY" value="-11053.7558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5075.22168"/>
      <inkml:brushProperty name="anchorY" value="-12299.8144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7086.3418"/>
      <inkml:brushProperty name="anchorY" value="-13725.1093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8492.46094"/>
      <inkml:brushProperty name="anchorY" value="-14989.0019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9914.94336"/>
      <inkml:brushProperty name="anchorY" value="-16247.7412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1358.89648"/>
      <inkml:brushProperty name="anchorY" value="-17513.54492"/>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2681.89844"/>
      <inkml:brushProperty name="anchorY" value="-18862.61914"/>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3982.59961"/>
      <inkml:brushProperty name="anchorY" value="-20232.15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5377.12695"/>
      <inkml:brushProperty name="anchorY" value="-21579.25781"/>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6936.38867"/>
      <inkml:brushProperty name="anchorY" value="-22927.04492"/>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8325.64844"/>
      <inkml:brushProperty name="anchorY" value="-24410.50586"/>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30659.26563"/>
      <inkml:brushProperty name="anchorY" value="-25861.4570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32136.33398"/>
      <inkml:brushProperty name="anchorY" value="-27117.20898"/>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30808.16602"/>
      <inkml:brushProperty name="anchorY" value="-26011.3125"/>
      <inkml:brushProperty name="scaleFactor" value="0.5"/>
    </inkml:brush>
  </inkml:definitions>
  <inkml:trace contextRef="#ctx0" brushRef="#br0">7 89 6339,'0'0'15372,"0"2"-15537,0 3 186,0 5 89,0 4-92,-1 3 60,0 3 2,0 2-22,-1 0 9,1-1-40,0-1-9,1-2-18,2-3 22,3-3-28,2-2-10,3-2 22,4-3-65,1-2 75,2-2-61,0 0-19,-1-1-593,0-1-879,-3 0-777,0-2-35,-5-2-3698,2-8-1504</inkml:trace>
  <inkml:trace contextRef="#ctx0" brushRef="#br1" timeOffset="207.23">3 221 9748,'0'0'4667,"20"-7"-4358,6-1-133,6-3-184,0-1 35,-2 1-681,-4 0-1251,-6 2-1624,-5 0-1145,-6 2 578</inkml:trace>
  <inkml:trace contextRef="#ctx0" brushRef="#br2" timeOffset="430.85">102 82 9012,'0'0'10023,"3"-4"-9710,5-1-180,7-3 48,6-1-178,5 0 53,1 1-61,0 3-121,-4 1-1835,-5 5-45,-4 6-3057,-5 4-3011,-5 1 6410</inkml:trace>
  <inkml:trace contextRef="#ctx0" brushRef="#br3" timeOffset="4320.19">344 206 12118,'0'0'7224,"0"8"-7088,0 2 0,0 1 6,0 0-129,0-1 110,0-3-57,0-2 36,0-2 29,0-1 1205,0-6-1360,0-4 104,0-4-221,3-3 133,3-1-168,1 0 178,3 3-15,1 2-30,2 3 17,0 4-25,1 2 62,0 4-75,-1 4 61,0 4-37,-2 2-8,-2 3 21,-2 2 30,-3-1 66,-1 0-34,-1-1 16,-2-2 53,0-2-54,-1-3 20,0-3-25,0-2 6,0-2 34,1 0 102,-1-4-232,2-3-374,3-4 304,2-2 83,3 0-11,0 1 6,0 2 8,0 3-3,-3 2-38,-1 2-63,0 1-97,-1 2 284,-1 2 39,1 3 169,0 2-49,1 1-8,1 0-47,3-1-27,3-1-17,3-2-92,5-2 23,5-4 99,6-6 24,5-5 0,1-4-141,-4-5 117,-4-4-99,-6-2-47,-6-1 12,-7 0-10,-5 1 75,-3 2-96,-3 5 125,-3 3 299,-1 6-214,0 4-120,0 3-53,-1 5-133,-2 6 98,0 9-21,-2 9 43,0 8 29,0 7 13,3 7-18,1 4 101,3 2-123,1 1 22,2-2-27,2-4 3,2-4-78,-1-7-202,0-6-1535,-1-7 161,0-7-284,-2-7 412,-1-5-734,-1-8-574,-1-9 780,-1-10 1216,1-8-267,0-9 1241,2-6 626,0-2 1700,0 0 230,1 3-702,2 7-752,4 5 322,4 8-899,6 6-413,5 5 5,4 6-125,2 4-126,-2 3 11,-2 4-51,-6 4 46,-5 2 2,-8 3 262,-6 1-147,-9 1 22,-4 0-150,-4-3 149,0-2-109,2-3 32,3-2 104,5-3 62,4 0 213,3-4-555,5-3 45,4-4 59,8-4-8,5-6-54,6-4 78,4-3-80,2-3 62,-1-1-1,-4 1 0,-5 1 3,-7 3 19,-5 4 163,-4 4 47,-4 4-226,-4 5 133,-4 3-142,-4 3-2,-2 4-40,-2 5 24,-1 4-66,0 4 111,1 3-34,3 2-43,2 3 72,2 2-24,4 1 82,1 1-2,1-1-13,1-2-30,0-1 9,3-4 31,2-3-85,2-4 8,3-4 13,1-4-7,2-1 39,1-5 8,3-3 57,0-5-14,2-4-104,-2-3 13,-1-3-47,-2 1 63,-2 0-21,-4 2 64,-2 4-16,-3 3 8,-1 4-56,-1 3-77,-2 5-337,1 4 537,0 6 26,-1 4-31,1 2-54,-1 2 2,1-2-7,2-1 16,2-5-62,1-3 38,2-3-51,1-3 32,1-4 26,1-3 180,0-5-198,-2-3 200,-2-3-208,-1-2 5,-3 0-23,-5 1-4,-3 2-2,-4 4 0,-4 3 0,-1 3 0,0 3-112,0 4 51,1 3 34,3 3-69,3 2 43,3 1-70,4-1 19,5 0 48,7-2-109,6-3-22,6-2 152,4-2-386,2-1 490,0-2-1013,-2-2 765,-4-2 43,-5-2 74,-3 0 54,-6-1 134,-3 0 98,-2 1 317,-3 1-39,-1 1-187,-1 1-43,0 1-168,0 2-99,1 0-23,-1 1-46,1-1-32,0 1-145,0-1 263,1 0-180,0-2 190,2 0-32,0-2 107,0 0-43,0 0 38,-1 0 10,0 0 53,-1 1 323,0 0-181,-1 1-19,0 2-192,0 0-85,-1 0-48,1 3-217,0 3 238,-1 4 43,0 3 37,-2 5-80,0 4 82,1 4 143,0 3-135,0 2-23,1 2-30,1 0 1,-1-1-25,1-1 24,0-3-26,-1-3 26,-2-3-7,-2-3 58,-3-2-72,-1-3 42,0-3 25,-2-2-27,1-4 48,0-1 24,1-2 14,2-4 74,1-3-243,2-5 19,2-4-16,0-4-64,4-2-21,4-1-17,4-1-223,5 1 79,5 1-391,4 1 159,3 0 232,2 0-151,0 0-67,-2 0 586,-2 1-215,-5 0 90,-3 1-23,-4 1 79,-4 3-5,-3 1 80,-3 4 19,-2 1 280,-1 2 55,-1 2-220,0 2 7,-3 1-234,-1 1 16,-3 0 15,0 3-15,-2 2 5,-1 4-19,0 2 6,2 4 72,1 1-59,2 2 114,2 0-124,2-1 39,2-2-32,3-3-13,3-3-16,4-3-16,2-3 40,2-2 155,1-3-61,3-3-65,0-4-13,0-3-21,2-3-243,-2 0 122,0 0 137,-2 2-195,-3 4 144,-3 2-24,-1 3-14,-2 2-196,-3 1 129,0 3-49,-2 5 215,0 2-21,-2 5 131,1 1-27,-1 1 16,-1 0 149,0-2-135,0-1 47,0-4 25,-2-2 7,1-3-18,1-2-11,-1-1-35,1-2 121,1-4-337,0-3 46,1-6-214,2-2-29,2-3-24,3 1 200,1 3-24,2 2-131,0 3 85,2 3 174,-1 4-53,1 1 29,-1 3-37,-1 4-65,-1 4 92,-3 2-14,-2 2 24,-3 1 16,0 0 72,-2-1-19,-1-1 30,0-3 88,-2-2 143,0-2-164,1-3-51,0 0 87,1-2 20,1-3-268,-1-4-103,3-4-470,3-3 318,2-1-17,4-1 91,2 2 46,2 3 109,2 1-62,1 3 84,-2 3 52,0 2-87,-5 1-174,-2 1 49,-4 2-31,-3 3 281,-1 2-80,-1 2 246,-1 1-153,0 2 225,-1 1-62,0-2 5,0 1-50,1-3 32,0-1-89,1-2-87,-1-2-16,3-1-6,2-2-5,3-1 131,4-2 18,4-4-146,3-3 125,0-3-155,2-3 43,-2-2-483,-3-1 545,-1-1-446,-4 1 133,-4 1 261,-2 2-103,-3 4 66,-2 2-63,-4 4 92,-3 2-140,-3 4 154,-3 5-11,-2 5 6,0 3 61,2 3 133,2 1-53,2 1-48,4-1 0,2-2-24,4-3-90,4-1 42,5-4-56,4-2 13,5-3 32,4-2 84,2-3-41,1-3-75,1-4 6,-3-3-494,-1-2 341,-4-1 22,-2 1 43,-5 2 80,-4 3 23,-3 3-36,-3 3 15,0 1 14,-2 5 13,0 4 90,0 4-42,-1 1-18,0 3 26,0-1-86,1-1 118,0-2-149,1-3-11,4-4-93,4-1-75,5-4 144,5-4-1601,3-4 1619,1-2-1672,-2 0 1532,-4 0 119,-4 3 190,-4 2 135,-3 2-1,-2 2-172,-1 2 390,-1 1-86,0 2-55,1 1 31,2 0 43,2 0-90,3-2-9,4 0 20,4-3-49,3-4-192,1-4 72,1-4-53,-1-3-49,-3-5-4,-3-4 52,-2-3-130,-5-2 59,-3-1 34,-2 3-13,-2 4 46,-1 7 455,-1 5-706,-2 5 194,-2 7-53,-2 9 8,-3 7 259,-1 9-54,-1 5 108,-1 6-132,2 2 62,1-1-22,3 0-127,2-4-38,2-4-54,2-6-68,3-5 68,4-5-810,3-5-683,4-4-748,2-4-3627,1-5-8282,-2-1 16031</inkml:trace>
  <inkml:trace contextRef="#ctx0" brushRef="#br4" timeOffset="4520.1">2392 217 14535,'0'0'6808,"16"0"-6752,10 0 11,9 0-78,7 0-2798,4 1-4957,-7 0-3839</inkml:trace>
  <inkml:trace contextRef="#ctx0" brushRef="#br5" timeOffset="4778.61">2732 393 13526,'0'0'8879,"4"0"-8524,5 0 229,5 0-432,7-1 118,4-1-116,1-2-2,-1 0-98,-5 0-52,-5 0-663,-6 2-2565,-3 0-2280</inkml:trace>
  <inkml:trace contextRef="#ctx0" brushRef="#br6" timeOffset="6742.15">3137 121 13286,'0'0'6785,"0"-15"-5310,0-1-440,-1-1-211,-2 3-669,-2 4 283,-3 6-454,-4 6 221,-2 7 17,0 8-161,1 5 38,3 5-91,3 3 18,5 3-28,6 0-126,6-1 128,7 0-475,4-3 397,1-3-247,-1-3-585,-5-5 601,-4-3-422,-6-4 829,-6-3-194,-6-4 147,-6-1 8,-3-2 21,-2-1-96,-1-2 122,2-2 73,3-3-224,3-2 74,3-3-141,4-3-248,4-3 120,6-1-112,6-2-313,5-2-527,7 0 463,6-2 172,2 0 319,0 0 225,-3 2-27,-7 1 152,-6 3 958,-6 2-547,-5 3 1043,-4 5-723,-3 2-446,-3 3-314,-2 2-27,-2 4-160,-2 4 136,-1 6 102,0 5 66,0 4 50,2 3-95,2 2 16,2 0-120,3 0-27,0-2-19,2-3-40,0-4-103,0-2-572,1-5 80,-1-2-1408,0-3 616,-2-2 243,-2-2 58,-1-1 1108,-2-2-118,0-2 780,-1-3 578,1-1 854,-1-1-152,3 1-745,1 1-400,1 1-591,2 1-132,3 1-328,5 0 353,8 0-148,8-1-26,8 0-411,9-1-56,6 0 267,5-1 101,1 0 150,-4 0-131,-7 0 112,-10 2 61,-10 1 150,-9 1-110,-7 2 214,-9 0-171,-6 1 0,-7 3 94,-5 3 76,-2 3 57,0 3 13,0 2-144,3 0-47,4 0-33,4-2-115,5-2 27,3-2-53,3-3-46,6-2 30,4-1 4,6-4-1,4-3-204,1-3 78,-1-3 40,-3 1 150,-4 0 92,-3 3-31,-3 1 80,-2 3-187,-2 1-112,-1 2 61,-2 3 78,1 2 10,-1 2 43,1 1-61,0-1-17,1-1 22,2-1-85,4-2 117,4-3 75,5-3-57,4-3 9,0-5-38,1-2 9,-3-4-44,-2-3 12,-3-4-62,-2-2 16,-3-3-139,-2 0-93,-2 2 280,-2 5-19,0 5 390,-2 5 16,1 5-427,0 4 106,-2 6-183,-2 7 162,-3 6-37,0 6 107,0 5-99,0 3 72,3 1-40,0 0-45,2-3 31,2-3-31,1-4 8,3-5-3,2-4 0,4-5 18,1-2-4,3-4 2,2-4 18,2-6-42,1-4-98,1-4 44,-1-3-76,0-2 74,-3 1 69,-3 1 19,-3 4 21,-4 4 94,-2 4 69,-2 4-256,-1 2-67,-3 4 27,-1 5 104,-3 4-16,0 3 14,0 2-17,1 1-13,2-1-72,1-3-37,1-2-145,2-3 259,3-4-383,3-1 452,4-4-194,2-5-104,2-4 40,0-3 125,1-3 70,-2-1 45,-3 0 56,-3 3 366,-3 3 199,-2 3-311,-1 3-382,-2 2-64,0 5 69,-2 5 24,0 3-7,-1 3 28,0 1 52,1 0-70,1-1-14,0-2 4,2-4-6,4-2 18,5-2 108,3-5-30,5-3-40,2-5 72,0-4-99,0-4 67,-4-1-2,-4-4 18,-3 0-78,-6 2-12,-5 2-38,-6 5-14,-4 5-55,-3 4 50,-1 7-205,2 5 59,3 5 159,2 5-463,4 3 293,2 0 85,2 1 118,3-2-17,0-1 22,2-2 38,-1-3 194,0-3 59,-1-1 34,-1-3-162,-2 0-59,-6-2-104,-5-1-208,-6 0-2548,-4-2-1718,-3-1-11983,14 1 18034,0-1-626</inkml:trace>
  <inkml:trace contextRef="#ctx0" brushRef="#br7" timeOffset="6940.34">3453 197 720,'0'0'18713,"15"0"-18700,8 0-10,7-1-937,7-2-5597,-6 1-6618</inkml:trace>
  <inkml:trace contextRef="#ctx0" brushRef="#br8" timeOffset="7371.75">4376 197 16119,'0'0'9493,"-1"0"-9269,3 0 0,4 0 40,3 0-205,4-2-9,3 0-44,4 0-113,0 0-571,0 1-1469,-1 0-3376,-3 0-3361,-4 1-362</inkml:trace>
  <inkml:trace contextRef="#ctx0" brushRef="#br9" timeOffset="7596.17">4402 291 16568,'0'0'7865,"7"1"-7649,5 0 138,6 0-164,5-1-153,3 1-15,0-2-164,-3 0-2150,-5-1-3486,0-1-10528,-15 2 18509</inkml:trace>
  <inkml:trace contextRef="#ctx0" brushRef="#br10" timeOffset="8217.74">4936 132 14487,'0'0'6589,"1"0"-5962,1 1-176,2 2 21,2 1-77,-1 3-187,1 1-104,0 2-61,0 0-38,-1 1-1643,0 0-1310,-1-3-2267</inkml:trace>
  <inkml:trace contextRef="#ctx0" brushRef="#br11" timeOffset="8436.54">5087 87 8500,'0'0'15279,"1"-3"-15159,1 1-149,1 3-1,1 3-42,0 6 48,0 4-387,0 3-1904,-1 3-1551,0 1-6120,0-4 3033</inkml:trace>
  <inkml:trace contextRef="#ctx0" brushRef="#br12" timeOffset="9226.49">5583 221 10709,'0'0'9412,"-7"-2"-8998,-3-1 463,-3 0-391,-2 3 85,-1 3 109,0 3-322,-1 5 61,1 4 213,0 3-373,1 2 45,3 1-171,2 1-79,3-2-46,3 0-19,2-2-21,4-3-109,5-2-177,5-3-256,6-4-410,5-2-1086,4-2-179,3-4 277,0-2 462,0-4 971,-2-3 483,-3-2 29,-3-1 716,-5-1 351,-5 1 35,-4 1 646,-4 2-64,-2 2-91,-1 3-299,-2 1-722,-1 3-177,-2 1-238,-2 1-98,-3 4 0,-2 4 22,-1 3 26,0 2-62,2 2-15,2 0-35,2-1 43,3-3-54,4-2-2,5-4 18,6-1 30,5-3 141,4-4-112,3-3 24,0-4-5,-2-3 15,-4-2 70,-4 0 38,-6 0-193,-3 0 155,-4 2-165,-5 3 45,-4 3-72,-4 2-395,-2 3-862,-1 1-1106,1 3-1517,3 2-1554</inkml:trace>
  <inkml:trace contextRef="#ctx0" brushRef="#br13" timeOffset="9713.01">5922 274 11877,'0'0'11344,"3"4"-10890,1 4-211,0 3 159,-1 3 73,0 1-141,-2-1-134,-1-1 53,-2-2-143,-2-3-4,0-2-23,-1-3 75,1-2 50,0-1 64,2-2-291,1-4 54,1-4-105,4-3 92,6-3 4,4-3 20,6 1-57,1 2 19,1 2-8,-1 4 0,-4 2-56,-4 4 53,-4 1-130,-4 3-38,-2 3 62,-3 4 122,0 3 97,0 4-92,-1 2 4,0 1 92,1-1-143,-1 0 45,1-2-16,0-3 56,0-2-72,3-2-88,4-3 136,4-1-85,7-3 63,2-2-1229,3-4-1291,-1-2-1610,-1-4-2341,-5 1-6499</inkml:trace>
  <inkml:trace contextRef="#ctx0" brushRef="#br14" timeOffset="10016.91">6249 89 13702,'0'0'8900,"0"6"-8217,0 5 195,1 7-3,0 3-453,0 4 15,-1 1-277,0-1 14,1 0-81,-1-2-45,0-3-48,0-4-11,3-3-21,0-4-16,3-3-258,3-3-172,3-2-285,2-1-486,2-3-1178,1-3-868,-2-2-283,-3-1-3609,-4 0 62</inkml:trace>
  <inkml:trace contextRef="#ctx0" brushRef="#br15" timeOffset="11439.82">6179 237 10645,'0'0'11138,"4"0"-11034,5-1 16,7 0-66,5-1-65,3 0-242,1 0-1372,0-2 187,-3 1 408,-2 0 505,-2 0 292,-3 0 151,-1 1 66,-3 0 493,-2 1 356,-1 1 341,-2 0-49,0 1 97,0 4-459,2 4 339,0 3-795,0 2 221,0 3-170,-2 1-148,-2 0-148,-2 0-9,-1-2 3,-4-1 27,-4-3-64,-3-3 58,-2-3-56,1-2 17,1-2 68,2-3-132,3-4 23,3-5-122,4-4 10,5-2 102,5-1-148,5 0 124,4 2-355,3 2-366,3 2-117,2 3-774,1 3-1379,0 2 974,-1 1-3095,-2 1 3884,-3 1-1266,-4 0 2248,-4 0 115,-4 0 1608,-4-1 1148,-4 0 427,-2-1-715,-1-1-518,-2 1 109,-1 0-1026,-2 1-22,-3 0-350,-3 0 121,-3 1 66,-3 1-343,0 4-41,-2 2-40,2 3-48,1 1-144,4 1-19,4 0-42,2 0-128,4-3 106,4-2-115,5-3 164,7-2-49,4-1-261,4-3 117,1-4-69,1-4-27,-1-2 102,-2-2 173,-3-1-45,-5-1 159,-3 3-74,-5 1 254,-3 3 5,-1 4 197,-2 2-379,-2 1-82,-3 4-27,-3 3 131,-1 5-123,-2 3 80,-1 3-40,3 1-8,1 1-72,3-2 37,2-1-53,1-3-43,4-4 49,4-2 18,5-2 13,6-3 75,5-2-112,4-3-93,3-3-668,0-3 12,0-2 247,-3-1 153,-3 0 191,-5 1 124,-3 0 7,-4 2 54,-3 2-9,-3 2-12,-2 3 23,-2 1-8,-1 1 22,0 1-24,-1 0 7,-2 1 73,-4 3 296,-3 3 293,-1 2-210,-3 3-54,1 2-72,1 1-237,3-1-1,3-1-92,3-3 12,2-2-10,5-3 0,5-2 131,6-1 37,6-5-115,6-3-12,6-3-39,4-4-15,4-2-19,0-3-35,0-3-122,-5-1 13,-7-2 192,-6-1-99,-8 1 96,-6 2 73,-4 2 335,-4 4-237,-2 4 131,-1 5-107,-1 2-178,-1 3-9,-2 3-88,-2 5 51,-2 5 53,-2 4-34,0 5-3,-1 3 59,1 3-19,2 1 64,2 0-128,3 1 59,2-1 15,2-2-44,0-2 34,1-4-30,1-2-28,-1-2-30,1-5-761,1-3-514,0-3-1900</inkml:trace>
  <inkml:trace contextRef="#ctx0" brushRef="#br16" timeOffset="11618.31">7198 226 17672,'0'0'6710,"17"-2"-6627,11 1-142,8-1-2265,7 0-1814,2-2-3097,-7 0-4159</inkml:trace>
  <inkml:trace contextRef="#ctx0" brushRef="#br17" timeOffset="12006.25">7572 91 2849,'0'0'15744,"0"-5"-13629,0-2-530,0 1 72,0 0-678,0 2-131,0 1-341,0 1-152,0 1-214,0 1-95,3 3-14,1 5 192,2 4-211,1 5-2,-1 3-57,-2 3 25,-5 0 24,-6 0-681,-8-2-979,-5-1-3681,-4-4-5809,3-4 3184</inkml:trace>
  <inkml:trace contextRef="#ctx0" brushRef="#br18" timeOffset="12303.51">7734 67 12854,'0'0'13257,"0"0"-12871,0-1-209,0 1-180,0 2 51,0 5-53,0 5 45,-3 5-51,-1 5-432,-2 3-1801,-5 2-5172,2-4-10984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45.759"/>
    </inkml:context>
    <inkml:brush xml:id="br0">
      <inkml:brushProperty name="width" value="0.035" units="cm"/>
      <inkml:brushProperty name="height" value="0.035" units="cm"/>
      <inkml:brushProperty name="color" value="#DA0C07"/>
      <inkml:brushProperty name="inkEffects" value="lava"/>
      <inkml:brushProperty name="anchorX" value="-29504.67578"/>
      <inkml:brushProperty name="anchorY" value="-24875.2089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60.55664"/>
      <inkml:brushProperty name="anchorY" value="-23774.0019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9515.45313"/>
      <inkml:brushProperty name="anchorY" value="-25268.3710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0874.94336"/>
      <inkml:brushProperty name="anchorY" value="-26551.4628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2402.37695"/>
      <inkml:brushProperty name="anchorY" value="-27883.90234"/>
      <inkml:brushProperty name="scaleFactor" value="0.5"/>
    </inkml:brush>
  </inkml:definitions>
  <inkml:trace contextRef="#ctx0" brushRef="#br0">199 175 7443,'0'0'11272,"-2"0"-10845,-1 0 219,-1 0-182,0-1 171,-1-1-283,1-2-10,0-1-102,0-2-24,0-1 35,-1 0-73,0 1 4,-1 1-78,-2 1-56,-1 1-8,-1 2-6,-2 1-39,0 1-46,-2 1 49,0 2-57,-1 4-40,3 4 67,0 3 32,2 3-8,2 3 46,2 3-49,3 1 128,0 0-130,2-2 24,3-2-9,4-4-76,6-4-129,5-3-117,4-5-1847,3-1-626,0-3-2911,-5-1-6876</inkml:trace>
  <inkml:trace contextRef="#ctx0" brushRef="#br1" timeOffset="541.16">534 97 10885,'0'0'12392,"-4"-6"-12112,0-1-181,0-1-80,3-1-171,5-1 200,5 1-72,4 2 24,3 2-38,1 3-138,-2 6-130,-3 6 362,-4 8-102,-3 7 230,-7 4-181,-5 2 101,-7 1-104,-4-1 45,-4-3-34,-2-3 26,-1-4-26,3-5 8,2-4 90,4-4-120,5-3 22,5-3 10,2-1-26,2-1 8,3 0-190,4-1-320,4 0 641,7 1-233,7-1-643,7 0-1830,5-1-1165,4-1-5462,-5 1 2721</inkml:trace>
  <inkml:trace contextRef="#ctx0" brushRef="#br2" timeOffset="853.59">988 157 4786,'0'0'15802,"-10"2"-15207,-1 0-165,0 0-132,2 0-103,2 0-5,5-1-86,4 0-56,6 0-27,6 0 150,5-1-217,2 0 52,0 0-1869,-3 0-780,-2 0-1031,-4 0-3054,-3 0-1248</inkml:trace>
  <inkml:trace contextRef="#ctx0" brushRef="#br3" timeOffset="1088.08">988 157 7603,'0'0'0,"3"13"3058,0 6-1,-1-2-653,-2-3-897,0-3-63,-1-4-337,0-2-189,0-3-123,0-2-400,1 0-91,1 0-323,4-1 102,6 0 167,5 1-244,6-1 215,6 0-269,4-1-408,2-1-656,0-2-2093,-4 1-2437,-6 0-6513,-7 1 13315</inkml:trace>
  <inkml:trace contextRef="#ctx0" brushRef="#br4" timeOffset="1583.7">1089 7 13446,'0'0'10277,"-4"-2"-9992,-1-1-279,0 1 2,2 4-72,0 3 42,2 5 22,6 4 14,4 3 18,6 2 16,4 2-40,2-2-6,3-1-36,0-4-311,-1-3-249,-3-3 105,-3-4 329,-4-2 139,-5-1 61,-2-1 219,-4 0 120,-1 0 37,-2 1-384,-5 2 8,-4 3-211,-5 5 168,-4 5-82,-4 6 61,-3 5-13,0 6 23,1 4-4,3 2-73,3 0-72,3-2-1160,5-2-144,2-5-670,3-6-651,2-5-5680,2-7 1718</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49.219"/>
    </inkml:context>
    <inkml:brush xml:id="br0">
      <inkml:brushProperty name="width" value="0.035" units="cm"/>
      <inkml:brushProperty name="height" value="0.035" units="cm"/>
      <inkml:brushProperty name="color" value="#DA0C07"/>
      <inkml:brushProperty name="inkEffects" value="lava"/>
      <inkml:brushProperty name="anchorX" value="-31078.21289"/>
      <inkml:brushProperty name="anchorY" value="-27162.7539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796.79883"/>
      <inkml:brushProperty name="anchorY" value="-26150.5195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1244.57227"/>
      <inkml:brushProperty name="anchorY" value="-27398.57422"/>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2745.79297"/>
      <inkml:brushProperty name="anchorY" value="-28668.47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5435.48828"/>
      <inkml:brushProperty name="anchorY" value="-30037.7539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6837.47656"/>
      <inkml:brushProperty name="anchorY" value="-31269.1230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5564.51563"/>
      <inkml:brushProperty name="anchorY" value="-30009.6445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4276.74609"/>
      <inkml:brushProperty name="anchorY" value="-28741.12109"/>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5620.13672"/>
      <inkml:brushProperty name="anchorY" value="-30123.5019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37041.84375"/>
      <inkml:brushProperty name="anchorY" value="-31362.0957"/>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8426.62109"/>
      <inkml:brushProperty name="anchorY" value="-32647.32422"/>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39725.00391"/>
      <inkml:brushProperty name="anchorY" value="-34032.1796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41001.1875"/>
      <inkml:brushProperty name="anchorY" value="-35374.48438"/>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39712.22656"/>
      <inkml:brushProperty name="anchorY" value="-34213.05078"/>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41371.0625"/>
      <inkml:brushProperty name="anchorY" value="-35484.62891"/>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42684.54688"/>
      <inkml:brushProperty name="anchorY" value="-36913.468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41399.73438"/>
      <inkml:brushProperty name="anchorY" value="-35849.72656"/>
      <inkml:brushProperty name="scaleFactor" value="0.5"/>
    </inkml:brush>
  </inkml:definitions>
  <inkml:trace contextRef="#ctx0" brushRef="#br0">82 160 7443,'0'0'10931,"0"-5"-10128,0 1 64,0-1 91,0 2 154,0 0-106,0 1-627,-1 1-118,0 2-253,-3 3 64,-2 5 11,-2 7-48,-2 5-1,-1 5 76,0 3-100,1 1 70,2-1 16,3-2-80,1-3 8,2-4 51,1-3 37,1-5-120,1-3 22,-1-4-12,1-2 36,0-1-30,1-2 104,3 0-11,1-1-10,2 0 26,1 1-101,1-1 29,-1 1-31,-2 0 61,-3 0-75,-1 0 61,-1 0-37,-1 0 85,-1 0-135,0 0 42,1 0-16,-1 0 37,0 0-48,1 0 17,-1 0-6,0 0 0,0 0-54,0 0 30</inkml:trace>
  <inkml:trace contextRef="#ctx0" brushRef="#br1" timeOffset="980.18">84 160 6915,'-1'-1'14868,"0"0"-14492,0 0 11,1 0 35,-1 1-275,1-1 114,0 1-304,2 0-13,4-2 83,5 0-40,6-1 87,4-1-76,3-1 7,0 1-170,-1 1-777,-4 1-1264,-4 1 98,-5 2-1067</inkml:trace>
  <inkml:trace contextRef="#ctx0" brushRef="#br2" timeOffset="1198.74">86 296 11621,'0'0'10240,"17"0"-9771,5-1-378,5 0 48,2 0-145,-1 1 22,-2-1-856,-2 1-1647,-2 1-327,-2 1-4688,-4-1-1864</inkml:trace>
  <inkml:trace contextRef="#ctx0" brushRef="#br3" timeOffset="3297.1">580 309 15303,'0'0'7956,"-12"-6"-7919,-5 1-29,-5 4-5,-3 3-3,0 5 0,0 6-56,3 3 16,2 2 29,5 2-66,5 1 39,3-2-31,4-1-254,7-4-58,6-4-169,6-3-45,6-6 446,2-5-140,4-6 140,0-5-59,-1-4-35,-4-4 291,-3-3-32,-5-2-13,-5-2 74,-3-3-77,-4 0 99,-2 0-86,-1 3 65,-1 4 261,0 5-75,0 7 507,1 4-395,-2 5-419,1 3 48,0 4-151,-1 5 183,-1 7 88,0 5 132,0 5-135,1 5 17,0 3-136,1-1 50,3 0-5,3-3-21,3-3 45,3-5-51,2-4-40,3-3 30,1-5-51,1-3-80,1-2 152,1-3-51,1-5 57,-1-3-12,1-5 62,-2-2-90,0-4 29,-3-1-30,-2-1 80,-4 0-79,-4 2 212,-2 3-154,-3 4-2,0 3 132,-2 3-231,1 3-115,-1 4-310,0 5 593,-1 7-160,0 4 26,0 3 54,1 2-91,2-1-67,2-1 35,5-5-168,3-4 251,4-3-137,3-4 84,1-5 18,1-5 50,-1-4-66,0-5 99,-2-3 8,-3-2-19,-3-2-27,-2-1 83,-3 2-101,-3 1 31,-1 5 84,-2 4 47,0 4-194,0 3-11,-1 6-286,0 6 406,0 6-117,0 5 117,0 3-56,0 0 21,1-1-5,1-3-37,3-4-8,3-3-94,4-5 136,3-3 11,5-4-18,3-6-25,2-4-48,2-4-119,1-2-196,1-2-178,-2 0-249,-1 1-82,-4 2 296,-3 2 27,-5 5 192,-5 2 301,-3 3 25,-3 3 39,-2 0 120,-1 1 83,0 1-184,-2-1 46,-3 1-76,-2 0 407,-3 3 10,-1 3 186,-1 4-402,-2 4 336,1 4-150,2 1-202,2 0 64,3 0-184,2-1-33,3-2 76,2-3-89,2-3 46,4-3 79,3-3-154,4-2 163,4-3-32,4-2-65,2-4-50,4-2-8,0-4-229,2-2-331,-2-2 210,-1-1-37,-1-1 41,-3 2 52,-2 2 195,-3 2 62,-3 3 34,-2 3-69,-1 3-29,-2 2-32,-1 3 58,-1 3 16,0 2 35,-2 1 32,-1 0-24,-1-2 11,-1-1-59,-1-1 90,-1-2 121,0 0 80,-1-2-254,-3-1 67,-3-1-48,-3-1 22,-4 1-46,-2-1 50,-3 2-15,-1 3 24,-1 5 274,2 4-208,1 3 97,3 4-99,3 0 42,3 0-90,4-1 79,2-4-82,3-3-32,2-3 8,4-4 11,5-3 125,3-5-91,3-5 92,2-2-100,0-2 30,-2 1 119,-4 1 132,-3 2 250,-4 4-56,-3 2-613,-1 2 186,-2 3-504,-1 3 529,1 3 10,0 3 5,2 0 9,2 0-52,3-1-42,3-2 102,3-2-129,3-3 321,4-2-206,2-5 53,3-5-122,0-5 66,-1-5-157,-1-6 43,-4-5-75,-2-4 72,-5-1-173,-4 1 199,-3 5-63,-2 6 21,-2 7 75,-2 6-97,-3 6-191,-2 6 127,-2 7 41,-3 9 40,-1 6-3,1 7 8,1 3 0,2 3 0,2-1 0,3-2 37,2-4-48,5-6 17,3-5-25,3-6-50,4-5 87,4-4 65,2-6-110,2-5-53,0-6-42,1-4 58,-3-3-24,-1-4 8,-4 0 37,-4 2-48,-3 4 110,-3 5-145,-3 6 65,-1 6-470,-1 8 673,-1 7-145,-2 7 0,1 5 121,0 1-129,1 0 22,0-1-9,2-4-20,2-5-295,4-4-1130,0-5-462,1-3 83,1-4-6208</inkml:trace>
  <inkml:trace contextRef="#ctx0" brushRef="#br4" timeOffset="3489.13">1668 246 15863,'0'0'1694,"24"-6"-2203,8-3-2052,8-3-2492,-4 1-5204</inkml:trace>
  <inkml:trace contextRef="#ctx0" brushRef="#br5" timeOffset="3631.29">2066 107 12838,'0'0'5989</inkml:trace>
  <inkml:trace contextRef="#ctx0" brushRef="#br6" timeOffset="3966.02">2235 264 12486,'0'0'11458,"-15"15"-11191,-2 5 3,0 3-316,2 1 86,5-3-77,8-4 29,8-5-198,8-5 262,7-5 83,5-6-168,4-6 66,-1-5-39,-3-3 98,-6-4 64,-5-2-144,-6 0 50,-6 0 20,-6 4 63,-8 4-90,-6 5-62,-3 5-170,-3 7-1212,2 7-1667,2 6-915,3 2-6224,5-1 4287</inkml:trace>
  <inkml:trace contextRef="#ctx0" brushRef="#br7" timeOffset="4320.01">2628 277 19001,'0'0'6883,"-8"16"-6875,-3 5 43,-1 1-33,0 0 38,2-5-13,2-4 24,3-5 13,3-3 90,0-5-135,2-4-30,4-7-69,5-6-8,6-4 51,5-4-187,4 1-38,0 2 265,-1 6-70,-4 4 33,-4 5-148,-4 6-50,-4 6 267,-2 6 5,-2 6-27,-2 3-31,-4 2-28,-2 0-1005,-4-1-3359,-1-4-1774,1-4-9038</inkml:trace>
  <inkml:trace contextRef="#ctx0" brushRef="#br8" timeOffset="4994.39">4188 183 2369,'0'0'23694,"3"0"-23593,3-1 59,4-1-131,3-1 105,4 0-164,2-2-138,2 1-1328,-1 0-1767,-2 0-1641,-3 1-6944,-5 1 7953</inkml:trace>
  <inkml:trace contextRef="#ctx0" brushRef="#br9" timeOffset="5168.62">4122 266 14215,'0'0'7315,"-2"5"-7238,7 1 70,6-1-182,10-1-1720,5-3-2407,3-4-11826,-4 0 18348</inkml:trace>
  <inkml:trace contextRef="#ctx0" brushRef="#br10" timeOffset="5459.31">4964 138 14903,'0'0'5698,"0"7"-5399,0 5-115,0 4-130,2 1-38,0 1-307,2-3-1230,2-1-883,1-5-3761</inkml:trace>
  <inkml:trace contextRef="#ctx0" brushRef="#br11" timeOffset="5620.18">5084 129 8612,'0'0'14945,"0"-1"-14918,0 4 75,0 4-129,0 5-1710,2 5-3276,0 1-13680,-1-10 21324,0 0-666</inkml:trace>
  <inkml:trace contextRef="#ctx0" brushRef="#br12" timeOffset="6151.32">5358 199 13654,'0'0'8794,"0"9"-8413,-1 7 99,-2 5 59,-1 5-384,-1 3 331,0 1-246,-1-1 66,1-2-223,1-3 59,0-2-49,2-4-69,0-4 37,0-5-53,1-2 14,0-4 124,0-3 95,0-3-151,-1-6-18,1-5-53,-1-6-14,1-7-2,1-5 16,2-5-25,3-4-10,4-1-109,2 0-46,3 3-13,1 6-5,0 6-134,1 8-187,-1 7-440,0 7 1079,0 6-330,-2 8-33,-1 5 12,-4 5 212,-2 3-183,-4 0 233,-5 0 142,-7-1 245,-4-2-144,-4-3-289,-2-1 70,0-1-64,0-2-2219,1-1-3104,4-2-12938</inkml:trace>
  <inkml:trace contextRef="#ctx0" brushRef="#br13" timeOffset="6794.25">5430 444 13510,'0'0'6446,"20"-4"-5982,6-4-136,6-3-101,3-3-123,-1-5 213,-1-5-295,-3-4 53,-2-3 90,-6-3-186,-3-2 189,-7 0-190,-4 2 57,-4 5 18,-2 5-47,-2 7 34,-3 5-48,-2 6-99,-4 4 120,-2 5-42,-2 5-6,0 4 43,-1 3 174,0 5 157,2 3-126,1 2-18,2 2 26,1 1 22,3 0 85,1-1-96,1-2-96,2-2 83,1-3-16,0-2-110,0-2 54,1-4-3,-1-2-59,0-2 19,0-3-45,0-2 85,1-1-176,1-2 53,2 0-21,2-1 262,5-2-243,3-2 85,3-3-118,1-2 102,0 0-109,-2 1-62,-1 1 91,-2 2-90,-3 3 44,-1 1-12,-3 1-36,-1 2-26,0 4 136,-1 3 163,-2 1-208,1 1 133,0 0-96,-1 0-32,-1-1 26,1-2-162,2-3-1617,2-1-2665,5-1-1961</inkml:trace>
  <inkml:trace contextRef="#ctx0" brushRef="#br14" timeOffset="7257.29">6063 305 15271,'0'0'5037,"-17"0"-3506,-6 0-901,-5 3-56,-1 4-324,3 5-92,3 3 20,7 1-151,5 1 115,4-1-153,4-3 43,4-3 21,6-3-66,5-3 245,6-2 78,5-4-142,5-3-110,1-5 142,2-3-242,-2-5 180,-1-3-151,-3-5 24,-2-2-9,-4-4-39,-5-2-83,-4 0 152,-5 1-13,-2 3-30,-3 5 166,-1 6-198,-2 6 363,-2 6-405,-2 8 128,-3 10-6,-1 10 8,-2 9 169,0 7-46,0 4 24,1 1 0,4 0-131,2-3-18,2-6-3,2-4-45,2-7 10,2-5-491,3-6-775,2-4-2274,1-4-3143</inkml:trace>
  <inkml:trace contextRef="#ctx0" brushRef="#br15" timeOffset="7510.79">6375 1 1473,'0'0'20182,"-1"5"-19189,0 6-548,-1 6-205,-1 6-98,1 4-137,1 2 14,-1 0-1812,1-2-2364,0-5-4046,0-6-1483</inkml:trace>
  <inkml:trace contextRef="#ctx0" brushRef="#br16" timeOffset="7684.6">6434 81 13190,'0'0'9591,"0"5"-9466,-3 5-109,-3 8-16,-4 6-1027,-1 4-3180,-2 2-6475,1-5 4023</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58.231"/>
    </inkml:context>
    <inkml:brush xml:id="br0">
      <inkml:brushProperty name="width" value="0.035" units="cm"/>
      <inkml:brushProperty name="height" value="0.035" units="cm"/>
      <inkml:brushProperty name="color" value="#DA0C07"/>
      <inkml:brushProperty name="inkEffects" value="lava"/>
      <inkml:brushProperty name="anchorX" value="-40074.46094"/>
      <inkml:brushProperty name="anchorY" value="-34719.2304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1441.28125"/>
      <inkml:brushProperty name="anchorY" value="-36017.7773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2740.38281"/>
      <inkml:brushProperty name="anchorY" value="-37452.3554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4177.73047"/>
      <inkml:brushProperty name="anchorY" value="-38708.88672"/>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5610.21875"/>
      <inkml:brushProperty name="anchorY" value="-39963.46094"/>
      <inkml:brushProperty name="scaleFactor" value="0.5"/>
    </inkml:brush>
  </inkml:definitions>
  <inkml:trace contextRef="#ctx0" brushRef="#br0">149 190 6131,'0'0'14478,"6"-7"-13250,0-2-476,0-2-264,0 0-197,0-1-115,-3 1 78,-1 0-4,-1 0-74,-1 1-104,-3 2 27,-2 1-93,-2 1 95,-2 3-125,0 0 0,-3 2-21,-2 2-150,-2 4 171,-3 5-40,-1 8 50,0 5 12,3 6-20,3 3 28,3 2-9,5-3 3,3-1 0,5-6-75,7-6 97,7-5 79,4-6-2,7-6 104,4-7-155,-2-4 13,0-6 30,-3-1-110,-6-2-789,-3 1-1441,-6 2-894,-4 1-3055,-3 5-7151</inkml:trace>
  <inkml:trace contextRef="#ctx0" brushRef="#br1" timeOffset="549.07">430 122 8932,'0'0'12982,"9"-15"-12230,5-3-274,1-1-211,1 2 29,2 3-171,0 4-93,-1 3 19,-3 4-56,0 4-214,-4 5 283,-4 6-77,-1 3 213,-5 3 5,-4 2-82,-5 3 16,-6-1-83,-1-1 0,0-2-24,-1-4-35,4-3 8,4-4-98,1-3-385,5-2 123,2 0 142,4-1 37,3 1 189,4 3-39,1 3 82,2 2-35,0 1-24,-2 0-10,-3 0 0,-2-2 15,-3-2 201,-1-1 205,-3-2 254,-4-1 45,-4-1-358,-4-1-84,-3-1-145,-1 0-118,-1-1-39,4-1-731,4-3-510,2-2-1601,6-5-1446,7 0-6256,2 0 4931</inkml:trace>
  <inkml:trace contextRef="#ctx0" brushRef="#br2" timeOffset="864.95">951 194 12486,'0'0'14446,"3"0"-14400,1-1-241,3-1 254,4 1 5,5-2-91,4 1 22,2 0-942,1 1-745,-1 0-1824,-3 1-531,-4 0-3093,-4 0-2914</inkml:trace>
  <inkml:trace contextRef="#ctx0" brushRef="#br3" timeOffset="1105.72">1005 267 1217,'0'0'19315,"-11"4"-17986,-1 1-585,1-1 166,2 0-526,4-2-395,6 0 142,8-1 2,7-1 188,6 1-271,5-2 57,0-2-115,0 0-651,-2-1-1483,-4-1-406,-4 0-237,-6-1-3429,-4 0-1101,-3 0 5066</inkml:trace>
  <inkml:trace contextRef="#ctx0" brushRef="#br4" timeOffset="1541.7">1112 28 7267,'0'0'16386,"-6"-7"-15316,1 0-480,-2 1-334,2 0-107,1 4-146,1 6 72,2 5 40,0 6-145,4 5 161,4 5-126,5 1 1,6 3 36,4-1-90,6-2 46,2-3-54,3-5 32,1-6-48,-3-3-99,-1-4-48,-5-3 99,-6-1 56,-6-2 61,-5 0 291,-4 0-224,-3 1-45,-1-1 90,-4 1-133,-4 5-18,-7 5 20,-5 7-31,-6 6 8,-2 6 15,-2 7-266,0 2-688,1 4-361,2 2-1803,4-2 320,1-3-6352,7-8 1359</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19.427"/>
    </inkml:context>
    <inkml:brush xml:id="br0">
      <inkml:brushProperty name="width" value="0.035" units="cm"/>
      <inkml:brushProperty name="height" value="0.035" units="cm"/>
      <inkml:brushProperty name="color" value="#DA0C07"/>
      <inkml:brushProperty name="inkEffects" value="lava"/>
      <inkml:brushProperty name="anchorX" value="-57152.58594"/>
      <inkml:brushProperty name="anchorY" value="-50254.203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708.82031"/>
      <inkml:brushProperty name="anchorY" value="-51496.87109"/>
      <inkml:brushProperty name="scaleFactor" value="0.5"/>
    </inkml:brush>
  </inkml:definitions>
  <inkml:trace contextRef="#ctx0" brushRef="#br0">1 28 11317,'0'0'12254,"1"0"-11902,3 0-155,0 0 17,4 0-62,3 0-5,4 0-38,7-1-48,4-2-26,4-1 40,5-1-91,-1 0-123,-3 1-1275,-5 1-1777,-7 1-1670,-6 1-2900,-6 2 167</inkml:trace>
  <inkml:trace contextRef="#ctx0" brushRef="#br1" timeOffset="220.82">88 124 8452,'0'0'12795,"-1"0"-12165,2 1-382,6 0 88,7-1-123,9-2-223,9-1 42,7-1-48,4 0-2201,-3 0-2193,-7 0-7671,-8 2 9139</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13.938"/>
    </inkml:context>
    <inkml:brush xml:id="br0">
      <inkml:brushProperty name="width" value="0.035" units="cm"/>
      <inkml:brushProperty name="height" value="0.035" units="cm"/>
      <inkml:brushProperty name="color" value="#DA0C07"/>
      <inkml:brushProperty name="inkEffects" value="lava"/>
      <inkml:brushProperty name="anchorX" value="-46889.08203"/>
      <inkml:brushProperty name="anchorY" value="-41814.195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5595.625"/>
      <inkml:brushProperty name="anchorY" value="-40539.73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6865.625"/>
      <inkml:brushProperty name="anchorY" value="-41809.7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8422.73438"/>
      <inkml:brushProperty name="anchorY" value="-43357.97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0621.89844"/>
      <inkml:brushProperty name="anchorY" value="-44700.0898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2135.02344"/>
      <inkml:brushProperty name="anchorY" value="-45885.21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3434.39844"/>
      <inkml:brushProperty name="anchorY" value="-47190.5507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5039.25"/>
      <inkml:brushProperty name="anchorY" value="-48608.17188"/>
      <inkml:brushProperty name="scaleFactor" value="0.5"/>
    </inkml:brush>
  </inkml:definitions>
  <inkml:trace contextRef="#ctx0" brushRef="#br0">49 208 3121,'0'0'5136,"-4"-1"-4778,0 0-241,-1 0-104,1 0 11,1 1-21,1-1-3,1 1-187</inkml:trace>
  <inkml:trace contextRef="#ctx0" brushRef="#br1" timeOffset="216.92">49 208 1457,'0'0'0</inkml:trace>
  <inkml:trace contextRef="#ctx0" brushRef="#br2" timeOffset="1166.83">49 195 1457,'1'-4'5218,"1"-1"-5378,0 0 1649,-1 2-782,1-4 5925,-2 6-6301,0 1-270,0-1 139,0 1 849,0-1-961,0 0-21,0 0 21,0 1 82,0-1 89,0 0 224,0 0-110,0 0 332,0-1 1245,-1 2-1969,-1 1-5,-1 3 16,-1 6-10,-2 5 39,0 5 8,0 5-18,2 2 101,0 1-123,1 0 97,1-2-105,1-3 67,0-3-3,1-4-18,0-5-30,0-3 46,0-3-54,0-2 36,1-3 63,-1 0 56,0-1 101,0-2-133,-1-6-45,-1-3-46,-1-7 3,0-3-27,1-5 6,0-3-208,0 0 39,2 0 14,2 2 155,2 4-43,1 3 5,2 5 43,2 4-50,1 3 34,2 4-67,0 2 56,1 1-93,1 5 27,-2 6-49,-1 6 105,-1 8 24,-2 5 15,-2 4 4,-2 1 2,-2-1 0,-1-3-19,-1-4 6,0-6 15,0-5-23,-1-6 64,1-3 18,0-3 54,-1-6 101,1-6-285,1-8 53,2-7-27,3-6-453,3-2 520,3-1-232,2 3 165,0 4-16,1 6 9,-1 6 2,-1 6-38,-2 5-250,0 7 331,-1 7-38,1 6 16,-2 5 67,1 5-34,-2 2 87,-2 2-117,-2 0 56,-2 0 0,-1-1-40,0-3 13,-2-2-23,1-4-556,0-4-2251,2-5-737,3-4-2480</inkml:trace>
  <inkml:trace contextRef="#ctx0" brushRef="#br3" timeOffset="2368.12">499 327 3650,'0'0'9951,"-1"-15"-9071,-3-1 153,-3 1-665,-3 2-339,-3 7 219,-2 7-130,-1 8-46,-1 6 93,3 5-50,2 3-59,3 2 75,4-2-121,2-1 36,4-4-14,3-4 18,4-4 33,3-4-8,3-3-14,1-7 99,2-5-160,0-5 32,-1-5-32,-3-2 22,-4 1-28,-3 3 102,-2 3 120,-2 5 457,-2 3-697,0 2 85,-1 4-357,0 4 312,1 4-59,0 5 57,1 3-4,1 1-12,1-1 4,2-2 110,0-2-125,2-3 42,-1-4 99,3-2-13,0-4-83,1-5 160,0-5-218,0-4 47,-2-5 19,-3-2-13,-1 1-14,-3 2 43,0 4-32,-1 4-27,0 5-66,-1 2 72,1 2-139,0 2 133,5 1-5,4-1-16,6 1 29,5 0-7,2-1 2,0 1-57,-2-1-57,-4 2 50,-3 3 16,-4 2 50,-2 3-10,-3 3 176,-1 1 9,-2 1-68,1 0 30,-1-1-67,1 0-3,0-3 16,2 0-45,0-3 70,0-2-78,3-3 61,1-1-37,3-1 86,3-4-81,1-4-29,3-4 27,-2-3-51,0-3 13,-2-3-5,-3 1-19,-4 0 6,-3 2 16,-2 1-6,-1 3 22,-1 2-25,-1 4 9,1 1 34,-1 3-66,1 1-54,-1 1 33,1 1-166,0 0-67,0 3 141,0 3 78,0 4 38,0 3 20,0 3 97,0 3 32,1 0-59,2 1 24,2-1 48,5-1-91,2-3 30,3-2-30,4-3 81,3-4-43,5-2-22,3-4-66,3-7 71,4-5-63,0-7 0,0-7-19,-4-7-54,-4-6-60,-7-2-175,-6-3 268,-6 3-16,-5 3 47,-3 5 57,-2 7-29,-1 8 162,-1 6-232,0 6 56,1 7-489,-1 9 487,1 9-57,-1 9 56,1 8 137,1 5-145,-1 2 126,2 1-131,2-2 56,3-3-19,3-5-34,2-7 10,1-5 14,0-7-43,-1-6-304,0-6-419,0-7-761,-2-9-1861,-2-7-2436,-2 0-3367</inkml:trace>
  <inkml:trace contextRef="#ctx0" brushRef="#br4" timeOffset="2535.23">1304 216 8900,'0'0'6531,"-6"-2"-6400,4 0 32,8-1-38,9-3 166,13-1-153,8-2 17,5-2-173,1 0-332,-6-1-3820,-8 0-2262,-9 3 1064</inkml:trace>
  <inkml:trace contextRef="#ctx0" brushRef="#br5" timeOffset="2701.1">1057 47 10853,'0'0'3674,"8"9"-4795,2 4-3500,1 0-5014</inkml:trace>
  <inkml:trace contextRef="#ctx0" brushRef="#br6" timeOffset="3368.14">1519 262 12598,'0'0'9255,"0"-7"-8335,-2 0-536,-2 0-149,-3 1-230,-5 3-42,-2 6 21,-2 4-77,0 5 114,1 3-53,4 3 19,3 1-22,3 0 24,4-2-63,5-2-94,3-4-126,5-3 195,1-3-106,2-4 109,0-4-8,-1-6 61,-3-3 24,-2-3-2,-3-1 42,-2 1-29,-2 2 86,-1 4-62,-1 2-16,0 3-51,-1 3-232,1 3 118,-1 5 192,1 5-62,0 4 54,0 3-6,0 0 3,1-1 0,2-3 0,3-3 19,1-3-6,3-4 59,4-5 40,2-6-45,3-7-94,2-7 46,0-6 15,-2-6-63,-2-5-371,-5-4 272,-3-1-179,-5 2 27,-1 4 237,-3 7 3,-2 7 14,0 8-9,0 8-293,0 8-123,0 10 446,2 9-97,-1 9 84,1 6 52,2 4-47,3 2 37,5-1-48,3-4 13,6-3-23,5-7-1396,4-8-1564,6-6-4382,-5-5-1540</inkml:trace>
  <inkml:trace contextRef="#ctx0" brushRef="#br7" timeOffset="5027.31">2154 38 9845,'0'0'7387,"-14"-2"-7078,-2 4-63,-2 4 213,2 5-355,3 4 115,5 4-193,3 3 62,7 1-82,6 1 55,6 0-37,3-1-8,3 0 21,-1-1-26,-2-3-11,-4-1 3,-4-2 53,-5-2 2,-5-3 78,-6-1 56,-6-1-122,-5-4 23,-3-1-66,0-2 144,1-1-158,3-2 14,5-2 13,3-3-48,4-1 13,6-3-248,5-2-42,7-1-302,8-3 13,5-3 235,4-3 198,4-4-305,3-2-258,0-3 592,-4-1-352,-5 2 136,-7 1 384,-6 5 333,-7 4 510,-4 5 179,-5 5-315,-2 6-784,-4 7 253,-1 10-253,-3 10 279,1 10-103,-1 7-35,2 4 38,2 4-54,1-1-99,0-2 46,0-4-41,-1-6-10,0-6 3,-2-9-731,-1-7 320,-2-6-305,0-8-383,-1-8 197,1-6 562,0-5 257,2-3 27,3 0 176,2 2 120,3 3-6,3 2-282,7 3 106,6 3-66,10 2 7,11 0-2,10 1-74,9 1 95,5 1-32,1 1 11,-7 2 0,-9 0 0,-12 2 56,-12-1-16,-8 2 830,-11-1-534,-9 0 259,-8 2 16,-6 3-163,-2 5 315,-1 4-581,1 3 26,4 3-139,4 1 11,5-2-34,5-2-33,2-3-10,5-4 18,3-4 67,6-4 75,4-7-203,4-5-176,1-7 5,0-5-155,-1-1 182,-4-1 200,-3 4-53,-5 4 112,-2 5-3,-3 4-88,0 3-46,-1 5-383,1 5 567,0 5-207,2 3 109,0 2-32,2 0 67,1-1-75,1-2 80,1-4-24,2-2 101,1-4 67,4-5-106,3-6-92,4-4 6,3-5 6,0-3-28,-1-1 9,-4 1 16,-5 3-6,-6 4 78,-3 4-3,-4 3-107,-1 4 35,-2 5-165,-1 5 173,0 4-40,0 4 32,-1 3-22,2 0 9,0-1 53,2-2-72,2-4 118,3-4-54,1-3 74,2-4 94,3-5-210,2-5 31,0-6-16,-1-2-5,0-3 0,-3 1-18,-3 3 4,-3 3 110,-2 4-32,-1 3-96,-1 3-397,0 5 349,-1 5 56,1 4-19,-1 4 65,1 2-49,1 0 54,2-1-17,3-2 25,2-3-24,3-4 194,4-3-149,4-4 110,3-5-161,1-7 8,1-5 30,-2-4-54,-4-4 54,-5-2-35,-4 0-8,-4 2 59,-4 4 37,-2 5-139,-4 6-85,-2 3-112,-1 8 37,0 6 126,-1 6-3,3 6 10,1 4 44,3 3-30,5 0-46,4 1-23,6-3 114,4-2-18,2-2 104,-1-5-118,-3-3 78,-4-3-6,-4-1 691,-7-2 460,-9 0-687,-8 1-239,-8 0-148,-3 0-106,-1 0-21,3-1-1484,4-2-1691,7-1-1961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0.885"/>
    </inkml:context>
    <inkml:brush xml:id="br0">
      <inkml:brushProperty name="width" value="0.035" units="cm"/>
      <inkml:brushProperty name="height" value="0.035" units="cm"/>
      <inkml:brushProperty name="color" value="#DA0C07"/>
      <inkml:brushProperty name="inkEffects" value="lava"/>
      <inkml:brushProperty name="anchorX" value="-60233.87109"/>
      <inkml:brushProperty name="anchorY" value="-52745.9648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1509.23047"/>
      <inkml:brushProperty name="anchorY" value="-54181.4882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2800.83203"/>
      <inkml:brushProperty name="anchorY" value="-55522.0195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4312.17578"/>
      <inkml:brushProperty name="anchorY" value="-57126.4804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6352.76563"/>
      <inkml:brushProperty name="anchorY" value="-58496.070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7624.3125"/>
      <inkml:brushProperty name="anchorY" value="-59788.1601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9422.51563"/>
      <inkml:brushProperty name="anchorY" value="-61302.5390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70692.51563"/>
      <inkml:brushProperty name="anchorY" value="-62717.19922"/>
      <inkml:brushProperty name="scaleFactor" value="0.5"/>
    </inkml:brush>
  </inkml:definitions>
  <inkml:trace contextRef="#ctx0" brushRef="#br0">0 75 7780,'0'0'11741,"1"-6"-11272,0 0-383,-1 2-35,1 4-78,-1 7 38,1 6 39,-1 6-28,0 4-25,0 2 8,0 0-1723,0-1-424,0-4-2020,1-5-1585,-1-5-828</inkml:trace>
  <inkml:trace contextRef="#ctx0" brushRef="#br1" timeOffset="157.49">53 148 7203,'0'0'12278,"2"-12"-12246,0 0-45,0 3-166,1 6 224,-1 9-55,0 8 4,0 6-2083,0 3-1179,0 1-5955,1-4 4944</inkml:trace>
  <inkml:trace contextRef="#ctx0" brushRef="#br2" timeOffset="835.68">350 164 15511,'0'0'5896,"0"9"-5752,0 7-64,0 7-72,0 5 86,0 3-81,0 0-10,0-2-35,-1-3 42,0-6 116,0-5-126,-1-5 82,-1-4 52,0-3 133,-1-5 135,0-5-343,0-6-35,1-7-3,1-7-39,2-5-14,3-3-54,3 1 52,3 2 36,2 4-47,0 6 37,0 7-29,1 6-105,1 4 124,1 6-44,1 8-4,-1 6 42,-1 5 24,-3 4-6,-2 2 6,-3-1 19,-2-1-43,-2-4 51,-1-4-17,-3-5 6,-3-3 75,-2-4-40,1-3 15,0-5-2,1-6-18,2-6-52,3-6-191,5-6-398,7-3-723,4-1 731,3 2 395,1 5 19,-1 6 95,-2 7 46,-2 8 32,0 9 14,-3 10 316,-1 9 212,-4 8-283,-1 6-19,-3 3-128,-2 1-37,-3-2-78,0-2 32,0-5-34,0-5-403,1-5-184,0-6-2533,2-6-1010,2-4-2158</inkml:trace>
  <inkml:trace contextRef="#ctx0" brushRef="#br3" timeOffset="2077.46">746 368 1489,'0'0'10207,"0"-16"-8321,1-5-496,0-1-101,-1 2-281,-3 3-469,-1 5-320,-3 5-174,-2 4-34,-3 8-22,-1 5 14,0 7 50,-1 6 6,2 3 58,3 2-50,2-1-56,2-3 71,3-3-82,1-4 6,2-6 34,3-3 136,5-4-75,2-6-42,5-5 16,2-6-67,1-5-22,-2-4-71,-1-2 109,-4 0-19,-3 3 65,-3 3-89,-3 6 160,-2 4-178,-1 3-112,0 7-83,-1 6 288,0 7-96,1 4 96,-1 4-35,1 1 32,1-2 254,1-2-128,2-3 72,1-5-89,1-4 100,2-4 303,2-4-66,1-5-200,2-6-134,0-5-87,0-5-54,-1-5 37,-2-2 1,-3 0-76,-2 2 25,-3 3-48,0 4 66,-2 5-58,0 5 37,-1 3-48,1 4-286,-1 1 193,1 2 74,1 3-45,1 2-48,2 1 75,2 2 47,2 0 25,-1 3-1,0 0-31,-1 1 29,-2 2 8,-1 1 35,-2 1-8,0 0-14,-1 0 155,0-1-45,0-2-54,0-2 22,0-2-30,-1-4 24,2-2-7,0-1 114,2-3 99,2-5-190,1-4-45,3-5-29,1-7 13,2-7-48,2-3 13,0-3-61,0 1 53,-3 2 19,-3 6-24,-3 5 11,-2 6-78,-2 6-34,-1 4-144,0 5 90,-1 5 131,0 3 16,1 5 8,0 3 45,2 2-10,1 2-32,2 0 85,1 1-102,0-2 52,1 0-36,-2-2 28,-1-3 28,-2-2-44,0-3 71,-1-2-96,1-3 49,0-1 58,2-3-56,4 0 77,4-2-21,7-3-104,5-4 51,4-2-78,1-4 112,-1-2-90,-2-2 29,-4-2-64,-6 1 72,-5 1-24,-4 2 8,-4 2 56,-2 3 171,-1 3-102,-1 2 6,0 3-147,0 1-75,0 2-63,-1 4 172,-2 5-39,0 4 37,-1 4 35,1 5 271,1 1-55,0 2 35,1-1-110,3 0-6,3-3 108,5-2-169,4-2 147,4-4-101,5-2 104,3-4-179,0-3-59,0-2-26,-3-2-528,-5-4-2359,-5-6-2796</inkml:trace>
  <inkml:trace contextRef="#ctx0" brushRef="#br4" timeOffset="2250.4">1478 112 10981,'0'0'4957,"0"6"-8689,1 2-3714,0 0 2993</inkml:trace>
  <inkml:trace contextRef="#ctx0" brushRef="#br5" timeOffset="3007.83">1562 264 7700,'0'0'12640,"-1"13"-12365,2 1-8,3 0-91,5-2 8,4-3-64,5-5-40,3-6-48,3-7-30,-2-4-15,-1-2-75,-3-3-19,-5 2 131,-5 2-24,-3 2 182,-5 5 29,-4 2-166,-4 3 3,-2 6 67,-2 4-105,0 4 238,2 3-218,1 3 71,4 2-114,4-1 64,8 0-25,9-2 6,12-3 19,11-3-62,9-4-167,6-2-1039,2-7 134,-2-5-168,-8-7 1208,-9-5-93,-12-3 154,-13-2 1031,-12-1 522,-12 3-514,-8 4-342,-7 6-139,-4 3-330,0 7-113,2 8-72,3 6-21,5 5-42,7 3-68,4 2 92,5-3-14,6-2-14,5-4 9,7-5 34,6-4 46,6-5-30,3-7-23,2-6 26,-1-5-30,-4-6 9,-4-4-40,-6-3 47,-5-2-52,-4 2 71,-3 3-58,-2 6 74,-1 7-58,-2 6-19,-1 9-294,-3 9 380,-1 10-129,-2 11 99,-2 7-16,1 8 64,1 3-90,3 1-9,2-1 0,1-4-5,3-5-336,3-7-1249,3-7-1045,4-9-153,4-6 950,3-9-7502,-2-4 3631</inkml:trace>
  <inkml:trace contextRef="#ctx0" brushRef="#br6" timeOffset="3225.48">2278 1 8516,'0'0'10325,"0"0"-10467,0 6 94,0 5 102,0 6-33,0 4-24,0 3-1355,0 0-1315,0-1-4079,0-5-1552</inkml:trace>
  <inkml:trace contextRef="#ctx0" brushRef="#br7" timeOffset="3377.96">2332 75 11909,'0'0'9922,"-2"8"-9788,0 8-169,-2 8-1459,-1 6-1665,-1 3-5069,0-5-1167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6.583"/>
    </inkml:context>
    <inkml:brush xml:id="br0">
      <inkml:brushProperty name="width" value="0.035" units="cm"/>
      <inkml:brushProperty name="height" value="0.035" units="cm"/>
      <inkml:brushProperty name="color" value="#DA0C07"/>
      <inkml:brushProperty name="inkEffects" value="lava"/>
      <inkml:brushProperty name="anchorX" value="-72135.64063"/>
      <inkml:brushProperty name="anchorY" value="-64710.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3664.13281"/>
      <inkml:brushProperty name="anchorY" value="-65916.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5044.67188"/>
      <inkml:brushProperty name="anchorY" value="-67208.00781"/>
      <inkml:brushProperty name="scaleFactor" value="0.5"/>
    </inkml:brush>
  </inkml:definitions>
  <inkml:trace contextRef="#ctx0" brushRef="#br0">0 198 9700,'0'0'10885,"3"-1"-10687,4-2-91,7-1 82,7-2 198,8-3-387,4 0 91,2-2-94,-2 2-1035,-4 2-942,-6 3-76,-7 1-4953,-6 3 545,-4 2 4111</inkml:trace>
  <inkml:trace contextRef="#ctx0" brushRef="#br1" timeOffset="201.19">97 254 7043,'0'0'10306,"-8"10"-10132,4 1 167,3 0 230,7-2-165,7-2-300,4-2-20,1-4-78,1-3-822,-1-2-819,-4-4-2096,-3-2-1741,-3 1-2298</inkml:trace>
  <inkml:trace contextRef="#ctx0" brushRef="#br2" timeOffset="578.79">141 15 9508,'0'0'12980,"-7"-5"-12489,0-1-497,0 2-327,1 5 207,4 6 137,4 6-27,4 7 29,5 4 3,4 3 0,3 0 0,1-1-18,1-3-70,-1-5-299,-2-5 285,-2-4 28,-2-4 47,-2-3 115,-4-3 13,-1-1 118,-3-1 197,-2 0 251,0 0-651,-4 3 27,-4 4-107,-3 9-5,-5 8 26,-2 8-29,-1 7 48,-1 6-51,2 3-1029,2 2-2060,4-1 1512,4-5-5399,2-8-4262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5.847"/>
    </inkml:context>
    <inkml:brush xml:id="br0">
      <inkml:brushProperty name="width" value="0.035" units="cm"/>
      <inkml:brushProperty name="height" value="0.035" units="cm"/>
      <inkml:brushProperty name="color" value="#DA0C07"/>
      <inkml:brushProperty name="inkEffects" value="lava"/>
      <inkml:brushProperty name="anchorX" value="-69397.99219"/>
      <inkml:brushProperty name="anchorY" value="-61586.2148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0698.26563"/>
      <inkml:brushProperty name="anchorY" value="-63055.73828"/>
      <inkml:brushProperty name="scaleFactor" value="0.5"/>
    </inkml:brush>
  </inkml:definitions>
  <inkml:trace contextRef="#ctx0" brushRef="#br0">185 46 9700,'0'0'8615,"1"0"-7582,1 0-244,-1 0 17,1 0 64,-2 0-33,1 0-268,-1-2-239,0-1-135,0-3-197,-3-2 87,-3-1-157,-2 1 96,-3 1-331,-4 5 168,-3 5 49,-3 9-78,-2 7 69,0 7-37,1 4 48,5 3-32,5 1 29,4-3 30,3-3 47,6-3 9,4-5 2,3-5 59,3-4-53,2-4 18,3-3 70,2-2-96,1-4 13,3-3-398,3-3-1533,1-5-1642,2-2-3942,-5 2-2185</inkml:trace>
  <inkml:trace contextRef="#ctx0" brushRef="#br1" timeOffset="413.59">404 13 6275,'0'0'15258,"0"-4"-15253,0-1 6,1 3-489,0 6 609,0 5-203,-1 5 202,0 4-55,1 1-14,0 0-29,1-2 25,1-2-31,2-5-28,2-2 82,4-4-27,2-3 11,2-4-75,0-5-90,-1-4 114,-2-3-23,-3-1 7,-2 0 22,-2 1 31,-2 3-44,-2 2 108,-1 4 212,0 1-150,0 4-200,-1 6-480,1 7 658,-1 8-231,1 9 133,0 6-72,0 3 61,0 4-130,1-1-281,1 0-2035,3-4 240,3-5-3609,5-6-1522,0-8 3987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9.869"/>
    </inkml:context>
    <inkml:brush xml:id="br0">
      <inkml:brushProperty name="width" value="0.035" units="cm"/>
      <inkml:brushProperty name="height" value="0.035" units="cm"/>
      <inkml:brushProperty name="color" value="#DA0C07"/>
      <inkml:brushProperty name="inkEffects" value="lava"/>
      <inkml:brushProperty name="anchorX" value="-76325.8125"/>
      <inkml:brushProperty name="anchorY" value="-69022.9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7692.82813"/>
      <inkml:brushProperty name="anchorY" value="-70831.6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9617.60938"/>
      <inkml:brushProperty name="anchorY" value="-71993.85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1632.67969"/>
      <inkml:brushProperty name="anchorY" value="-73251.3046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3161.34375"/>
      <inkml:brushProperty name="anchorY" value="-74592.875"/>
      <inkml:brushProperty name="scaleFactor" value="0.5"/>
    </inkml:brush>
  </inkml:definitions>
  <inkml:trace contextRef="#ctx0" brushRef="#br0">0 195 5907,'0'0'10917,"0"-2"-10120,0 0 247,0 0-209,0 0-296,0 0-81,0 1 111,0-1 74,0 1-115,0 1-160,0-1 526,0 1-892,0 0-44,0 1-233,0 3 123,0 3 160,0 3-8,0 3-8,1 1 29,1 2-7,1 0 76,2 0-114,0-1 56,2-1 0,-1-1-2,1-2 2,-1-2-19,0-2 6,-1-1-3,0-3-19,-1 0 43,-1-2-13,1-1 79,0 0 17,3-2-75,3-6 27,3-4-48,3-7-27,1-4-32,1-5-238,-1-1 83,-2 0 147,-4 3 6,-3 4 47,-4 6-2,-1 6 61,-3 4 96,0 3-211,0 5-285,-2 8 74,-2 8 305,-3 8 29,-2 8-80,-1 5 326,-1 5-225,-1 2 96,1 2-117,-1 0 86,1-1-142,0-3 40,3-3-53,1-3-9,1-4-55,2-5-305,2-5-3016,2-6-543,6-7-4343,0-4 172</inkml:trace>
  <inkml:trace contextRef="#ctx0" brushRef="#br1" timeOffset="1100.6">244 530 11557,'0'0'8687,"11"-10"-8306,3-3-58,3-3 155,1-2-185,-1 0 6,-3-1-21,-3 1-209,-3 1 75,-4 1-109,-3 2-14,-3 2 19,-3 3-85,-3 3-70,-2 3 16,-2 2 43,-1 6-53,0 5 55,1 5 41,1 4-104,3 4 109,2 1-35,3 2-8,4-2 62,6-3-38,3-2 14,5-5 34,2-4 46,1-3-11,0-3 45,1-2-10,-2-5 24,0-3-99,0-3 29,-1-3 6,-1-2-6,-2-1 3,-1-1-18,-3-1 42,-1 1-88,-1-1 45,-1-1-53,-1 0 32,-1 1-67,0 0 57,-1 2-1,0 2-37,-1 3 51,-1 1-17,0 4 25,0 2 32,-1 1-65,0 1-71,0 1 74,0 1 9,-1-1 15,1 1-18,0-1 7,0 0-2,0 1 150,0-1-169,0 0 14,-2 0-102,0 0 62,-2 0-99,-2 2 101,-1 3 6,-3 5-20,0 2 31,0 5 28,0 1-44,0 3 52,3 1-34,1-1 30,2-1-28,1-3-10,2-3-34,1-3 63,0-4-21,3-2 27,2-2 13,2-2 34,2-4 30,2-4-98,1-5-6,0-4-59,0-3-157,-1-2 133,-3 1 99,-1 3-10,-3 4 34,-1 4 72,-2 3-75,-1 3-10,0 2-316,1 3-287,0 2 734,1 4-228,1 3 110,1 1 16,1 0-40,0-2 107,0-2-70,1-2 99,0-2-26,1-2 47,2-3 46,1-3-142,2-3-10,3-3-40,0-1 21,1-1-30,-1 2 9,-2 3-3,-4 1-37,-1 3-65,-1 1 92,-2 3-14,1 3 24,0 2 146,3 2 17,0 1 42,1 1-77,1-2 27,1-1-123,0-3 88,2-1-13,1-1-128,4-3-1922,2-2-1904,1-4-8769,-3 0 9465</inkml:trace>
  <inkml:trace contextRef="#ctx0" brushRef="#br2" timeOffset="2039.87">1157 339 6019,'0'0'10378,"2"-9"-9468,0-3 688,0 0-801,0 1-199,-3 1-166,-2 2 203,-3 3-275,-2 2-253,0 3-80,-2 5-25,-1 6-15,1 4-22,2 4 43,2 2-13,2 1 24,2-2-6,5-1 3,4-4-19,6-4 25,3-3 103,3-4-85,3-5-5,1-6 21,1-6-67,-2-3 0,-5-4-226,-5-2 173,-5 0 67,-4 3-3,-6 2 50,-4 5 180,-2 4-161,-1 3-53,-1 3-21,0 4-81,3 4 17,2 3-86,2 3 171,2 0-72,4 0 27,6-3-96,7-2 157,8-4-70,8-6 62,9-6-50,5-8 34,2-5-627,-2-6 160,-3-5-214,-9-4 503,-10-1 146,-7-1-75,-8 3 115,-6 5 312,-4 6 566,-2 8-214,-3 6-800,-2 11 45,-1 11 97,-1 13-41,0 13 51,1 11 163,1 10-6,2 6 33,2 4-76,1-1 81,2-1 776,2-6-1043,2-6 256,2-8-128,1-10-21,2-9-56,0-10 88,0-6-11,-2-9 229,1-7-98,-1-11-163,-2-8-3,-1-7-50,-2-6-35,-6-1-126,-7 0 33,-7 4 74,-5 4 49,-2 7 28,1 7-36,4 5-4,6 4-55,6 4-248,5 3 215,8 0 14,11 1 69,11 0-45,14-1-258,16-3-57,14-4-582,12-4-1813,5-1-2455,-2-3-4466,-15 3 6282</inkml:trace>
  <inkml:trace contextRef="#ctx0" brushRef="#br3" timeOffset="2753.07">2216 45 10197,'0'0'9476,"0"-5"-8985,0 1-512,0 3 149,0 8 605,0 8 182,0 10-176,-1 9-477,-2 6 271,-1 5-399,0 1 61,1-2-198,2-2 43,2-6-24,4-6 56,4-7-91,2-7 86,4-6 29,2-5-120,1-4-128,0-5-286,-4-4-455,-4-4-252,-3-2-608,-5-2-93,-5-1 683,-6-1-982,-6 1 1697,-5 2-259,-6 1 763,-1 3-16,-1 2 2070,4 3-1286,5 2 478,5 2-920,6 1-86,3 1-251,7 1 206,5-1 176,5 1 27,6-1-116,5-1-324,3-1 162,1-3-187,2-2 25,-1-2-628,-4-3-573,-4-3-211,-5-2-1934,-6-3-209,-6-2 78,-8-1 529,-7 0 3339,-7 0-832,-6 1 3039,-4 3-141,0 3 1544,2 5-1217,4 3-1021,7 3-699,4 3-1067,6 1 146,6 1-152,7 2 108,9 2 4,8 2-13,6 2-120,7 2-955,2 1-1436,2 2-3521,0 0 2375,-1 1 2376,-9-3-4067</inkml:trace>
  <inkml:trace contextRef="#ctx0" brushRef="#br4" timeOffset="3462.92">2616 143 8820,'0'0'13697,"-11"17"-12865,-3 6-469,-3 5-208,-1 1-91,2-1 21,2-5-82,2-4 2,3-5-2,2-5-283,2-4 323,0-7-353,-1-6 11,0-7 366,-1-4-120,0-2 109,1-1 133,1 4 97,1 4 20,2 4-364,4 3-76,5 5 188,7 3-81,8 6 83,5 2-53,5 3 18,5 0-24,5-1 25,3-2-28,2-3 46,-3-3-50,-4-5-22,-7-7 42,-8-5 22,-9-6 51,-7-4-11,-5-2 64,-5 2 582,-3 5-257,-1 4 1,-1 6-393,1 6-29,-1 11-40,0 9 6,1 12 28,0 9-26,1 6 11,2 5-40,2 1 29,3 0-11,6-3 40,1-6-47,2-7 90,-2-8-83,-2-9 8,-2-7 110,-2-7 77,-2-10-184,-1-10 139,2-10-176,2-8 10,3-5-45,6-2-163,6 2 174,5 7-529,6 9 395,3 7 107,3 10-34,-4 9 52,-4 8-60,-9 6 55,-10 5 0,-12 3 75,-15 0 56,-11 1 46,-11-3-25,-8-1-80,-3-3 25,-1-3-33,4-5-200,7-3-1139,9-3-2377,10-5-1942</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34.592"/>
    </inkml:context>
    <inkml:brush xml:id="br0">
      <inkml:brushProperty name="width" value="0.035" units="cm"/>
      <inkml:brushProperty name="height" value="0.035" units="cm"/>
      <inkml:brushProperty name="color" value="#DA0C07"/>
      <inkml:brushProperty name="inkEffects" value="lava"/>
      <inkml:brushProperty name="anchorX" value="-84606.25781"/>
      <inkml:brushProperty name="anchorY" value="-76214.195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3239.55469"/>
      <inkml:brushProperty name="anchorY" value="-75144.40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4509.55469"/>
      <inkml:brushProperty name="anchorY" value="-76765.289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3052.83594"/>
      <inkml:brushProperty name="anchorY" value="-75735.95313"/>
      <inkml:brushProperty name="scaleFactor" value="0.5"/>
    </inkml:brush>
  </inkml:definitions>
  <inkml:trace contextRef="#ctx0" brushRef="#br0">169 200 8468,'0'0'9492,"-2"-2"-8270,1 0-272,-1 1 248,1-1-574,0 1 262,0 1-155,0-1-326,-2 1 2407,3 0-2692,0-1 32,0 1-37,0 0-56,0-1-41,0 1-12,0 0-4,2 1 36,4 1-86,4 2 120,4 2-37,5 2-6,4 0-13,3 1-16,3-2-16,-1 0 21,-2-1-26,-4-2 26,-5-1-7,-6-1 20,-4-1 33,-4 0-46,-2-1 54,-1-1-35,-1 1 11,0 0-22,0 0 6,1 0-22,-1 0-13,1 0-16,0-1 40,0 1-51,-3 1-29,-3 2 0,-6 1 88,-7 4 11,-7 3-38,-6 4 17,-5 4 12,-3 1-42,1 3 51,0-1-54,4 0-21,5-2 62,4-2 52,6-3-50,5-4-16,6-4 6,3-2-6,4-3 0,1-1 18,2-1 33,0 0-64,0-1 21,0-1-176,-1-3-662,2-3 141,2-1-1341,3-2-1459,4-1 674,3-1-3081,2 1-2161,-2 2 5189</inkml:trace>
  <inkml:trace contextRef="#ctx0" brushRef="#br1" timeOffset="1346.43">772 157 5202,'0'0'12670,"0"-5"-11725,0 0-198,0 0-46,0 1-314,0 1 56,0 1 165,0 1-397,0 3-80,0 7 216,0 9 733,0 8-597,0 9-13,0 5-44,0 2-55,0 1-352,0-3 114,0-3-37,0-6-77,0-4-14,0-7 1,0-5 12,0-6-23,0-3-851,0-4-841,0-29-19326</inkml:trace>
  <inkml:trace contextRef="#ctx0" brushRef="#br2" timeOffset="1739.78">1084 144 8180,'0'0'11509,"-7"-9"-10818,-3 0-285,-3 2 143,0 5-106,0 5 11,2 7-190,3 4-62,2 5-68,3 3 23,2 2 59,4 0-74,5 0 44,5 0-68,7-3 55,2-2-130,2-4 168,-2-3-129,-2-3 60,-6-4 21,-4-1 66,-6 0 190,-9-1-104,-10 2-254,-11 0 96,-7 0-178,-4 0 40,0-1-411,2-1-841,7-1-904,6-4-1721,7-6-2043</inkml:trace>
  <inkml:trace contextRef="#ctx0" brushRef="#br3" timeOffset="1993.03">1036 98 10053,'0'0'11600,"15"-8"-11270,8-3 103,9 0-57,6 0 363,4 0-528,4 1-17,0 0-138,-3 2-45,-6 1 109,-9 2-152,-9 1 29,-8 2-962,-31 6-17393,4 1 14345</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40.609"/>
    </inkml:context>
    <inkml:brush xml:id="br0">
      <inkml:brushProperty name="width" value="0.035" units="cm"/>
      <inkml:brushProperty name="height" value="0.035" units="cm"/>
      <inkml:brushProperty name="color" value="#DA0C07"/>
      <inkml:brushProperty name="inkEffects" value="lava"/>
      <inkml:brushProperty name="anchorX" value="-84667.25"/>
      <inkml:brushProperty name="anchorY" value="-76916.78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3317.64844"/>
      <inkml:brushProperty name="anchorY" value="-75615.726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4587.64844"/>
      <inkml:brushProperty name="anchorY" value="-76885.72656"/>
      <inkml:brushProperty name="scaleFactor" value="0.5"/>
    </inkml:brush>
  </inkml:definitions>
  <inkml:trace contextRef="#ctx0" brushRef="#br0">157 98 9428,'0'0'8735,"-9"-3"-8311,-2 0-176,-2 1-66,-1 0 253,1 3-11,-2 3 256,1 3 72,0 4-226,1 2 101,1 1-467,1 2 88,3 0-144,3 0 59,2 0-174,2-2 105,4-2-94,5-3 5,4-3 128,6-2-58,5-3-14,4-4-29,1-4-13,0-5 0,-2-3 15,-3-3-4,-4-2 58,-5-2-72,-4-2-13,-5 1-17,-6 1 20,-6 3-9,-5 4 3,-6 4-56,-3 4-3,-2 4-114,-1 5-1521,3 4-750,3 4-595,5 1-4186,4 0-2293</inkml:trace>
  <inkml:trace contextRef="#ctx0" brushRef="#br1" timeOffset="91.75">157 111 9540,'0'0'0</inkml:trace>
  <inkml:trace contextRef="#ctx0" brushRef="#br2" timeOffset="362.06">157 98 9540,'0'0'0,"32"-10"10741,17-4-11616,0 3 3039,-2 7-1729,-6 7-110,-9 9-175,-10 7-1,-7 5 40,-8 2-95,-4 0-9,-4-1-93,-5-3 227,-3-3-222,-1-5 185,-2-4-92,-1-3 121,2-4-13,1-4 26,2-5-171,3-7 32,5-8-74,6-5-6,8-6-21,8-2-389,5 0-246,4 3 232,0 5-421,-3 6-612,-2 7-172,-4 5-439,-3 4-2856,-4 5-5835,-4 1 10994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42.177"/>
    </inkml:context>
    <inkml:brush xml:id="br0">
      <inkml:brushProperty name="width" value="0.035" units="cm"/>
      <inkml:brushProperty name="height" value="0.035" units="cm"/>
      <inkml:brushProperty name="color" value="#DA0C07"/>
      <inkml:brushProperty name="inkEffects" value="lava"/>
      <inkml:brushProperty name="anchorX" value="-86320.86719"/>
      <inkml:brushProperty name="anchorY" value="-78060.6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5014.26563"/>
      <inkml:brushProperty name="anchorY" value="-77088.3203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6478.125"/>
      <inkml:brushProperty name="anchorY" value="-78329.921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8067.15625"/>
      <inkml:brushProperty name="anchorY" value="-79570.8984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9423.44531"/>
      <inkml:brushProperty name="anchorY" value="-81106.25781"/>
      <inkml:brushProperty name="scaleFactor" value="0.5"/>
    </inkml:brush>
  </inkml:definitions>
  <inkml:trace contextRef="#ctx0" brushRef="#br0">67 78 6883,'0'0'9594,"-1"-7"-8532,1-1 256,-1 0-494,0 1 291,1 1 19,0 2-424,-1 2 133,1 1-24,0 1-811,0 1 29,3 1 35,3 3-72,5 3 6,4 3 34,6 2-14,4 2-31,3-1 10,1 1 33,0-2-12,-1-1 25,-3-2-62,-3-2 1,-4-2 15,-4-2 11,-4-1-21,-3-1 26,-3-1 11,-3-1 16,0 0-21,-2 1-30,0 0-29,-3 4 43,-5 4-17,-7 3 25,-7 5-6,-7 3 3,-5 2-18,-3 1 23,0-2-26,0-1 7,3-1 17,6-4-24,5-3 26,7-4-26,6-3-11,4-3 21,5-1-8,1-1-53,2 0-469,0-1-748,1 0-733,4-1-1414,4-4-1799</inkml:trace>
  <inkml:trace contextRef="#ctx0" brushRef="#br1" timeOffset="510.89">610 143 6211,'0'0'12195,"-11"-3"-11488,-1 0 219,1 0-113,1 0-330,3 1-147,2 1-168,2 0-168,3 1 64,5 0-56,6-1 235,8 0-160,6-1 40,6 0-65,2-1-4,-1 0-41,-3 0-10,-4 1-19,-6 1-35,-5-1-291,-4 1-1357,-5 1-80,-3 0-340</inkml:trace>
  <inkml:trace contextRef="#ctx0" brushRef="#br2" timeOffset="792.99">602 278 9716,'0'0'11662,"-2"1"-11596,5-1 209,4 1 56,8 0 0,8 0-187,8-1-13,7-2-9,4-1-140,0-1 36,-3-2-18,-7 1 0,-9 1-37,-7 0-625,-7 2-832,-5 0-1670</inkml:trace>
  <inkml:trace contextRef="#ctx0" brushRef="#br3" timeOffset="1319.81">1246 123 8308,'0'0'9807,"-1"-10"-9220,-1-3-22,1-2-223,-1-2 189,2 2 304,-1 2-163,1 2-74,0 2 50,-1 3-157,2 1-91,-1 3 19,0 0-318,0 2 68,1 1-151,1 5 105,2 6 186,0 7-183,2 7-6,-1 5-35,1 4-74,-1 3 53,0 0-77,0-1 2,0-1-1067,2-4-1062,1-5-1480,2-6-1777,1-6-8710,-1-5 17286</inkml:trace>
  <inkml:trace contextRef="#ctx0" brushRef="#br4" timeOffset="1974.29">1435 32 9012,'0'0'12294,"1"-7"-11889,0 0-31,3 0 61,1 1 362,2 2-458,0 4 123,-2 6-340,-1 8 212,-1 6-6,-3 6-21,-3 4-40,-3 1-99,-2-1 61,0-1-82,-1-5-91,2-3 5,1-5 27,2-5-88,2-3 64,1-3-77,3-2 77,5-2 13,6-3-2,6-3-70,4-3 3,3-3-154,1-3-297,0-1 187,-2-1-118,-5-2 177,-3 0 63,-5 0 121,-4 0-3,-3 0 13,-3 1 22,-1 2-6,-2 3 3,1 1-37,-1 3 48,0 3 152,1 1-193,-1 3 30,0 0-10,0 4-44,-2 6 30,0 6 27,0 8-8,-1 7 23,1 5-42,1 5 32,0 3-10,1 4-17,1 2-387,2 2-20,4 0-2410,3 0-3314,3-4-5871,-2-11 9758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57.807"/>
    </inkml:context>
    <inkml:brush xml:id="br0">
      <inkml:brushProperty name="width" value="0.035" units="cm"/>
      <inkml:brushProperty name="height" value="0.035" units="cm"/>
      <inkml:brushProperty name="color" value="#DA0C07"/>
      <inkml:brushProperty name="inkEffects" value="lava"/>
      <inkml:brushProperty name="anchorX" value="-90922.41406"/>
      <inkml:brushProperty name="anchorY" value="-82915.53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8680.21875"/>
      <inkml:brushProperty name="anchorY" value="-82484.625"/>
      <inkml:brushProperty name="scaleFactor" value="0.5"/>
    </inkml:brush>
  </inkml:definitions>
  <inkml:trace contextRef="#ctx0" brushRef="#br0">981 70 8436,'0'0'7569,"-6"-11"-7356,0-2 70,0-1 184,1 2 266,1 4 167,1 2-244,1 2-240,-1 3-272,-4 4-120,-6 6 168,-7 8-221,-8 8 66,-6 8 35,-7 9 59,-4 5 24,-3 4-113,-4 4 20,-2 2 63,-1 0-154,-2 1 85,2-1 8,1-3-43,0-2-2,3-4 18,1-3-26,4-4-11,5-4 21,6-4-45,6-4 14,5-4 12,6-4 33,4-5-46,5-3 110,2-5-126,4-2 41,2-3-33,0-2-13,2-2-1473,0-6-1598,2-6-4676,1 0-995</inkml:trace>
  <inkml:trace contextRef="#ctx0" brushRef="#br1" timeOffset="430.38">352 105 9236,'0'0'7905,"11"-1"-7598,6 7-104,10 7 328,7 8-3,8 10-280,6 9 61,6 7-236,2 4 127,1 4-126,0 1-60,-2-1 52,-2-2-60,-4-3 34,-4-4-30,-4-4 46,-7-4 6,-7-5-20,-7-4 84,-6-4 106,-5-3 48,-3-2-245,-1-1 192,1-2-198,1-2-2,4-3 71,3-2-122,1-3 0,0-3-1739,-1-1-1079,-3-6-6765,-3 0 3092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2:02.718"/>
    </inkml:context>
    <inkml:brush xml:id="br0">
      <inkml:brushProperty name="width" value="0.035" units="cm"/>
      <inkml:brushProperty name="height" value="0.035" units="cm"/>
      <inkml:brushProperty name="color" value="#DA0C07"/>
      <inkml:brushProperty name="inkEffects" value="lava"/>
      <inkml:brushProperty name="anchorX" value="-90811.85938"/>
      <inkml:brushProperty name="anchorY" value="-84567.2265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9515.98438"/>
      <inkml:brushProperty name="anchorY" value="-83646.804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1098.0625"/>
      <inkml:brushProperty name="anchorY" value="-84863.4296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2692.97656"/>
      <inkml:brushProperty name="anchorY" value="-86059.3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1421.60938"/>
      <inkml:brushProperty name="anchorY" value="-85171.125"/>
      <inkml:brushProperty name="scaleFactor" value="0.5"/>
    </inkml:brush>
  </inkml:definitions>
  <inkml:trace contextRef="#ctx0" brushRef="#br0">42 120 1153,'0'0'14513,"-3"-6"-13910,0 0 154,-1-1 52,0 0 210,0 2-227,0 0-234,0 2 101,1 0-206,1 2 180,0 0-508,0 1 35,1 0-162,0 0 2,1 2 5,4 1-8,5 3 3,7 1 19,7 2 50,7 0-50,5 0 0,3 0-1,1-1-39,-2-2 10,-3 1-61,-6-2 54,-5 0-151,-7-1 25,-6-1 43,-5 0 93,-2 1-5,-4 2 47,-5 3-26,-5 3-8,-6 4 3,-7 6 16,-6 3-25,-5 2 28,-2 2 10,1-1-40,1 0 13,4-3-5,5-2 19,4-4-25,5-4 28,5-4-28,4-4-10,3-4-16,4-1-277,10-9-10373</inkml:trace>
  <inkml:trace contextRef="#ctx0" brushRef="#br1" timeOffset="350.85">534 231 9012,'0'0'9319,"0"-3"-9239,4 0-43,5 0 102,6 0-120,7 0 58,8-1-34,5 0-30,5-1 9,2 0 31,-2 1-48,-6-1-2,-7 1-19,-8 0-483,-7 2-723,-7 0-925,-16 2-7410,0 1 4105</inkml:trace>
  <inkml:trace contextRef="#ctx0" brushRef="#br2" timeOffset="600.69">534 392 7443,'0'0'8375,"20"1"-7927,8-1-53,7-2-118,4-2-87,0-2-19,-1-2 50,-5-1-208,-5 0 43,-6 0-58,-5 1-1300,-5 0-1817,-3 1-3484,-4 2-87</inkml:trace>
  <inkml:trace contextRef="#ctx0" brushRef="#br3" timeOffset="972.41">1164 5 8980,'0'0'9730,"-1"-3"-9517,1 2-111,-2 4 172,0 7 167,-1 8 255,0 6-144,0 6-42,1 2-57,0 3-124,1 0-12,1-2-194,-1-2 66,2-4-125,-1-2-8,0-3 35,0-5-110,0-3 33,0-2-108,0-4-1747,1-3-1504,2-1 37,4-3-4184,0-1 351</inkml:trace>
  <inkml:trace contextRef="#ctx0" brushRef="#br4" timeOffset="1454.36">1550 64 4786,'0'0'9610,"-8"-5"-9485,-4 1 46,-4 4 261,-4 4 241,-1 5 47,-2 4-112,-1 3-154,1 4 226,2 2-288,1 1 30,2 2-70,3 1 45,2-1-186,4 1-59,3-2 83,3-1-75,3-3-53,4-1-97,5-4 79,4-2 4,5-4-58,4-3 39,3-3-68,3-3 36,0-4-31,1-3 8,-2-6-22,-2-4-69,-5-3-131,-5-1-304,-6 0 523,-5 4-138,-7 3 15,-7 5 110,-7 5-52,-5 5 39,-5 6-28,0 5 28,2 3-140,4 2-1229,4 2 307,6-2-1460,4 0-3073,3-5-4356</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22.563"/>
    </inkml:context>
    <inkml:brush xml:id="br0">
      <inkml:brushProperty name="width" value="0.035" units="cm"/>
      <inkml:brushProperty name="height" value="0.035" units="cm"/>
      <inkml:brushProperty name="color" value="#DA0C07"/>
      <inkml:brushProperty name="inkEffects" value="lava"/>
      <inkml:brushProperty name="anchorX" value="-10836.16699"/>
      <inkml:brushProperty name="anchorY" value="-9604.835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323.3584"/>
      <inkml:brushProperty name="anchorY" value="-10835.504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789.4043"/>
      <inkml:brushProperty name="anchorY" value="-12091.24023"/>
      <inkml:brushProperty name="scaleFactor" value="0.5"/>
    </inkml:brush>
  </inkml:definitions>
  <inkml:trace contextRef="#ctx0" brushRef="#br0">39 283 13750,'0'0'8119,"-7"-3"-7522,-2 0 76,1 0-188,1 0-106,2 0-83,2 1-104,4 1-133,7-1 101,10-1-43,8 0-119,7 0-1,3-1-418,1 1-1028,-4 1-1040,-6 0-88,-8 1-1017,-7 1-2713</inkml:trace>
  <inkml:trace contextRef="#ctx0" brushRef="#br1" timeOffset="271.36">102 362 10549,'0'0'13806,"-7"1"-13515,-1 0-43,1 0-139,1 0-39,5 0 23,7 1 209,8-1-305,9 1 27,4-1-13,4 0-179,-1-1-494,-2 1-467,-5-2-410,-5-1-931,-6-1 266,-5-1-643,-3-1-2486,-2-2 198,-2 1 1349</inkml:trace>
  <inkml:trace contextRef="#ctx0" brushRef="#br2" timeOffset="774.76">204 133 9925,'0'0'11869,"-5"-19"-10663,-1-4-270,-1 1-351,2 1-185,1 4 187,1 5-158,2 3 9,0 4-244,1 2 65,0 2-184,0 1-14,1 0-61,-1 0-48,3 4 64,3 6-24,6 6 64,5 6-53,5 5 0,4 4-1,4 3-2,1-1-18,1-1-70,-2-3-262,-4-4 163,-4-6-29,-4-4 3,-5-6-70,-3-3 302,-3-4-54,-4-3 179,-1-2-168,-1-3 152,-2-1-138,-2 0 58,-3 2-94,-4 2 44,-3 3-17,-6 5 21,-5 9-4,-5 8 21,-4 8 125,0 8-72,0 5-83,3 3 46,4 1-41,5-3 9,4-3-619,2-6-1150,3-5-1503,1-6-1002,3-7-9290,2-5 12361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17.958"/>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1.10181"/>
      <inkml:brushProperty name="anchorY" value="-1633.6386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058.73364"/>
      <inkml:brushProperty name="anchorY" value="-2841.0668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328.73389"/>
      <inkml:brushProperty name="anchorY" value="-4128.1430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954.66797"/>
      <inkml:brushProperty name="anchorY" value="-5358.5454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354.58057"/>
      <inkml:brushProperty name="anchorY" value="-6620.8554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353.31055"/>
      <inkml:brushProperty name="anchorY" value="-7876.6606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060.56104"/>
      <inkml:brushProperty name="anchorY" value="-6613.046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9408.16602"/>
      <inkml:brushProperty name="anchorY" value="-8048.8208"/>
      <inkml:brushProperty name="scaleFactor" value="0.5"/>
    </inkml:brush>
  </inkml:definitions>
  <inkml:trace contextRef="#ctx0" brushRef="#br0">223 105 9236,'0'0'8129,"0"-16"-7328,0-2-124,-1 0-410,-1 2 80,-1 3-51,0 3-139,-2 3-55,-1 3-11,-2 2-27,-1 2-72,-4 1 18,-2 5-66,-3 6 72,-2 8-24,-4 8 8,1 8 0,2 5-56,2 5 72,5 3-24,4 0 27,5-2-43,2-2 51,2-5-35,2-5 10,4-7 36,1-5-49,3-7 16,2-5 14,3-4-6,2-4-15,1-2 116,1-3 97,0-2-246,0-3 65,1-2-625,-1-2-1027,-1-1-585,-2 0-3422,-2 1-1233,-4 3 3840</inkml:trace>
  <inkml:trace contextRef="#ctx0" brushRef="#br1" timeOffset="975.42">339 480 6035,'0'0'9975,"5"0"-9668,3 0 112,3-1-131,2-2-53,3-2-38,0-4-34,-1-4-147,-2-3 205,-2-5-143,-4-4-49,-3-3 72,-1-1-85,-2 2 80,-2 3-24,-1 4 326,-1 5-73,-1 6-333,0 3 72,0 3-61,0 4-19,-1 4-128,0 4 147,0 5-33,0 3-26,2 2 126,1-1-150,1-1 85,0-3-8,2-3-37,3-3 14,3-3-81,4-2 115,4-3-19,3-2 27,2-3-21,1-3 26,-2-1-26,-1 0 8,-4 1 15,-4 1-4,-4 2-17,-2 1 80,-3 3-98,0 0 50,-1 0-90,1 2-14,0-1 94,1 2-32,2 2 13,0 3 0,1 2 37,0 3-10,0 0-14,0 1 6,0 0 34,-1 0-66,-1-2 21,0-1-27,1-1 80,-1-2-98,0-1 88,0-1-102,0-3 104,0 0-106,0-2 50,2 0 3,1-1-2,3-4 2,2-2 0,0-2-75,0-1-34,-1-2 117,0-1-97,-2-2 71,-1 0-20,0-1 44,-1 0-12,-2 0 44,-1 4-12,-1 2-12,-1 3 266,-1 2-152,0 3-109,0 1-1,-1 1-68,1 1-9,0 0 35,0 3 24,0 4-5,-2 2 23,0 4 108,-1 3-49,0 2 22,0 2 15,1 0-79,0 0 61,1-1-2,1-1 55,-1-1-125,3-4 40,2-3-16,1-3 0,2-4 19,2-1-43,1-2-24,2-4-144,0-4-766,3-6-557,-1-6-2698,-1-7-4687,-3 3 5040</inkml:trace>
  <inkml:trace contextRef="#ctx0" brushRef="#br2" timeOffset="1166">802 126 4306,'0'0'12859,"0"-2"-13750,0 6-3028,0 3-1801,0 1-1162</inkml:trace>
  <inkml:trace contextRef="#ctx0" brushRef="#br3" timeOffset="1682.78">904 439 9540,'0'0'9663,"18"1"-9420,4 0 59,4-3-150,-1-3-35,-3-6-71,-1-6 50,-4-5-115,-3-6-5,-5-5-152,-2-2 149,-4-1 3,-1 1 19,-2 2-35,0 3 50,-1 4-71,1 6 96,-1 5-49,0 4 54,1 4 24,0 3-80,0 2 8,0 2 14,0 0-121,0 1-2,0 0 13,0 4 101,0 5-10,0 5 10,0 6 22,0 5 69,0 5-56,0 4 96,0 2 29,0 0 14,2-1-147,0-2 8,1-5-29,2-3 55,1-5-36,0-4-25,0-4 27,2-4-11,0-4 41,3-2-68,3-2-34,1-5-533,2-3-695,1-4-415,-1-3-1804,-1-2-1403,-5-1-3713,-3 3 10189</inkml:trace>
  <inkml:trace contextRef="#ctx0" brushRef="#br4" timeOffset="1889">1007 349 5811,'0'0'10714,"12"-1"-10554,6 0-53,3-1-105,1 1-735,0 0-2154,-2 0-3337,-5 1-976</inkml:trace>
  <inkml:trace contextRef="#ctx0" brushRef="#br5" timeOffset="2873.9">1216 362 7075,'0'0'9815,"14"-3"-9457,5-4-222,3-4-16,0-3-72,-1-2 27,-4-2-51,-4 0-24,-5 1-51,-4 1-26,-2 2 95,-2 3 44,-4 3 10,-1 2 5,-2 4-53,-2 2-21,-1 5 21,0 3-11,1 5-16,0 2 137,2 4 53,2 3 477,1 1-181,3 1-120,0 0 32,1-1-137,0-2-119,2-3 26,3-3-77,3-3 73,1-4 143,2-2-40,1-3-88,4-2-5,1-2-62,1-5-45,3-5-48,-1-3 83,-1-5-123,-3-3-75,-4-4-18,-3-1-25,-3 0-130,-3 2 221,-2 4 22,-1 5 18,0 6 9,-1 3-17,-1 4 6,-2 2-59,-2 2-22,-1 2 60,-2 2-60,1 2 1,1 1 93,2 2-123,1 0-352,1 0 6,5-2-478,7-2 114,6-2 385,6-2 208,4-1 211,0-2-134,0 0 198,-3 0-54,-5-1-18,-4 1 47,-3 1-15,-4 0 80,-3 3 277,-2 4 131,-1 4-203,0 4 363,-1 1-537,1 0 201,-1 1-72,2-3-126,0 0 113,2-3-153,0-2-50,2-2 104,2-3-22,1-1 8,1-1-15,2-4-14,0-3-54,2-4-23,1-5 2,0-4-303,0-3 103,-1-1-48,-1 0 227,-2 3-83,-4 3 57,-2 4 47,-2 4-13,-1 3 27,-1 4-6,0 6 22,-1 6 69,0 5 131,-1 6-182,-1 1-10,2 0 55,-1-1-63,1-2-19,3-3 43,3-4 58,4-4-72,5-3 102,4-5-179,6-6-189,1-5-2082,0-8 892,-2-5-4933,-5-5-1665,-5 3 6523</inkml:trace>
  <inkml:trace contextRef="#ctx0" brushRef="#br6" timeOffset="3020.15">1921 97 9524,'0'0'10776,"-5"-6"-10744,1-1-155,-1 1-1080,1 5 99,2 6-2493,0 6-6869,1 0 7430</inkml:trace>
  <inkml:trace contextRef="#ctx0" brushRef="#br7" timeOffset="3542.84">2193 273 16648,'0'0'4818,"-12"-10"-4786,-2-1 37,-2 0-26,-2 2 5,-1 6 37,-2 6 65,1 9-148,-1 7 86,1 7-85,3 5 77,4 3-99,4-2-63,3-1 108,5-5-20,3-5-12,5-6-47,3-4 69,3-5 51,3-4 61,1-5-123,1-7 81,1-6-102,0-5-11,-1-7-56,-2-2-306,0-1 231,-3 1 174,-4 3-53,-3 5 112,-2 7 165,-2 5-80,-2 5-112,0 5-38,-1 6 1,0 8 101,0 7 99,-2 5 240,-1 3-131,0 0-91,1-3-229,1-4 128,3-5-114,4-5-49,5-5-24,4-5-1213,8-5-2143,2-6-4767,-2-1-3004</inkml:trace>
  <inkml:trace contextRef="#ctx0" brushRef="#br8" timeOffset="4165.55">2705 189 18312,'0'0'4136,"14"-6"-4094,4-4 46,2-3-90,-1-3 103,-2-1 6,-5-2-1,-5 0 100,-2 2 66,-3 2-69,-3 2 10,-3 4-170,-3 3 120,-3 2-195,-1 4-22,-2 5 57,-1 6-27,0 7 27,0 7-6,1 6 22,1 5 31,2 6-63,2 3 114,2 2-127,2-2 58,2-2-19,2-6-16,0-5 25,0-5-28,1-5 9,-1-4-3,0-5 37,1-4-47,-3-2 71,-1-3-58,-5-2 93,-3-1-83,-3-1 8,-1 0 73,-1 0 106,1-1 253,4 1 70,2-1-259,3 1-149,3 0-99,3 0-53,5-1 34,8-3-18,8-2-313,9-3-338,9-1-35,6 0-1766,5 0-2732,2 0-5176,-9 2 4760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25.841"/>
    </inkml:context>
    <inkml:brush xml:id="br0">
      <inkml:brushProperty name="width" value="0.035" units="cm"/>
      <inkml:brushProperty name="height" value="0.035" units="cm"/>
      <inkml:brushProperty name="color" value="#DA0C07"/>
      <inkml:brushProperty name="inkEffects" value="lava"/>
      <inkml:brushProperty name="anchorX" value="-12448.97852"/>
      <inkml:brushProperty name="anchorY" value="-11419.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769.77832"/>
      <inkml:brushProperty name="anchorY" value="-13078.10742"/>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261.70898"/>
      <inkml:brushProperty name="anchorY" value="-14231.0517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774.97852"/>
      <inkml:brushProperty name="anchorY" value="-15509.6386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0810.24023"/>
      <inkml:brushProperty name="anchorY" value="-16922.2851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2366.07031"/>
      <inkml:brushProperty name="anchorY" value="-18163.9179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3851.67773"/>
      <inkml:brushProperty name="anchorY" value="-19378.8085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5266.45898"/>
      <inkml:brushProperty name="anchorY" value="-20928.66797"/>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7559.79688"/>
      <inkml:brushProperty name="anchorY" value="-22232.72656"/>
      <inkml:brushProperty name="scaleFactor" value="0.5"/>
    </inkml:brush>
  </inkml:definitions>
  <inkml:trace contextRef="#ctx0" brushRef="#br0">139 127 12710,'0'0'9546,"-3"-8"-8831,1-1 13,-1 0-104,1 1-197,0 2-118,1 2-130,0 2 0,1 1-203,-1 0 32,-1 5-133,-4 5 159,-2 10-71,-4 9 42,-2 10-7,-1 8 2,2 5 56,3 2-72,3-1 5,3-3-21,2-7 3,5-6 34,3-8-48,4-7-58,2-7-97,3-5-333,2-5 273,2-4-983,1-4-450,0-4-983,-5-3 631,-4-3-3917,-4-2-2783,-3 3 8041</inkml:trace>
  <inkml:trace contextRef="#ctx0" brushRef="#br1" timeOffset="204.58">1 412 8932,'0'0'11269,"3"-5"-11101,6-1 6,7-4-142,6-1 24,5-1-62,3-1-303,0 0-1169,-2 1-864,-4 0-2925,-5-1-538,-5 3 458</inkml:trace>
  <inkml:trace contextRef="#ctx0" brushRef="#br2" timeOffset="430.95">76 104 5106,'0'0'14316,"6"-2"-14113,5-2-64,8 0-75,8 0 58,3 1-108,2 0-44,-1 1-775,-4 3-908,-2 5 22,-5 6-4627,-4 0-3814</inkml:trace>
  <inkml:trace contextRef="#ctx0" brushRef="#br3" timeOffset="4088.34">491 351 16440,'0'0'4498,"0"21"-4232,0 7-34,-2 4 385,0 1-556,-3-2 153,0-5-126,-1-5 56,2-7-40,-1-5 48,2-4 379,1-3 229,1-5-170,0-6-532,1-7 9,0-7-102,2-6-5,5-3 30,4-1-86,3 3 64,2 4 16,1 5-155,0 8 198,0 4-158,1 6 123,-1 6-72,0 6 77,-1 7-2,-2 5 21,-2 2 34,-4 2 12,-3-1 18,-2-2 72,-2-3-37,-1-5 34,0-4-64,0-5 19,-1-2 30,0-3 26,4-5-192,3-7 21,5-6-109,6-4-240,5-3 267,3 1-22,0 4 83,-2 3 27,-5 5-57,-5 5 60,-5 3-57,-2 4 72,-3 6 185,-2 3-89,-1 4 78,-1 1-91,1 1 8,0 0 13,2-3-63,2-1-1,2-4-21,4-2 21,4-3 67,5-6-149,5-7 48,4-8-75,1-7-96,-1-7-14,-3-5-79,-4-4-3,-6 0 162,-5 2-31,-5 4 74,-4 7 25,-4 6 15,-3 8 0,-2 6-90,0 5 119,-1 5-170,1 8 107,0 9 40,2 10 42,0 10 14,2 11 114,2 8-29,0 7 35,1 4-174,-1 0 145,-2-1-52,-1-4-79,0-5 26,-2-6-50,1-8 10,-1-9 126,1-8-75,2-9 67,1-7-72,0-5 95,-1-4 46,-1-5-47,-1-6-111,-1-7-23,0-10-3,2-7-101,2-9-329,3-5 257,6-2-118,6 1 328,5 4-200,4 6 131,3 7-106,2 8 28,0 7 28,0 6 44,-3 5-84,-3 5-9,-5 3 19,-5 3 64,-3 3-56,-6 0 114,-4 2-31,-4 0 13,-4-2 37,1-1-29,1-2-8,2-3 3,2-1 16,3-1-25,1-1-140,6-2 2,7-6 101,6-3-224,8-5-42,4-5 247,5-6-215,3-5 221,0-3-24,-2-3 85,-4-1-202,-6 1 119,-6 3 70,-7 2-42,-6 6 39,-3 4 11,-4 5 128,-2 6 133,-2 4-84,-2 4-185,-1 3 37,-2 5-120,-1 4 62,-1 4 31,0 6-10,2 3 8,0 4 0,2 2 0,2 4 57,2 2 20,1 0-77,1 2 139,1-2-43,2-2-115,3-3 56,3-6 33,3-4-70,2-6 117,5-5-90,1-3-9,4-7-15,0-6-75,2-7-261,0-7 199,-2-4-77,-2-3 169,-3 2-6,-4 4 48,-6 5 405,-3 6 113,-2 6-379,-3 3-123,0 6-35,-1 7 35,0 8-5,0 5 77,-2 4-19,1 1-82,0 0 45,1-4-38,0-4 46,1-5 6,4-5-57,3-5 131,4-4 16,2-7-75,2-6-45,-1-5 142,-3-4-142,-3-3 45,-4 0-31,-7 0-33,-6 4-10,-6 3 18,-4 6-8,-3 4 3,-1 4-18,3 4 4,3 4-39,3 4 29,4 4-67,4 1 56,3 3-37,4-2 30,5-1-46,7-4 13,7-2-80,5-6-15,4-5-132,3-5 238,0-5-77,-3-3 159,-4-1-55,-4 2 80,-5 4-19,-5 3 120,-5 4 42,-3 2-228,-2 3 74,-1 3-32,1 5 37,1 3-29,2 4 11,2 1-22,4 1 25,1-3 47,1-3-13,3-4 8,1-2 19,-1-7-99,1-6 122,-2-6-39,-1-6 13,-3-3-56,-3-3 203,-2 0 69,-2 3-235,-1 4 65,-2 5-65,0 6-66,0 4-115,0 9 26,1 9 113,3 13-38,-1 10 38,1 10-6,-1 8 3,0 3 0,-2 0-18,0-3 42,-4-4-14,-4-8 6,-5-5 206,-7-7-97,-5-6 134,-4-7-107,-3-7-2,0-4-1,1-4-61,2-6-21,4-5 21,5-6-104,5-5 10,6-4-63,8-3-43,9-4-48,12-2-291,10-3 171,8 0-200,7 0 312,2 1-243,0 2 285,-2 1-4,-4 2 100,-6 1-34,-6 1 56,-4 1 6,-7 1-1,-5 2 22,-5 3 87,-5 3-116,-2 3 170,-2 3-200,-2 4 136,-3 3-80,-3 3-16,-4 4 24,-2 6-48,-1 6 125,0 6-130,0 5 98,3 4-103,3 1 103,3-1-106,2-3 31,3-5-28,2-4 4,5-6 17,3-4-6,7-4 97,7-5-84,6-6-7,6-6-72,4-3-22,-1-4-504,-2-1 512,-6 1-10,-6 3 80,-6 2-35,-6 5 114,-4 4 62,-5 3-125,-2 2 45,-1 7 40,-1 5 96,-1 5-42,1 4-36,1 1-23,-1-2-54,1-1 49,0-5-57,0-3-21,0-5 80,1-2 30,1-3 50,5-6-195,3-5 6,7-5-11,5-4-326,4-2 203,3 3 91,-1 3-88,-2 5 115,-5 4 45,-6 5-198,-4 5 252,-4 5-44,-4 4 148,-2 2 135,-1 1-215,0 0 132,-1-2-135,-1-1 91,1-3-86,-1-3-70,1-1 57,1-3-43,-1-1-27,1-5-85,4-4-539,7-6 465,6-4-265,7-1 109,3 0 126,0 5-766,-2 3 940,-7 4-214,-5 4 242,-5 6 41,-4 4 301,-3 5-93,-1 2 104,-1 3-94,-1 0-82,0-1 133,0-2-122,1-2 18,0-3-99,0-3 6,2-3 47,3-1-36,4-2-25,4-4 46,5-3-147,0-4 24,2-4-32,-2-2-16,-1-3 21,-3 0-7,-3 2-54,-4 1 72,-2 4 32,-3 3-64,-4 4-14,-6 4 41,-4 4-16,-3 7 5,-2 4 0,1 4 74,1 2-58,3 0 3,3-1 37,3-1-69,3-2 77,2-3-80,7-3-14,5-3 41,7-3 2,8-3-18,5-4-160,3-3 138,-1-2-144,-3-1 78,-6 1 106,-6 2-13,-7 2 275,-5 2 133,-3 1-338,-1 4 7,-2 4-32,-2 4 289,-2 3-350,-1 2 117,1 0-112,1-2 41,0-2-54,1-4 32,2-2-160,3-3-329,6-5 292,5-5-243,4-4-139,4-3 40,-1 1 214,-2 2 322,-4 2-58,-5 4 125,-3 2 56,-3 1-123,-2 4 80,0 2-7,0 3-94,1 0 85,1 0-48,1-2-23,3 0 63,2-2 91,6-1-98,3-4-38,4-3 104,1-5-94,1-5 30,-2-7 30,-4-7-68,-4-6-15,-5-3 58,-3 0-58,-4 4 74,-1 6 91,-1 7 163,-1 8-75,-1 5-242,-1 10 36,-4 9-28,-4 11 31,-3 9-48,-1 9 36,1 4-49,2 3 32,3-2-48,3-3-43,2-6-998,5-6-615,7-8-3157,4-8-2201,1-5-4873</inkml:trace>
  <inkml:trace contextRef="#ctx0" brushRef="#br4" timeOffset="4316.25">3182 249 16408,'0'0'7037,"11"-2"-6858,10-1-176,10-1 7,9-1-23,4 0-1233,0 1-1798,-5 1 64,-6 2-4962,-10 0-765</inkml:trace>
  <inkml:trace contextRef="#ctx0" brushRef="#br5" timeOffset="4647.38">3525 478 16279,'0'0'8012,"-12"3"-7398,-1 0 103,0-1-132,3 0-209,2 0-51,8-1-266,10-1 208,10-3-230,11-2 46,6-3-54,2-1-29,0-1 43,-6 1-72,-7 0 39,-7 3-330,-7 2-523,-5 1-803</inkml:trace>
  <inkml:trace contextRef="#ctx0" brushRef="#br6" timeOffset="5302.52">4042 170 6067,'0'0'13270,"4"-19"-10517,1-7-915,0-3-909,0 1-404,-1 4 129,-2 5-435,0 6-33,-5 6-25,-5 3-183,-5 6 46,-4 7 107,-3 6-112,0 7-17,3 4-12,4 4 15,4 3 30,6 1-27,6 0-8,4-1 2,4-3 17,1-3-24,-1-5-11,-2-4-16,-2-4 40,-3-1-32,-6-3 10,-7 0-20,-5-2 4,-5-1 17,-4-2-62,1-2 94,3-1-30,5-2 11,4-3-168,5-4-512,8-5 397,9-4-61,11-5-363,11-3-851,9-3 317,7-2 246,2 0 512,-1 0 32,-6 1 102,-8 0 341,-9 1-32,-10 2 163,-7 3 736,-6 3 5,-4 2 144,-1 5-650,-3 3 181,-1 3-238,-3 5-333,-3 7 123,-2 7-46,-2 9 1,-1 8-17,1 8-32,1 6 46,2 3-54,2 1-2,4-2 18,2-5-7,2-6-1193,0-8-873,1-8-440,4-7-1883,2-6-2837,0-5 8626</inkml:trace>
  <inkml:trace contextRef="#ctx0" brushRef="#br7" timeOffset="6685.26">4202 389 7075,'0'0'17910,"-7"-12"-17278,0-2-584,3 0 107,8 1-166,11 1 97,12 2-108,12 2-4,11 0-20,7 2-55,2 0 125,-2 1-152,-6 0-139,-10 1 280,-11 1-39,-11 2 167,-8 0 451,-10 0-304,-11 1-306,-7 4 132,-8 5-52,-6 5-57,-2 6 38,0 3-33,2 2-10,5-2 3,8-2-3,5-4-19,6-4-13,6-5-90,7-4 79,7-2 27,7-5-139,3-3-216,2-6 225,0-2 26,-3-5-158,-2 0 246,-4 0 19,-4 2 0,-4 4 50,-3 3 46,-3 4 26,-1 3-58,-1 2-54,-1 2-61,0 2 85,1 3-31,-1 3 47,1 2-10,-1 2 61,1 1-54,0 0 94,0-1-45,0-1-21,1-2-12,3-2-55,2-3 32,3-1-33,3-3-271,2-3-222,2-4-291,1-4-768,-1-6-187,2-5-29,-1-4-216,-1-3 829,0-4-266,0 0 192,-2 0 1432,-3 2-349,-3 1 2228,-2 4-387,-3 4 293,-2 5-437,-1 4-107,0 4-182,0 3-765,-1 3-139,1 1-333,-1 4 24,1 5 71,-2 6 4,-1 6 154,-1 6 317,-1 5-191,-3 4-142,1 2-120,0 0-59,1-2 17,2-2-110,2-5 85,1-6-66,3-5-1,3-6 1,5-4-3,4-3 56,5-4 3,3-4-54,2-3 1,1-3-78,-3-3 93,-2-3-32,-3-2 11,-2-3 0,-4-1 56,-2 0-53,-2 3 0,-2 3 18,-1 4 11,-3 4 35,0 4-83,-1 2-11,0 1 19,0 3-48,-1 3 69,1 4 35,0 1-64,0 2-13,-1 0 40,1-2-17,0-2-31,3-2-195,3-3 165,3-2-173,6-4-158,0-4 380,3-2-332,-2-2 369,-2 0-67,-4 3-67,-3 1 145,-3 3 66,-2 1-110,-2 5 62,-1 5-56,-2 5 14,-2 5 124,-2 3-55,1 0 42,1 2 86,1-3-136,2-3 194,1-3-282,4-5 66,4-3-7,6-4-46,6-6-43,3-7 67,1-5-5,2-6-17,-4-4-103,-1-2-8,-6 0 50,-4 3 16,-4 5 54,-5 6-67,-4 5 80,-5 5-24,-2 5 8,-2 7-75,2 6 40,3 5-53,1 5 88,3 2-45,1 1 53,2-1-13,0-2 5,1-3 0,1-3 0,0-5-19,0-4 24,1-3-381,1-3-1964</inkml:trace>
  <inkml:trace contextRef="#ctx0" brushRef="#br8" timeOffset="6887.41">4559 341 15879,'0'0'9130,"24"-6"-9146,14-4-174,16-2-1101,9-2-838,2 0-2022,-4 0-7588,-13 4 6956</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34.703"/>
    </inkml:context>
    <inkml:brush xml:id="br0">
      <inkml:brushProperty name="width" value="0.035" units="cm"/>
      <inkml:brushProperty name="height" value="0.035" units="cm"/>
      <inkml:brushProperty name="color" value="#DA0C07"/>
      <inkml:brushProperty name="inkEffects" value="lava"/>
      <inkml:brushProperty name="anchorX" value="-29182.6582"/>
      <inkml:brushProperty name="anchorY" value="-23422.3691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0691.39844"/>
      <inkml:brushProperty name="anchorY" value="-24666.5175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2300.94531"/>
      <inkml:brushProperty name="anchorY" value="-25907.8378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3645.875"/>
      <inkml:brushProperty name="anchorY" value="-27457.882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2234.01758"/>
      <inkml:brushProperty name="anchorY" value="-26208.9765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3967.42188"/>
      <inkml:brushProperty name="anchorY" value="-27538.9726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5259.76563"/>
      <inkml:brushProperty name="anchorY" value="-29176.87891"/>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7069.08203"/>
      <inkml:brushProperty name="anchorY" value="-30381.64844"/>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8703.40234"/>
      <inkml:brushProperty name="anchorY" value="-31862.2480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40196.64063"/>
      <inkml:brushProperty name="anchorY" value="-33074.18359"/>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8922.62891"/>
      <inkml:brushProperty name="anchorY" value="-31959.69336"/>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40250.17969"/>
      <inkml:brushProperty name="anchorY" value="-33365.76953"/>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38966.36328"/>
      <inkml:brushProperty name="anchorY" value="-32246.23438"/>
      <inkml:brushProperty name="scaleFactor" value="0.5"/>
    </inkml:brush>
  </inkml:definitions>
  <inkml:trace contextRef="#ctx0" brushRef="#br0">9 370 8468,'0'0'11325,"0"-1"-10559,0-1 325,0 1-141,0-1 192,0 1-545,0 1-229,2-1-184,2 0-160,4 0 72,6 0-77,7-1 18,5 0-42,3-1-27,-1 1-312,0 0-793,-4 1-447,-4 0-799,-4 0-165,-4 0-2646,-5 1-2361,-4 0 3732</inkml:trace>
  <inkml:trace contextRef="#ctx0" brushRef="#br1" timeOffset="238.67">1 505 11013,'0'0'10293,"11"0"-9882,10 0-211,8-1-128,8-2-27,5 0-42,2-2 2,-2 1-5,-4-1-1307,-7 2-523,-7 1-659,-8 1-4515,-7 0-3010</inkml:trace>
  <inkml:trace contextRef="#ctx0" brushRef="#br2" timeOffset="747.62">936 246 7796,'0'0'11378,"0"-6"-10521,0 0 63,0 0-314,-1 1-209,0 1 43,0 2-189,-1 1 379,0 0-249,-1 1-213,-2 0-120,-1 1 123,-1 2-171,-2 2 216,-2 3-101,0 4 240,-3 4-214,0 3 72,-1 3-76,1 3-60,2 2-24,1 0-55,3 1 47,3-3-56,2-2-114,4-3-267,6-4-102,7-4-480,8-3-912,8-3-355,6-3 37,5-2-2851,3-1-2533,-8 0 3600</inkml:trace>
  <inkml:trace contextRef="#ctx0" brushRef="#br3" timeOffset="1190.66">1306 319 1313,'0'0'17389,"-10"0"-16824,-5 2 78,-3 5-13,-3 3-67,0 4-88,2 3-147,3 2-229,3 1 50,4 0-74,3-1-27,3-2 5,4-2 70,5-3-40,5-4-3,4-3 2,2-4 17,3-6 32,1-5-83,1-4 8,-3-5 107,-3-2 2,-5-4 43,-4 1-155,-5 1 49,-9 2-115,-7 6-68,-8 5-23,-4 5-469,-2 6-1946,1 5-445,6 4-2222,5 0-8361</inkml:trace>
  <inkml:trace contextRef="#ctx0" brushRef="#br4" timeOffset="1668.66">1509 357 13766,'0'0'9167,"4"11"-8764,1 6-72,0 4-150,-2 2-42,-2-1-22,-5-1-2,-4-3-78,-3-3 134,-2-5-136,2-3 98,2-3-47,2-3 31,3-6-82,2-6-33,5-6-31,7-7-91,7-4-278,8-1 17,4 2 197,3 3 114,1 6-2,0 6 22,-2 4 58,-3 4-16,-6 6 8,-3 7 355,-7 5-326,-4 8 208,-4 4 166,-2 4-125,-3 1-41,-1-1-2,-1-4-102,0-3 6,1-6-46,1-5-29,0-4-50,2-5-9,6-1-2,6-6-433,7-4-810,5-6-823,6-5-791,3-5 554,0-5-184,0-4-7579,-7 5 6333</inkml:trace>
  <inkml:trace contextRef="#ctx0" brushRef="#br5" timeOffset="1907.5">2060 219 8036,'0'0'16106,"0"-11"-15679,-1 0-443,-1 4 26,-1 8 6,-4 11 14,-1 11 202,-2 11 59,0 6-97,-1 6-143,2 1 2,2-2-53,2-4 6,1-6-6,3-5-187,1-8-1441,6-6-66,5-6-98,7-4-193,4-7-3234,1-6 1626,-2-1-6590</inkml:trace>
  <inkml:trace contextRef="#ctx0" brushRef="#br6" timeOffset="2328.99">1902 405 10805,'0'0'11955,"-10"-4"-11256,2 0-697,4-2 124,9 0 23,11 0-90,11 0-8,8 0-54,5 2 11,3 1-8,-1 0 56,-3 2-109,-5 1 71,-5 2-98,-4 4 46,-5 6-73,-2 7 131,-4 5 91,-3 4-115,-3 2 120,-4-2-110,-4-2-4,-6-2 74,-3-6 10,-4-4 20,-1-5 36,-1-4 236,3-2-158,1-4 211,3-6-131,4-6-219,3-7-66,6-6-19,6-4-88,8-3-261,4 0-6,3 4-392,1 4-184,1 5-851,-2 7-182,-4 4-274,-2 5-1812,-2 2-1382,-3 2-2883,-3 1 10120</inkml:trace>
  <inkml:trace contextRef="#ctx0" brushRef="#br7" timeOffset="3217.14">2552 347 2753,'0'0'16755,"-8"-3"-16224,-5-1 194,-4 2 158,-5 4-301,-3 6 74,-3 7 198,-1 5-182,0 4-365,4 3-192,6 0-14,5-2-106,5-3 15,5-3-47,3-5-27,5-5 80,7-3-8,7-4-13,5-6-30,4-5-346,3-6 132,1-4-209,-1-5 233,-3-1 169,-2-2-98,-4 1 12,-3 3 153,-5 3-179,-4 4 208,-3 4-61,-3 4 21,-2 4-38,-3 2-119,-2 5 199,-4 5 84,-3 6 18,0 4-83,-2 3-42,2 1 26,3 2 115,3-2-16,1-3 51,3-3-83,3-4-85,5-4 77,4-3-13,6-4-73,4-4-12,6-4-262,5-4-43,1-4 88,1-2-528,-2 0 750,-5-1-259,-5 2 258,-6 2-31,-6 3 186,-4 3 292,-3 3-73,-3 3-270,0 1-95,-3 3 8,-3 5 10,-3 4 158,-2 5-62,-2 3-45,2 3 19,2 1 64,3-2-134,2-3 43,2-4-91,2-4 41,4-3-17,4-4 22,6-2-24,4-4 213,3-6-267,3-4 70,0-7-118,-2-6-50,-2-4 63,-4-4-194,-2-2 261,-3-1-7,-4 2 7,-2 4 30,-3 5 69,-1 7 485,0 7-506,-2 5-46,0 6-119,-3 9 135,-3 9 38,-3 9-9,-2 8 33,1 5 13,0 1-115,3 1 92,2-3-108,2-5 30,3-5-30,0-6-219,1-7-517,0-5-763,3-5-1712,4-3-1215,5-7-8060,-1 0 11353</inkml:trace>
  <inkml:trace contextRef="#ctx0" brushRef="#br8" timeOffset="3406.51">2797 400 17448,'0'0'8857,"1"-3"-8947,8-2 84,11-1-98,10-2-1334,9 0-1803,6-1-1828,0-1-6558,-8 2 7772</inkml:trace>
  <inkml:trace contextRef="#ctx0" brushRef="#br9" timeOffset="3612.65">3149 211 10309,'0'0'13582,"0"4"-13462,0 4 213,0 6-202,0 4-147,0 3 48,0 0-293,0-1-1476,-1-3-584,0-4-499,0-4-2017</inkml:trace>
  <inkml:trace contextRef="#ctx0" brushRef="#br10" timeOffset="3772.81">3162 224 7155,'0'0'0,"17"-2"8772,6-2-6331,-2 0 1865,-5 1-2937,-3 1-779,-6 2-478,-3 5 82,-4 6-207,-3 5 117,-3 5-128,-2 3-541,0 2-2090,-2 0-2953,2-6-12445</inkml:trace>
  <inkml:trace contextRef="#ctx0" brushRef="#br11" timeOffset="4571.04">629 5 12102,'0'0'12197,"0"-1"-11826,0-1-147,0 0-189,0 2-17,0 3-10,0 5 30,0 4-49,0 3 72,0 4-77,-1 2-312,-1 1-1555,-1-1-1353,-1-2-2119,0-5-10419</inkml:trace>
  <inkml:trace contextRef="#ctx0" brushRef="#br12" timeOffset="4902.19">466 50 12662,'0'0'10877,"0"-4"-10170,1 0-328,0 0-198,0 1-170,0 2-97,3 4 118,1 5-29,3 7-8,3 3-30,1 5-1056,1 0-1681,1 0-1211,-1-1-8129,-3-5 8211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1.346"/>
    </inkml:context>
    <inkml:brush xml:id="br0">
      <inkml:brushProperty name="width" value="0.035" units="cm"/>
      <inkml:brushProperty name="height" value="0.035" units="cm"/>
      <inkml:brushProperty name="color" value="#DA0C07"/>
      <inkml:brushProperty name="inkEffects" value="lava"/>
      <inkml:brushProperty name="anchorX" value="-40329.5625"/>
      <inkml:brushProperty name="anchorY" value="-33653.2265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8980.11328"/>
      <inkml:brushProperty name="anchorY" value="-32616.32422"/>
      <inkml:brushProperty name="scaleFactor" value="0.5"/>
    </inkml:brush>
  </inkml:definitions>
  <inkml:trace contextRef="#ctx0" brushRef="#br0">305 49 14263,'0'0'7819,"0"-1"-7139,0-1 30,0 1-288,0-1 95,0 0-186,-2-2-163,-3 0-56,-3-2-40,-2 0 91,-1-1-163,-2 1 13,-1 2-7,-2 1-25,-3 3 6,-2 3-22,-2 5 24,-1 6-26,0 5 8,1 3 15,3 3-5,2 2 22,3 3-6,3 1 3,2 0 0,3 1 19,2-3-24,2-2 7,2-3-2,0-4-56,1-4 54,3-4-38,0-3-102,3-3-138,1-3 13,3-2 299,3-1-242,1-2-716,4-3-520,0-2-1083,2-4 400,1-1-48,-1-2-1350,0 1 1579,-3 2-170,-3 0 832,-3 2 504,-4 1 572,-3 3-5656</inkml:trace>
  <inkml:trace contextRef="#ctx0" brushRef="#br1" timeOffset="1175.56">577 247 7187,'0'0'15760,"5"-17"-15696,4-3 50,6-4-116,6 1 194,4 1-150,3 5 220,-1 3-230,-3 4-22,-4 5-183,-6 7 226,-5 8 14,-4 7 19,-5 8-12,-7 4-10,-6 4-16,-5 2 3,-5-1-22,-3-2-31,1-4 63,1-4 35,3-6 85,5-4 281,4-6-241,5-3-2,3-3 77,3-1-277,2-2 5,6 0-51,7-2 38,9-4 114,9-2-50,5-3 5,3 0-72,-2-1 19,-4 1-30,-8 3 25,-7 2-47,-7 2-191,-6 2-544,-4 1-1110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3.408"/>
    </inkml:context>
    <inkml:brush xml:id="br0">
      <inkml:brushProperty name="width" value="0.035" units="cm"/>
      <inkml:brushProperty name="height" value="0.035" units="cm"/>
      <inkml:brushProperty name="color" value="#DA0C07"/>
      <inkml:brushProperty name="inkEffects" value="lava"/>
      <inkml:brushProperty name="anchorX" value="-40546.51563"/>
      <inkml:brushProperty name="anchorY" value="-33952.8085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2008.12891"/>
      <inkml:brushProperty name="anchorY" value="-35231.45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3551.13281"/>
      <inkml:brushProperty name="anchorY" value="-36444.40625"/>
      <inkml:brushProperty name="scaleFactor" value="0.5"/>
    </inkml:brush>
  </inkml:definitions>
  <inkml:trace contextRef="#ctx0" brushRef="#br0">59 236 12374,'0'0'13889,"1"0"-13921,3 1 58,5-1-12,5 1-20,5-1-47,4 0-529,2 1-375,1-1-1367,-2 1-1550,-3 0-656,-6 1-6430,-5 0 9021</inkml:trace>
  <inkml:trace contextRef="#ctx0" brushRef="#br1" timeOffset="235.02">1 386 14695,'0'0'8182,"19"-4"-8072,8-1 39,6-2-157,4-1 43,0 1-38,-2 0-13,-6 2-969,-6 0-1592,-7 2-16,-6 1-3119</inkml:trace>
  <inkml:trace contextRef="#ctx0" brushRef="#br2" timeOffset="715.26">206 79 13702,'0'0'11835,"-8"-16"-11259,-1 1-128,1-1-63,1 3-268,3 4 8,0 3-2,3 3-144,0 4 40,1 7-19,3 6 0,3 5 56,7 7-35,4 4 14,6 3-22,7 0-13,6 0 3,5-2-22,3-4-88,1-5-218,-4-6 167,-6-5 9,-8-5 162,-8-3-18,-7-2 93,-6-3 0,-3-1-32,-3-2-43,-2 0 67,0 1-98,-5 1-121,-5 5 163,-5 7-77,-5 8 61,-3 6-14,-1 7 25,1 5-43,1 3-5,3 1 37,2 0-14,3-3 6,3-4-280,2-5-1022,2-6-901,2-5-1727,3-6-1585</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0.053"/>
    </inkml:context>
    <inkml:brush xml:id="br0">
      <inkml:brushProperty name="width" value="0.035" units="cm"/>
      <inkml:brushProperty name="height" value="0.035" units="cm"/>
      <inkml:brushProperty name="color" value="#DA0C07"/>
      <inkml:brushProperty name="inkEffects" value="lava"/>
      <inkml:brushProperty name="anchorX" value="-53048.69141"/>
      <inkml:brushProperty name="anchorY" value="-43667.5429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4593.42578"/>
      <inkml:brushProperty name="anchorY" value="-44924.9101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6075.14453"/>
      <inkml:brushProperty name="anchorY" value="-46174.5429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57406.67969"/>
      <inkml:brushProperty name="anchorY" value="-47600.11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8691.76953"/>
      <inkml:brushProperty name="anchorY" value="-48890.16797"/>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9981.55859"/>
      <inkml:brushProperty name="anchorY" value="-50245.1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1782.65625"/>
      <inkml:brushProperty name="anchorY" value="-51500.4921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200.16797"/>
      <inkml:brushProperty name="anchorY" value="-52951.0507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4481.02734"/>
      <inkml:brushProperty name="anchorY" value="-54365.98047"/>
      <inkml:brushProperty name="scaleFactor" value="0.5"/>
    </inkml:brush>
  </inkml:definitions>
  <inkml:trace contextRef="#ctx0" brushRef="#br0">4 297 7459,'0'0'18742,"-1"1"-18272,0 0-177,0 0-146,1-1-147,0 1 3,5-1 2,8 1-8,8-1 246,11-1-312,5-1 104,4-1-670,-1 0-939,-5-1-2180,-7 2-480,-9 0-2913,-7 1-3417</inkml:trace>
  <inkml:trace contextRef="#ctx0" brushRef="#br1" timeOffset="162.16">31 415 12470,'0'0'8734,"-1"3"-8640,9 1 130,12-3-280,15-3-99,14-5-2126,7-3-4306,-7 0-7013</inkml:trace>
  <inkml:trace contextRef="#ctx0" brushRef="#br2" timeOffset="483.77">621 43 15415,'0'0'9826,"0"-3"-9594,0 0-163,0 0-58,0 7-80,0 6 71,0 4 30,2 5-40,1 2-248,1 1-1200,2-1-1039,3-2-408,0-5 225,0-4-4323,2-4-1090,-2-3 8694</inkml:trace>
  <inkml:trace contextRef="#ctx0" brushRef="#br3" timeOffset="632.68">752 86 5891,'0'0'14863,"1"-7"-14597,1-1-226,0 1-376,-1 4 368,2 4-792,-2 5-1956,1 5-1318,0 3-7683,-1-2 11554</inkml:trace>
  <inkml:trace contextRef="#ctx0" brushRef="#br4" timeOffset="1195.67">1051 209 20217,'0'0'6963,"0"-3"-6933,0 2-52,0 5 38,1 7 51,1 8-88,0 7 88,2 5-46,-1 4-5,0 3-16,-2 1 40,1-2-13,-2-3-14,1-5-13,-1-5 3,-1-6-3,1-6 93,0-5-82,0-4-9,0-3 265,-1-6-155,-1-7-72,-1-8-29,0-9-3,0-9-46,0-7-7,2-7 37,4-2-163,5 0-63,3 5 103,3 7 144,2 10-114,3 10-27,1 9 104,2 6-75,-2 7-32,-2 5-45,-4 6 83,-4 5 64,-3 3 2,-5 1 27,-5 1 35,-6-2-9,-5 0-31,-5-2 66,-3-1-21,0-3-48,-1-1-451,4 0-2619,3-2-3224,4 0-6213,5-3 9284</inkml:trace>
  <inkml:trace contextRef="#ctx0" brushRef="#br5" timeOffset="1898.52">1395 495 8516,'0'0'17240,"9"-2"-16776,5-3-283,5-4-18,3-4-123,2-4 80,0-5-106,-1-4-9,-2-5 19,-3-2-29,-5-2-123,-5 0 53,-2 3 51,-4 4-56,-3 4 77,-2 5-2,-2 4 2,-1 5 3,0 3 0,-1 4-19,-1 1 25,0 4-84,-2 3 81,-1 5-8,0 5 2,-1 4 59,1 5 40,1 3-27,1 2 33,2 1 29,2 0-65,2-1 22,1 0-8,1-3-18,1-2-52,0-2 89,0-2-67,1-3 21,-1-2-42,0-4-8,0-2 18,0-4-45,1-2 32,2-1-123,2-2 147,5-3 121,4-4-108,5-5-48,2-3-95,3-5-57,2-2-13,2-1-118,-1 0 105,-1 4 93,-4 4 85,-5 5-13,-4 4 35,-5 3-6,-3 6 153,-3 6 143,-1 5-106,-2 4-46,0 4-58,0 0-104,-2-1 58,1-3-64,0-3 17,0-3-44,1-5-362,5-2-198,5-3-453,8-2-1248,9-2-1106,9-4 2306,6-3-1940,3-3-3801,-6 1-2315</inkml:trace>
  <inkml:trace contextRef="#ctx0" brushRef="#br6" timeOffset="2325.19">2044 392 3314,'0'0'19897,"-22"-3"-19348,-6 3-127,-4 5 42,0 5-341,3 6-17,5 2 84,6 3-193,6 0 94,4-3 5,5-2-80,2-5 8,5-3 51,6-3-57,7-5 113,9-5-144,4-6 26,4-6-328,-1-7 200,-3-4-114,-4-6 120,-5-5-145,-6-5 102,-6 0 117,-4 0 22,-2 5 24,-3 5 152,0 8 221,-1 7 40,0 8-157,-2 4-294,-1 9 40,-3 8-2,-3 10 40,-2 9-11,-1 7 232,2 5-83,1 3-149,3 2 238,2-2-230,4-2-6,4-4 20,5-6-73,5-6-186,8-6-828,6-6-543,8-6-393,5-3-9794,-6-4 1543</inkml:trace>
  <inkml:trace contextRef="#ctx0" brushRef="#br7" timeOffset="2646.32">2456 8 7700,'0'0'16044,"0"3"-15852,0 6 54,0 4-217,0 4-18,0 3 2,0 0-69,0-1-1497,0-3-1219,2-4-773,3-3-6385,-1-4 3860</inkml:trace>
  <inkml:trace contextRef="#ctx0" brushRef="#br8" timeOffset="2808.25">2596 0 13446,'0'0'11565,"0"16"-11439,-2 8-153,-1 7-26,-2 4-1233,-1 3-1974,-6-2-2596,1-7-10356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5.744"/>
    </inkml:context>
    <inkml:brush xml:id="br0">
      <inkml:brushProperty name="width" value="0.035" units="cm"/>
      <inkml:brushProperty name="height" value="0.035" units="cm"/>
      <inkml:brushProperty name="color" value="#DA0C07"/>
      <inkml:brushProperty name="inkEffects" value="lava"/>
      <inkml:brushProperty name="anchorX" value="-44915.22656"/>
      <inkml:brushProperty name="anchorY" value="-38309.007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3568.92969"/>
      <inkml:brushProperty name="anchorY" value="-37403.3203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5110.55078"/>
      <inkml:brushProperty name="anchorY" value="-38633.2265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6658.60156"/>
      <inkml:brushProperty name="anchorY" value="-39849.8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8303.44922"/>
      <inkml:brushProperty name="anchorY" value="-41062.5507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1142.97266"/>
      <inkml:brushProperty name="anchorY" value="-42317.55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2726.41406"/>
      <inkml:brushProperty name="anchorY" value="-43491.3359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1423.24609"/>
      <inkml:brushProperty name="anchorY" value="-42234.80859"/>
      <inkml:brushProperty name="scaleFactor" value="0.5"/>
    </inkml:brush>
  </inkml:definitions>
  <inkml:trace contextRef="#ctx0" brushRef="#br0">76 182 7812,'0'0'12050,"-2"-3"-11295,0-1 30,-1 0-52,1 0-143,0 1 114,0 1-42,2 1-8,-1 0-425,1 0 46,0 1-134,0 0-151,-2 5-228,-1 8 313,-1 8 93,-2 9 35,0 7-81,-1 3-20,1 1 39,1-3-74,1-2-16,1-5-54,0-3 67,0-5-80,0-5-163,0-4-776,1-4-539,1-4-1043,0-2-174</inkml:trace>
  <inkml:trace contextRef="#ctx0" brushRef="#br1" timeOffset="238.34">23 226 7507,'0'0'14415,"8"-7"-14303,7-3-104,8-1 11,6 0 69,5 0-112,0 2 18,0 2-63,-4 3-715,-6 3-1332,-6 3-544,-6 5-4412,-5 4-2218,-3 0 10635</inkml:trace>
  <inkml:trace contextRef="#ctx0" brushRef="#br2" timeOffset="433.15">28 417 14727,'0'0'7443,"23"-5"-7416,12-2-25,8-3-55,2 1-902,-1 0-1334,-5 3-32,-10 1-4682,-9 3-3212</inkml:trace>
  <inkml:trace contextRef="#ctx0" brushRef="#br3" timeOffset="631.03">103 554 10389,'0'0'10356,"25"-2"-10209,12-3-147,11-2-26,8-2-351,1 0-2451,0 0-2441,-4 0-8397,-11 2 17080</inkml:trace>
  <inkml:trace contextRef="#ctx0" brushRef="#br4" timeOffset="2655.47">776 402 14983,'0'0'9351,"-15"-7"-9252,-7-1-46,-6 3-34,-5 6 37,-1 4-70,0 6 41,1 4-32,4 4 45,4 2-32,5 2 10,5 1-20,5-3-70,4-1-94,7-5 115,6-4-5,7-4 59,7-5 120,6-6-86,4-8-21,1-6 8,1-5 11,-4-4-43,-3-5-5,-6-3-132,-4-3-39,-5-2 40,-3 0 110,-3 2-52,-3 5 81,-1 7 0,-1 8 133,0 6 77,-1 6-256,0 3 49,-3 7-100,0 6 129,-2 7-62,0 6 78,1 5-56,2 4 205,0 1-152,3 0-3,3-1 22,4-4-51,4-2 13,3-4-23,2-5 60,2-5 1,1-4-72,1-4 23,0-3 9,-1-5 32,0-6-65,-1-4 78,-2-5-42,-2-3-44,-2-3 33,-3-1-144,-3 1 133,-2 4-8,-3 4 40,0 5-6,-1 4 174,-1 4-253,1 3 64,-1 5-118,1 6 118,-1 4-22,0 3 8,0 2-34,0-2 48,0 0-54,2-4 35,1-2-11,4-4 22,3-3 13,3-2 16,6-3-40,2-5 13,3-4-23,0-5-108,-2-3 142,-3-1-66,-5 0 58,-4 1 5,-4 3 19,-3 3-3,-2 4 209,0 3-302,-1 2 98,0 5-183,-2 6 154,0 6-34,-1 6 29,1 2 16,0 2-21,1-2 26,0-1-26,4-4 7,1-3 17,3-4-6,4-5-15,5-3 116,3-4-127,5-6 5,4-5-115,2-5-197,0-2-120,-2-3-563,-1 1 346,-5 2 252,-6 4 141,-4 3 272,-5 4 176,-3 4 331,-2 3-32,-1 1-259,-1 1-189,-3 3 18,-2 4-53,-2 4 40,-2 4 61,0 3 171,2 1-5,1 2-21,2 0-153,2-1 80,2-2-127,3-2 31,3-4 81,4-3-196,5-4 230,4-2-165,4-5-24,4-5-385,2-5-122,3-4-104,0-5-57,0-3-167,-1-2-353,-2 1 14,-3 3 750,-5 5 194,-4 3 158,-3 5 12,-5 4-31,-2 2 110,-2 2-17,-1 2-10,-1-1 7,0 1 36,-1 1 2310,-1-2-2351,-2 0 302,-3 1-227,-4 2-56,-5 3 90,-5 6 132,-2 5 186,-1 3 91,0 3-192,3 1 184,2 1-190,5-2-263,4-2 127,3-3-154,3-4 15,2-4-26,1-4 40,4-3 6,6-4 111,5-7-47,5-6-110,4-6-3,2-4-680,0-2 205,-3 0 292,-4 5 151,-6 4 150,-5 7 493,-4 4-549,-2 4-49,-3 6 9,-1 6 114,-2 4-98,0 3 130,1 1-183,0-1 18,3-1 64,5-4-45,3-4 127,6-3-71,5-5-104,5-8 143,2-5-162,3-8 11,-1-5-174,-1-8-293,-2-5-227,-2-7 187,-4-3 26,-5-1 177,-5 3 354,-4 5-66,-2 8 405,-3 9-117,-1 9-169,-2 8-68,-1 9-164,-4 10 198,-1 10-72,-2 8 62,1 7 119,0 5 25,2 1-73,3-2-45,2-2-45,5-6 61,4-7-62,4-6 20,4-8 31,6-5-85,5-9-328,6-8-152,2-6-113,2-7-575,-3-3 1080,-5 0 24,-6 4 82,-7 6 1234,-6 5-633,-4 10-603,-6 10 707,-4 11-286,-5 11-90,1 7-104,0 4-131,2-2-35,2-3-42,5-5 2,4-8 32,5-8-66,5-5 21,4-9-605,2-8-1287,2-8-154,-3-6-1004,-4-5-8112,-4 2 6032</inkml:trace>
  <inkml:trace contextRef="#ctx0" brushRef="#br5" timeOffset="2967.8">1957 188 8772,'0'0'11000,"-7"-2"-10875,6-1 38,7-2-134,11-2-21,10-3-635,10-3-349,7-3 2,4 0 203,-1-1 795,-5 2-139,-9 2 982,-10 3 1161,-8 3 248,-7 2-716,-5 2-639,-3 2-684,-1 1-154,-2 1-214,-1 1-941,-1 2-929,0 4-1331,0 2-142,2 2-5591,0-2 3843</inkml:trace>
  <inkml:trace contextRef="#ctx0" brushRef="#br6" timeOffset="3315.4">2567 244 11973,'0'0'13585,"-18"18"-13369,-2 7-93,1 4-125,3 0 42,8-3-83,8-4 94,8-7-67,10-6 96,7-6-27,6-7 11,1-6 19,-1-7-6,-5-4-34,-6-3 47,-7-1-15,-9-1-32,-8 3-9,-9 5-74,-7 5 38,-3 5-372,-2 4-680,0 6-1058,5 3-1461,5 4-437,6-1-6490,3-2 6239</inkml:trace>
  <inkml:trace contextRef="#ctx0" brushRef="#br7" timeOffset="3644.81">2808 211 11877,'0'0'14183,"0"20"-13930,0 8-21,0 4-85,0 1-8,0-3-107,0-6-8,0-7 35,0-6-73,0-5 22,6-7-8,6-8-18,11-10 23,7-6-325,3-4-280,1 0 677,-5 3-192,-5 7 115,-7 6 14,-4 5-1,-3 7 264,-2 7-55,1 7-81,0 5-95,2 3 20,1 1-55,0-1-8,0-4-337,0-4-896,1-4-1464,1-8-2738</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5.533"/>
    </inkml:context>
    <inkml:brush xml:id="br0">
      <inkml:brushProperty name="width" value="0.035" units="cm"/>
      <inkml:brushProperty name="height" value="0.035" units="cm"/>
      <inkml:brushProperty name="color" value="#DA0C07"/>
      <inkml:brushProperty name="inkEffects" value="lava"/>
      <inkml:brushProperty name="anchorX" value="-60564.60547"/>
      <inkml:brushProperty name="anchorY" value="-51285.0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2076.90234"/>
      <inkml:brushProperty name="anchorY" value="-52557.601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3546.43359"/>
      <inkml:brushProperty name="anchorY" value="-53807.98438"/>
      <inkml:brushProperty name="scaleFactor" value="0.5"/>
    </inkml:brush>
  </inkml:definitions>
  <inkml:trace contextRef="#ctx0" brushRef="#br0">3 206 16680,'0'0'10332,"-2"0"-10356,1 1-21,5-1-59,6 1 128,8-1 107,10 0-118,4 0-8,3 0-482,-1 0-1103,-3 0-1920,-6 0-1713,-8 0-5541,-6 0 5917</inkml:trace>
  <inkml:trace contextRef="#ctx0" brushRef="#br1" timeOffset="205.93">34 312 16904,'0'0'8505,"-1"1"-8484,4 0-18,4 1 2,8-1 86,5 0-24,7 0-81,1-1-607,0-2-1738,-2-2-890,-6-2 504,-4-1-5030,-5 0-1468</inkml:trace>
  <inkml:trace contextRef="#ctx0" brushRef="#br2" timeOffset="655.32">177 76 7507,'0'0'17318,"-21"-15"-16216,-2 0 55,0 0-636,4 2-169,5 4-272,5 4-53,4 1-108,3 7 71,2 6-49,3 6 88,3 6-42,6 4 53,6 3-51,4 1 17,7-2-44,6-4-119,5-3 69,3-6-235,0-4 176,-1-4-266,-5-4 55,-5-2 126,-6-2 86,-8-3 114,-6-1 18,-5 0-47,-4 2 2,-2 1-2,-3 2-97,-4 7 140,-6 8 10,-6 9 0,-6 8 26,-2 9 33,-1 5-46,-1 4 54,2-1-72,3-3 21,3-4 29,4-7-48,2-6-2,3-7-56,4-7-1145,2-5-1769,1-4-1491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4.264"/>
    </inkml:context>
    <inkml:brush xml:id="br0">
      <inkml:brushProperty name="width" value="0.035" units="cm"/>
      <inkml:brushProperty name="height" value="0.035" units="cm"/>
      <inkml:brushProperty name="color" value="#DA0C07"/>
      <inkml:brushProperty name="inkEffects" value="lava"/>
      <inkml:brushProperty name="anchorX" value="-63172.17188"/>
      <inkml:brushProperty name="anchorY" value="-53307.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1854.15234"/>
      <inkml:brushProperty name="anchorY" value="-52301.57813"/>
      <inkml:brushProperty name="scaleFactor" value="0.5"/>
    </inkml:brush>
  </inkml:definitions>
  <inkml:trace contextRef="#ctx0" brushRef="#br0">269 94 12630,'0'0'13190,"0"-1"-12598,0-3-320,0-1-48,0-3-72,-1-3-18,0-1-22,-3-1 3,-2 1-115,-1 1 50,-2 3-58,-3 2-5,-4 4-38,-4 6-29,-6 9 80,-2 10-27,-2 9 49,1 8-49,2 5 35,5 2-11,6-1-53,6-4 72,5-6-61,7-7-38,4-8 11,5-7-82,5-5 76,5-6-26,4-4-10,2-4-1004,2-4-1134,1-2-2035,0 0-1303,-6 1-9087</inkml:trace>
  <inkml:trace contextRef="#ctx0" brushRef="#br1" timeOffset="530.88">670 222 18601,'0'0'8764,"-6"-20"-8567,0-3-125,-1-3-75,4 1 73,3 3-86,6 3 24,3 4-27,5 3 24,1 5-45,2 3-5,1 5-75,-2 5 19,-2 5 82,-4 7 11,-3 5 3,-3 4 42,-6 3-29,-4-1 11,-3-1-22,-1-4-32,0-4-10,2-6-75,1-5-355,3-3-53,1-3-254,5 0 198,3-1 333,6 3 72,5 3 179,2 3-136,2 5 56,-1 5 3,-3 2 50,-5 2 24,-3 0 17,-5-1 92,-7-2 369,-5-4 126,-6-3 28,-3-4-90,-4-4-299,-1-3-50,-1-2-105,2-2-85,2-5-211,3-5-1387,6-4-2142,3-5-1540,4 2-12695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9.237"/>
    </inkml:context>
    <inkml:brush xml:id="br0">
      <inkml:brushProperty name="width" value="0.035" units="cm"/>
      <inkml:brushProperty name="height" value="0.035" units="cm"/>
      <inkml:brushProperty name="color" value="#DA0C07"/>
      <inkml:brushProperty name="inkEffects" value="lava"/>
      <inkml:brushProperty name="anchorX" value="-64854.80859"/>
      <inkml:brushProperty name="anchorY" value="-55663.1484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7142.63281"/>
      <inkml:brushProperty name="anchorY" value="-57285.70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5870.82813"/>
      <inkml:brushProperty name="anchorY" value="-56019.8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7596.83594"/>
      <inkml:brushProperty name="anchorY" value="-57657.8046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9561.80469"/>
      <inkml:brushProperty name="anchorY" value="-59221.445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1098.28125"/>
      <inkml:brushProperty name="anchorY" value="-60874.42578"/>
      <inkml:brushProperty name="scaleFactor" value="0.5"/>
    </inkml:brush>
  </inkml:definitions>
  <inkml:trace contextRef="#ctx0" brushRef="#br0">125 136 304,'0'0'8073,"-2"-2"-6117,1-1 690,-2 0-258,1 0-830,-1 0 766,0 0-675,1 1-190,1 0-267,0 1-466,0 0-275,0 2-470,-1 6 203,-1 9-160,-3 9 313,-1 8-257,-2 8 237,0 3-66,-1 2-91,-1-2-5,3-4-137,0-6 33,2-7-56,0-7 29,3-7 8,1-6 16,0-3 16,2-4 128,-1-4-35,-1-8-149,0-6 11,-1-9-32,1-6-94,1-5-51,0-3-28,2 2-38,2 2 210,3 7-44,1 6 4,1 8-10,2 5 3,0 5 53,1 5-91,2 7-64,0 6 203,0 8-10,0 5-46,-1 2 61,-2 1-37,-2-1 11,-2-5-3,-2-5 18,-1-4 33,-2-5-8,0-4 24,0-2 181,1-2-88,1-5-168,3-7 72,3-7-147,5-6-2,4-6-267,3-2 125,2 2 59,-3 4 88,-1 5-16,-4 7 72,-3 6-91,-1 7 86,-1 8 10,1 9 352,-1 7 17,0 7-75,0 4-201,-2 1 39,-3-1-49,-1 0-72,-2-4 56,-1-2-78,-1-3 22,-1-4-307,-1-4-960,1-2-1126,0-4-1136,5-3-756,5-3-1718,7-5 1740,6-4 456,3-6 4268,2-4 2135,-1-3 563,-4-1-419,-4-2 995,-6 1-1502,-4 1-656,-4 2 720,-4 3-472,-3 4-958,-3 2-142,-2 4-535,-3 2 7,-2 5-143,-2 6 52,0 7-60,-1 5 71,2 4-77,3 2 61,3-1-74,2-2-35,4-5 8,4-4 29,3-6-47,4-4 15,4-4 32,4-7 121,3-6-163,1-5 18,0-3-45,-2-3-144,-3 0 37,-3 2-2,-5 4-6,-3 5 96,-2 5-138,-2 3-198,0 2 91,-1 5 347,1 4-107,1 5 205,0 2-61,0 3 64,2 0-51,0-1 91,1-3 30,0-3-62,0-3-32,1-2 27,1-3 42,1-1-31,3-4-62,2-4 37,2-4-165,1-4 120,-1-3-99,-1-2 65,-3-1-20,-3-1-50,-3 1 16,-2 3-26,-2 2 23,-2 4-26,-2 4-11,-2 4-35,-2 1-104,0 2 83,0 3 43,0 2 5,2 1-51,2 1 1,1 1 90,1-1-105,3-1 55,5 0-36,3-1-47,3-2 162,2 0-31,0-1 34,-2 2-59,-3 2 38,-1 1-14,-3 3 78,0 2-22,-2 2 161,0 2-174,1 2 114,-1 0-34,0-1-85,0-1 82,0-2-66,1-2-56,2-3 53,-1-2-59,1-3 16,0-1 33,3-1-30,1-5 48,4-4 43,0-5-123,2-5 58,-1-3-58,-1-2 51,-3 1-35,-3 2 11,-3 4-59,-3 3 72,-1 5-43,-2 3-43,0 3-23,-1 4-72,0 4 202,1 6 86,0 5-110,-1 3 235,1 2 8,0 0-181,0 0 45,1-3-40,2-3-72,1-4 0,3-3-99,3-5-461,3-1-323,2-5-1174,1-5-1710,1-6-1174,-3 0-10014</inkml:trace>
  <inkml:trace contextRef="#ctx0" brushRef="#br1" timeOffset="191.76">1191 80 12166,'0'0'10412,"0"-8"-10385,0 0-131,0 2-1347,0 3-217,0 5-680,0 4-1987,-1 5-4986,0-1 6722</inkml:trace>
  <inkml:trace contextRef="#ctx0" brushRef="#br2" timeOffset="1159.58">1440 131 11669,'0'0'10840,"3"5"-10613,3 10 843,0 10-596,0 11-177,-2 9 65,0 4-244,-2 3 15,-1-2-109,-3-3 40,-1-5-37,-3-9 45,-1-9-69,-2-7 77,-3-8 69,-3-5-74,-2-6 29,-2-7 11,-2-5 237,2-2 101,2-2-143,4 2-164,4 1-140,3 3-166,9 1 101,9 1 46,13-1 2,10 0-290,10-1-286,6 0 531,2 0-449,-2 0 199,-8 2 132,-9 2 161,-11 1 5,-8 3 224,-7 1 339,-6 3-382,-7 5-63,-7 4 71,-4 6 11,-3 5-139,0 2 65,2 0-99,4-2-14,5-3-56,2-3 67,4-5-173,2-4-81,4-3-58,5-5 245,4-5-61,0-1 123,-2 0 13,-1 1 59,-3 3-11,-2 1-85,-2 2 63,1 3-4,1 3 55,1 1-69,1 2 43,1-2-33,0-1-10,2-1 22,3-2-9,2-5 22,4-7-6,3-7-53,1-8-3,0-8 110,-1-10-147,-2-9-101,-4-7-105,-3-3-151,-5 3 159,-2 8 220,-4 13-44,-1 13 17,-2 15 82,-5 17 33,-4 15 87,-2 13-130,-1 12 45,1 7-53,3 4-9,2 2-18,7-3-165,7-2-1636,7-7-2382,6-9-3351,-1-10-5634</inkml:trace>
  <inkml:trace contextRef="#ctx0" brushRef="#br3" timeOffset="3243.07">2496 34 18985,'0'0'7440,"-18"-3"-7370,-3 6-62,-1 9 53,4 11-58,4 8-1,8 9 1,9 5-3,6 2 56,5 1-72,2-4 62,0-3-57,-4-7 16,-3-6-5,-4-7 19,-4-5-6,-7-6 22,-8-5-43,-5-3 13,-6-4-5,-2-6 0,1-4-112,3-3-211,5-2-39,6-2-65,7-1-259,10-1-568,11-1-192,10-1-1040,9-3 493,6-1 995,3-2-872,-2-1 2182,-6 0-571,-7 1 1318,-9 2 729,-7 4 698,-6 5 1,-5 6-598,-1 4-948,-4 7-682,-3 9-53,-4 12-145,-2 11 88,0 10-90,0 5-27,3 4 8,0-2-45,2-3-9,0-6-18,-2-8-725,0-7 74,-1-9 138,0-6 428,0-8-40,0-8 87,2-5 76,2-4 39,1-2 144,2 0-239,5 0 4,7 1 30,8 2-77,8 1-689,6 3-10,5 0 237,2 3 432,-2 1 35,-4 2 16,-5 2 139,-6 1 21,-6 1 93,-5 3 206,-5 4 454,-3 6-487,-1 5 105,-2 4-144,-1 2 59,-1 0-158,0-2-88,0-3-112,0-5 56,1-4-48,2-4-27,4-2 27,4-6-85,7-4 23,4-5-234,2-6 120,0-2-589,0-2 685,-4 0 16,-5 2 5,-3 3 54,-3 4 31,-3 4 142,-2 3 187,0 3-285,-2 2-86,1 2-206,-1 3 206,0 2-24,1 3 45,0 0-21,0 1 30,0-2-9,-1-1-16,2-2 6,-1-2 147,0 0 2934,0-4-3108,0-1 16,0-2-8,0 0 0,0-2 37,0 0-48,0-1 17,-1-1-81,-1 0 40,-2 0 22,-1 0-83,-2 1 64,-1 1-3,-1 1-18,-2 1 45,0 2-70,0 1 41,0 0 5,0 3 16,0 4-40,1 3 69,-1 3-39,2 5 31,0 2 11,2 1-21,1 0 7,2 0-2,2-2 0,1-2-74,1-2 95,2-3-50,4-3 15,2-2-95,3-2 138,1-2-45,2-2 16,0-3 0,0-3-18,0-5-14,-1-4 40,-1-3-182,0-3 129,1-2-289,-2 0 174,-1 1 88,-2 4 27,-3 4 42,-2 4-2,-1 4-32,-1 4-102,-1 5 83,-1 7 61,-2 5 38,-2 4-22,-1 3 89,1 1-25,1-1-26,1-2 122,1-4-186,1-4 58,4-3-58,2-4 29,4-3 8,4-4 146,3-6-226,2-5 56,2-5-208,-1-4 163,-1-3-115,-3 1 69,-4 2 94,-4 4-8,-3 5 10,-2 5 208,-1 3-282,-2 6 168,0 7-129,-3 5 33,-1 6 8,-1 3-81,1 2 118,1 0-74,1-4 23,2-2-42,0-5 29,4-4-11,4-4 3,6-3-37,5-6-121,2-4-135,1-5 215,-1-4-2,1-4-50,-2-3 7,-2-1-21,-2 1 133,-4 3-40,-3 4 75,-2 5 115,-3 4 64,-2 4-176,-1 2 5,0 2-64,0 1-86,-1 2 150,0 3-32,-2 2 32,-1 1 91,-2 2-62,1-2 62,-1-1 58,1-1-165,2-2 35,0-1-54,2-2 27,0 0-589,1-1-206</inkml:trace>
  <inkml:trace contextRef="#ctx0" brushRef="#br4" timeOffset="4308.28">3178 41 13558,'0'0'9786,"-1"-4"-9119,-1 2-131,-2 4-394,-1 8 314,-3 9-5,-1 11-190,-4 7-79,-2 7 164,-1 3-44,1 1-227,1-1 53,3-4-48,2-6-54,4-6-23,1-6 21,4-6-11,2-7-15,5-4 4,4-4 73,6-5-40,5-5-41,4-7 14,2-5-101,0-5 8,-2-4-46,-1-3-48,-4-1 142,-3 2 29,-4 3-21,-3 5 71,-5 7-74,-2 5 43,-3 4-51,0 7-118,-4 8 201,-1 6-11,-2 6-48,-2 2 43,2 2 23,0-2-26,2-2 11,2-5-40,1-4 10,3-5 51,4-4-72,5-4 174,5-6-126,5-5-32,1-5-46,1-4-50,-2-2 64,-4 1-24,-5 3 64,-4 3-16,-4 4 27,-2 4-24,-2 3-49,-1 2-98,1 4 61,-1 4 86,0 4-8,0 5 66,1 2-69,0 0 24,0-2 11,1-2-25,1-4 9,3-3-22,2-4 25,3-5 103,3-7-141,1-6-27,0-6-255,0-4 81,-3-3-172,-3 1 208,-2 2 138,-2 6 40,-1 6 9,-2 4-215,0 10-28,0 9 312,0 8-105,1 7 46,-1 4 19,-1 2-24,1-1 7,-2-2-2,-3-4-18,-5-4-89,-7-5-2777,-7-5-1958,-8-4-7105,3-3 7948</inkml:trace>
  <inkml:trace contextRef="#ctx0" brushRef="#br5" timeOffset="4478.46">2968 197 14615,'0'0'10119,"23"-8"-10103,13 0-1064,16 1-3603,10-1-7455,-7 2 5713</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09.088"/>
    </inkml:context>
    <inkml:brush xml:id="br0">
      <inkml:brushProperty name="width" value="0.035" units="cm"/>
      <inkml:brushProperty name="height" value="0.035" units="cm"/>
      <inkml:brushProperty name="color" value="#DA0C07"/>
      <inkml:brushProperty name="inkEffects" value="lava"/>
      <inkml:brushProperty name="anchorX" value="-72596.3125"/>
      <inkml:brushProperty name="anchorY" value="-62107.9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1238.25781"/>
      <inkml:brushProperty name="anchorY" value="-61118.1835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2535.36719"/>
      <inkml:brushProperty name="anchorY" value="-62693.4570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74159.64844"/>
      <inkml:brushProperty name="anchorY" value="-64300.59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75545.10156"/>
      <inkml:brushProperty name="anchorY" value="-65646.6640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7243.95313"/>
      <inkml:brushProperty name="anchorY" value="-67020.80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78513.95313"/>
      <inkml:brushProperty name="anchorY" value="-68290.804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0329.55469"/>
      <inkml:brushProperty name="anchorY" value="-69781.0703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1617.96094"/>
      <inkml:brushProperty name="anchorY" value="-71281.91406"/>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82895.99219"/>
      <inkml:brushProperty name="anchorY" value="-72715.8828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81612.21094"/>
      <inkml:brushProperty name="anchorY" value="-71535.65625"/>
      <inkml:brushProperty name="scaleFactor" value="0.5"/>
    </inkml:brush>
  </inkml:definitions>
  <inkml:trace contextRef="#ctx0" brushRef="#br0">332 284 14647,'0'0'7480,"0"-2"-6660,0 0-111,0-1-234,0 1 133,0 1-149,0 0-96,0 1-238,-3 2 57,-3 5-187,-8 7 42,-6 4-40,-9 6 118,-5 3-147,-3 1 48,0 0 3,1-3 13,5-4-22,5-3-10,5-5 3,6-3 34,4-4-47,4-3 15,4-2 14,1 0-25,2-1-196,3 0 242,6 2-64,5 0 58,5 1 12,6 2-20,1 0 9,2 2-40,-2 0 10,-3 0 14,-4-1 31,-3 0-44,-5-1-4,-4-2 57,-3 0-75,-2-2 43,-2 0-33,0-1-365</inkml:trace>
  <inkml:trace contextRef="#ctx0" brushRef="#br1" timeOffset="676.39">552 327 11109,'0'0'11440,"-7"-5"-10157,-1 0-701,1-1 34,1 2-16,1 0-325,1 2-43,2 1-117,0 0-118,1 1 22,1 1-94,3 3 97,4 4-33,5 4 30,4 2-62,4 1 112,5 2-146,1-2 45,2-1 21,0-3-66,0-2 40,-3-2-89,-3-3 156,-3-1-49,-5-2 19,-3-1 37,-4 0 27,-4 1-61,-1 0 58,-1-1-55,-2 1 146,1 2-192,-4 2 5,-4 5 51,-6 5 13,-5 3-39,-5 5 15,-2 1-61,-2 2 165,0-1-237,2-1 243,3-4-206,4-4 174,5-3-88,4-5 7,4-3-74,3-2 75,2-3-363,27-25-23902</inkml:trace>
  <inkml:trace contextRef="#ctx0" brushRef="#br2" timeOffset="2365.57">1243 205 608,'0'0'14858,"0"-1"-14781,0-5 7513,0 5-7195,0 0-67,0 1-202,0-1 159,0 1 70,0-1-152,0 0 55,0 0-204,-1 0 71,0 0-106,1 0-14,-1 0 19,0-1 1265,1 3-1308,0 4 30,0 7 5,1 8 147,1 9-97,0 6 113,1 4-160,-1 2 10,0-1 48,-1-2-95,-1-4 47,-1-6 40,-2-7-87,0-7 47,1-6 97,0-4-124,0-2 156,-1-7-84,1-5-66,-1-8-16,1-6-40,0-7 62,1-5-22,0-1-104,3-1 144,1 3-104,3 5 69,0 6-37,0 7 48,1 5-107,1 6-5,0 5 53,1 7 35,2 7-45,1 7 74,0 7-2,1 3-16,-2 2 26,-1-2-26,-1-3 7,-3-6 17,-2-4 13,-2-6-40,-1-5 51,-1-3-54,0-2 147,-1-2-98,1-5-22,0-6-11,-1-7-245,1-7 178,2-5-103,2-4-67,5 1 114,1 3-58,2 5 94,0 6 12,-2 7 20,0 5-57,-1 5 75,0 5 13,1 8-21,-1 7 48,1 8 155,0 4-43,-1 3 24,-1 2 0,-1-2-18,-3-1-70,-1-3-56,-2-2 48,0-5-59,-1-3-21,0-3-704,-1-4-364,4-2-1061,3-3-1944,4-3 519,6-1-2868,4-2-461,-2 0 6141</inkml:trace>
  <inkml:trace contextRef="#ctx0" brushRef="#br3" timeOffset="2832.55">1715 483 16,'0'0'17379,"3"-16"-16032,-2-2-77,-1 0-761,-3 2 265,-3 5-30,-2 4-431,-2 3 92,-3 5-85,-1 6-106,1 6 26,0 5-166,1 4 81,3 1-88,3 1 2,2-2 17,2-3-102,1-5 66,2-3-42,2-4-8,3-4-16,3-2 3,1-2-115,4-5-342,0-5 129,-1-6 141,1-3 2,-1-4-210,-2 0 502,-2 2-156,-3 3 193,-2 3 429,-2 6 110,-1 3-166,-1 3-88,0 3-330,0 6 2,-1 5 381,1 7-221,0 4-82,-1 3-60,2 0-15,1 0-45,2-3-49,1-4-83,2-4-615,1-4-318,2-4-1241,2-2-1270,1-4 1031,0-4-3731,0-5 2991,-2 1-3395</inkml:trace>
  <inkml:trace contextRef="#ctx0" brushRef="#br4" timeOffset="3599.18">1864 481 1969,'0'0'19886,"4"-13"-19379,2 0-301,3 1 290,1 6-248,1 7 291,2 10-243,-2 6-50,-1 5-174,-2 3 16,-3-1-78,-2-3 52,-2-4-1,0-5 19,-2-3 53,1-5 212,-1-1 223,1-4-216,0-5-155,0-4-47,-1-6-121,1-4-18,2-2 13,4-2-67,3 1-56,3 2-61,3 3-250,1 4-890,0 3-194,-3 3 248,-1 3-248,-4 1 705,-1 2 380,-3 2 393,-1-1-32,1-1 267,0 0 467,0 0 402,1 0 57,0 0-617,0 0-18,2 2-86,1 4-53,1 4 114,2 6-391,-2 5 135,0 3 38,-3 2-230,-2-1 17,-2-1 4,-5-2 6,-4-4 54,-3-4 4,-2-4 60,0-4-108,2-2 391,2-2-134,2-5-243,3-4-67,1-3 0,3-3-208,3-2 185,5 1-28,3 1-84,3 1 31,1 3-69,0 2 128,-2 1 16,0 2 0,-3 1 64,-2 2-53,-3 0-1,-2 2 1,-1 1-3,-3-1 0,1 2 0,-1-1-19,1 0 25,0 1-140,1 3 172,2 4 279,1 5-264,-1 4 84,0 3-135,0 0 142,0 1-178,1-2 52,-1-3 1,1-4-24,-1-3-329,0-4-1101,1-3-1463</inkml:trace>
  <inkml:trace contextRef="#ctx0" brushRef="#br5" timeOffset="3742.98">2349 224 16343,'0'0'1126</inkml:trace>
  <inkml:trace contextRef="#ctx0" brushRef="#br6" timeOffset="4469.49">2349 238 11445,'0'0'0,"16"21"3234,10 9-1327,-3-2-704,0-2 139,-2-6-907,-1-5 30,-2-6-55,2-4-138,3-4 14,4-5-30,1-4-221,0-5 79,-3-4-36,-4-2 151,-7-1-5,-4 2 702,-7 4-5,-7 3-479,-8 4 121,-6 7 35,-6 7-147,-5 8 138,0 7-303,-1 5-81,3 4-7,4 0-169,5-1 3,6-3-29,4-4-19,9-4-147,10-4 208,10-6-367,11-3-303,12-4-391,8-5-1439,4-4 759,-1-5-1842,-7-3 2991,-8-2 171,-11-3 136,-11 0 242,-8 0 1626,-5 1 405,-6 4-795,-6 4-102,-5 4 222,-4 3-758,-5 4-125,-1 6-88,-1 4-133,2 4-113,4 0-109,4 0 37,4-2-79,4-2-20,3-4-71,4-2 128,4-3-6,8-5 6,5-6-33,3-7-26,4-7-256,0-7-173,0-7 50,-2-6-59,-4-4 326,-5 0 131,-5 2 93,-5 6 504,-2 8 246,-2 10-203,-2 7-198,-2 8-237,-2 10-144,-5 10 86,-4 12 250,-3 12-243,0 7 36,1 6-84,2 3-42,4-2-14,3-4-21,3-5-16,4-9-147,6-8-763,6-9-669,6-7-3226,7-6-5103,-2-4-501</inkml:trace>
  <inkml:trace contextRef="#ctx0" brushRef="#br7" timeOffset="4693.99">3283 0 19129,'0'0'7160,"2"12"-7168,0 7-21,0 9 48,2 5-25,-1 2-831,-1-1-1164,0-4-1233,-1-5-1616,-1-7-4282,1-7 3233</inkml:trace>
  <inkml:trace contextRef="#ctx0" brushRef="#br8" timeOffset="4853.81">3364 49 14215,'0'0'7245,"2"25"-7130,-1 9-1182,1 6-2073,0 1-7235,-1-7 3633</inkml:trace>
  <inkml:trace contextRef="#ctx0" brushRef="#br9" timeOffset="5532.09">974 79 672,'0'0'21581,"-4"-11"-20479,1 1-337,-1-1 14,1 3-261,1 1 61,0 3-483,1 3-59,1 4-10,0 5-102,0 5 97,0 4-33,1 3-1054,0 1-1152,0 0-1342,0-2-85,-1-5-6352,1-3 4828</inkml:trace>
  <inkml:trace contextRef="#ctx0" brushRef="#br10" timeOffset="5748.04">974 79 6947,'0'0'0,"-15"-10"9092,-7-2-9262,4 1 4027,3 2-2221,4 2-1546,4 6 169,3 7 21,2 7-232,2 7 11,1 6 16,0 5-89,-1 1-87,2-1-1510,1-1-588,1-4-322,1-4-5859,-1-6 938</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26.373"/>
    </inkml:context>
    <inkml:brush xml:id="br0">
      <inkml:brushProperty name="width" value="0.035" units="cm"/>
      <inkml:brushProperty name="height" value="0.035" units="cm"/>
      <inkml:brushProperty name="color" value="#DA0C07"/>
      <inkml:brushProperty name="inkEffects" value="lava"/>
      <inkml:brushProperty name="anchorX" value="-96978.5"/>
      <inkml:brushProperty name="anchorY" value="-84100.4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8990.82031"/>
      <inkml:brushProperty name="anchorY" value="-85661.726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00986.22656"/>
      <inkml:brushProperty name="anchorY" value="-87101.757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02286.09375"/>
      <inkml:brushProperty name="anchorY" value="-88397.53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03990.82813"/>
      <inkml:brushProperty name="anchorY" value="-89737.484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80268.71875"/>
      <inkml:brushProperty name="anchorY" value="-70457.71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2284.60156"/>
      <inkml:brushProperty name="anchorY" value="-71963.679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3653.47656"/>
      <inkml:brushProperty name="anchorY" value="-73356.421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5216.65625"/>
      <inkml:brushProperty name="anchorY" value="-74753.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86515.03125"/>
      <inkml:brushProperty name="anchorY" value="-76075.61719"/>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88457.54688"/>
      <inkml:brushProperty name="anchorY" value="-77677.57031"/>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89890.46875"/>
      <inkml:brushProperty name="anchorY" value="-78933.4296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92401.05469"/>
      <inkml:brushProperty name="anchorY" value="-80332.32031"/>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93984.14844"/>
      <inkml:brushProperty name="anchorY" value="-81577.91406"/>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95465.40625"/>
      <inkml:brushProperty name="anchorY" value="-82846.453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02575.70313"/>
      <inkml:brushProperty name="anchorY" value="-89368.52344"/>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03896.85156"/>
      <inkml:brushProperty name="anchorY" value="-91352.58594"/>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05245.61719"/>
      <inkml:brushProperty name="anchorY" value="-92765.906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06515.61719"/>
      <inkml:brushProperty name="anchorY" value="-94035.9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07960.90625"/>
      <inkml:brushProperty name="anchorY" value="-95522.77344"/>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06608.67969"/>
      <inkml:brushProperty name="anchorY" value="-94396.687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108037.42969"/>
      <inkml:brushProperty name="anchorY" value="-96000.78125"/>
      <inkml:brushProperty name="scaleFactor" value="0.5"/>
    </inkml:brush>
  </inkml:definitions>
  <inkml:trace contextRef="#ctx0" brushRef="#br0">6050 732 14695,'0'0'10410,"-1"-11"-9831,0 1-171,0-1-181,1 3-235,-2 7 101,1 8-109,-1 10 342,0 10-230,1 5 8,0 3-91,0 2-2,1-3 47,-1-6-74,1-4 43,0-6-14,0-7 3,1-4 56,-1-4 3,0-2 77,0-6-186,0-6 39,2-9-37,1-9-72,4-7 0,1-4-6,3-1-58,0 3 203,-1 6-62,-1 10 9,-2 6-164,-2 7 177,1 5-137,0 7 134,0 7-37,2 7 50,0 6-10,-1 7 5,0 1 0,-1 0 19,-2 0-6,-2-4 22,-1-5-43,0-6 32,-1-5 26,-1-5-7,1-3 229,0-2-101,-1-3 98,1-4-244,0-6-4,0-6-104,2-9-2,4-6-46,5-5-10,5 0-38,3 1 8,2 7 88,-2 5-119,2 9 244,0 5-71,2 5 29,1 6 37,0 7-10,0 8-32,-3 6 290,-6 7-85,-6 5 78,-4 5-161,-8 1 30,-3 0-128,-7-1-9,0-5 89,-1-3-126,3-8-576,3-4-509,4-6-1036,9-6-965,9-3-326,11-6-64,7-5-1574,6-6 1043,2-5 2839,-3-3 995,-5-3 3524,-7 0-1062,-9 0 990,-5 2-42,-5 3-1359,-4 3 804,-3 6-964,-3 4-952,-2 2-293,-2 4-278,-3 6-21,1 6 42,-3 5 89,1 5 108,3 3-356,2 1 189,3-3-145,2-2-23,2-4-51,1-6 8,4-3 104,3-3 5,2-5-13,4-6 86,1-3-230,3-8-5,2-4 10,0-1-259,-3 0 297,-3 5-24,-3 3 66,-5 6-42,-2 4-1,-3 8 1,0 9 315,-2 7-110,0 5-43,-1 4-181,1 1 83,-1-1-78,3-2-40,4-7-810,3-4-951,3-5-1966,1-6 270,0-7-6179,-1-2 4970</inkml:trace>
  <inkml:trace contextRef="#ctx0" brushRef="#br1" timeOffset="712.66">6825 794 12054,'0'0'7064,"20"2"-6568,7 5 281,6 4 194,2 6-139,-3 4-93,-6 3-283,-4 2-117,-8-1-160,-5-1 21,-4-4-61,-6-3 29,-2-4-85,-3-5-70,1-3 166,0-2-75,1-4-30,2-5-79,1-5-561,1-8-930,5-5-876,6-5 160,5-2 870,3 1 641,0 4 682,-3 5-77,-2 7 800,-3 5-138,-1 4-515,0 4 570,3 6 289,2 5-27,5 4-21,2 6 48,0 1-390,-2 3 165,-3 0-236,-6 1-151,-3-2-95,-5-2-11,-7-3-106,-4-5 98,-2-3-54,-2-4-76,3-3 98,0-2 77,3-4-282,2-5 72,2-4-481,5-4-322,5-4-385,6 0 326,6 0-662,4 1 841,1 4 280,-2 2 200,-3 4 171,-5 3-11,-5 2 546,-5 2 225,-2 2-293,-3 1-3,1 4 448,-1 3-147,0 3-328,-1 3-111,1 1 156,1 2-298,0 0 141,1-1-197,0 0 50,3-2-151,0-4-1,3-1-8,3-3 51,2-2-72,2-2-144,2-4-1697,0-2 267,-2-5-936,-2-3-153,-4-5-6770,-1 2 3376</inkml:trace>
  <inkml:trace contextRef="#ctx0" brushRef="#br2" timeOffset="917.23">7436 660 20057,'0'0'3770,"5"3"-7529,3 3 683,1 3-5525,-1-1 8</inkml:trace>
  <inkml:trace contextRef="#ctx0" brushRef="#br3" timeOffset="1705.87">7614 898 16744,'0'0'7264,"8"4"-7093,2 1 99,4-1-145,1 0-117,1-1 85,2-1-74,-2-2 18,0-2-23,-3-5-14,-2-1-91,-5-5-50,-2-1 45,-3 1 109,-6 3-32,-5 2 187,-4 3-48,-2 4-13,-2 6 48,0 6-110,1 5 14,2 5-8,4 2-60,4 1-76,4-2 18,9-2-349,8-4-296,9-5-665,10-4-632,6-5-552,5-6-69,2-6-1324,-1-7 1630,-6-5 665,-6-2 1760,-8-2 1006,-9 2 3970,-7 4-1550,-9 5-1883,-8 4-116,-7 5-506,-4 4-590,-2 6-109,0 5-224,3 3-30,4 4-69,3-1-48,4-1-11,3-4 73,3-1 12,0-4 169,4-4 13,3-4 289,4-6-316,3-6-133,1-7 72,3-4 48,-2-7-133,-1-4 64,-2-5-78,-4-3 56,-3 0 38,-2 4 773,-1 7-234,-3 9-32,-1 7-409,-2 9-192,-2 12-15,-2 12-33,-1 13 32,-1 10-10,2 9 42,2 5-85,2 0 8,8 0 14,8-5-1111,7-5-448,9-11-2048,5-9-4382,-4-10-4677</inkml:trace>
  <inkml:trace contextRef="#ctx0" brushRef="#br4" timeOffset="1979.16">8190 232 21226,'0'0'2521,"0"23"-2030,3 16 85,6 18-371,7 13-18,8 10-99,2 5-13,3 1-27,-4-3-53,-5-7-43,-11-8-235,-16-9-200,5-52 281,0-1 0,-1 1 0,0-1 0,0 1 0,0-1 0,-6 7 0,4-6-355,-1 0 1,0-1-1,-1 1 0,1-1 0,-10 5 1,-49 28-3481,-22-7-6546,11-8 5967</inkml:trace>
  <inkml:trace contextRef="#ctx0" brushRef="#br5" timeOffset="-8760.9">848 879 13382,'0'0'8030,"0"-1"-7851,0-1-35,0 1-88,0 0 94,0 4 266,0 6 542,0 8-601,0 6-2,0 7-115,0 4 94,0 1-212,0 0 62,0-3-117,0-7-67,0-4 51,0-7 13,0-6 13,0-3 94,0-3 856,0-5-584,-1-3-395,-1-6 5,0-6-55,0-7-68,1-5 70,0-3-24,2-2-10,3 2 23,0 4 11,2 4-3,1 7-34,-2 5-8,0 5-38,1 5 27,0 1 8,1 6 53,2 5-50,0 5 55,0 6-15,0 5 98,-2 3-26,-2 3 13,-2-1 56,-1-2-72,-2-3-13,1-6 2,-2-3-5,1-6-37,-1-4 85,1-3-8,0-2 24,0-2 166,-1-5-252,-1-4-10,-1-5-21,1-4-120,-1-6-46,4-2-88,3-3-77,5-1 181,6 3-80,4 2 273,1 6-148,-1 4 132,0 6-89,-2 4 64,-3 7 1,-2 7 148,-1 8 241,-3 6-208,-1 5-11,-1 2 24,-1 1-130,-1 1 34,-2-5-72,0-1-22,-2-5 41,1-3-72,-1-5 39,-1-3-405,3-4-258,3-3-249,6-1 144,6-3-167,3-2-14,5-5 712,0-4-267,-2-2 492,-2-2-41,-5-2 107,-3 0 45,-4 2 182,-4 0 328,-3 3 144,-2 2-347,-4 1-58,-3 3 79,-3 3-346,-1 2 21,-3 2 35,-2 4-83,0 4 155,1 6-27,3 3 13,2 4-72,2 1-90,4 0-16,2-2-43,5-4 42,4-2-34,4-5 48,4-3-13,4-4 99,2-5-140,3-6 46,1-3 22,1-5-68,-2-2 4,-3 2 15,-4 0-26,-5 4 26,-4 5-8,-3 3-53,-3 3-59,-1 2-23,-1 2 18,-1 5 120,0 3-16,0 6 69,1 4 80,0 0-37,1 2 113,4-2-217,2-1 66,4-3-63,4-3 10,2-5-5,4-2-280,1-5-1022,-1-5-1592,-1-4-2538,-5-6-6139,-4 1 7009</inkml:trace>
  <inkml:trace contextRef="#ctx0" brushRef="#br6" timeOffset="-7546.75">19 346 13926,'0'0'10402,"0"-4"-10167,0 4-187,0 8-32,0 12 926,0 15-424,0 16-217,0 13 147,0 13-184,0 7-109,0 2-48,0-1-38,-1-6 1,-1-6 12,-1-9 33,0-8-27,0-11-45,0-9-25,1-10 60,1-8-60,0-9 20,1-4 31,0-3 27,0-4-5,0-6 98,0-6-157,1-11-24,0-10-16,4-11-42,2-11-161,2-10-13,2-6-102,-1-4 318,-2 1-173,-2 3 213,-2 8-16,-2 7 29,-2 9-55,0 8 92,-2 8-47,-1 8-40,0 7-25,0 7 41,2 3 2,-1 4 1,2 3 20,0 1-23,-1 0 82,1 1-117,-1 6-93,-1 6 154,0 13 94,-2 13-136,1 12 71,-2 11 17,1 7-8,-1 7-14,1 0-31,0-1 26,1-5-48,1-5 32,1-7-48,1-9 32,0-8 8,0-8-3,0-8-16,0-9 6,0-5 34,1-5-10,-1-3 61,0-3 77,0-2-167,1-3 93,0-6-89,4-6 4,1-8-22,4-6-16,1-9 21,3-6-101,1-6-102,1-2 137,-3-2 61,-2 2-53,-4 1 63,-2 2-34,-3 5-26,-1 2 26,-1 3 8,0 4-78,-1 3-12,0 4-113,1 4-160,-1 6 131,1 6-259,0 5-731,-1 5-1368</inkml:trace>
  <inkml:trace contextRef="#ctx0" brushRef="#br7" timeOffset="-6207.99">1664 1066 13398,'0'0'9698,"8"-10"-9426,5 0-272,5-1 216,2 1 35,1 3-104,0 2 117,-1 5-203,-3 6 171,-2 6 19,-5 5-62,-2 5-28,-4 3-31,-3 0-146,-5 1 131,-6-2-48,-4-2-6,-2-6 43,0-3-88,2-4 45,3-4-15,4-2-54,2-6-40,7-5-590,5-7 462,7-4-59,5-5-101,3 0 141,1-1 14,-1 3 202,-3 2-31,-4 5 60,-4 4-26,-5 2 11,-2 4 34,-2 2 121,-1 2-89,0 0-21,-2 1 214,1 1-217,-1-1 35,1 3-85,0 6 202,-1 3 123,1 7-269,0 2 40,0 2-75,0-1 101,0-2-183,1-2 18,1-3-30,2-6-485,1-2-386,3-4-1621,1-4-2016,2-8-3489,-2 0-1574</inkml:trace>
  <inkml:trace contextRef="#ctx0" brushRef="#br8" timeOffset="-6013.35">2011 737 17400,'0'0'5971,"0"-1"-6099,1 3 138,2 3-855,1 5-1202,2 1-1005,2 3-2598,-1-2-7110</inkml:trace>
  <inkml:trace contextRef="#ctx0" brushRef="#br9" timeOffset="-5113.92">2158 794 13206,'0'0'10207,"1"11"-9953,2 8 514,1 11-133,0 7-365,0 5-132,0 2-26,-1-1-82,1-3-28,-1-5 4,0-6-585,-1-7-544,-1-7-1001,0-5 219,-1-5 512,-2-6 257,-3-6 845,-2-6 224,-3-2 252,-1-4 810,-1 1 864,1 4-261,1 1-723,3 5-165,3 2-758,1 3 155,5 1-518,7 1 155,10 0 304,11 0-400,10-3 213,7 0-45,2-1 173,0 0-176,-8 1 99,-8 2 83,-11 0-8,-8 1 215,-7 0 300,-4 1 96,-4 0-222,-4 0-379,-3 1 102,-3 3-30,0 2-10,-1 2-70,2 1 153,2 1-180,3 0-18,2-3-128,5-1 139,5-2 42,4-4-48,6-4 81,0-5-41,2-3 14,-2 0 71,-3 1 36,-4 3 106,-3 1-43,-3 4-202,-1 1 5,-1 3 40,1 5 51,2 2 23,1 2-92,2 0 124,1-1-95,0-2 48,2-2 154,2-3-138,1-5 32,3-7-65,0-8 33,0-8-88,-1-8 5,-3-8-6,-4-9-20,-4-5-126,-3-2 90,-6 2 60,-4 7 92,-4 10 263,-2 11-9,-1 11-182,1 10-175,0 13 40,0 13 95,2 12-111,2 10 152,3 10-118,2 4 1,6 2 18,8 1-67,8-5 0,9-5-2,7-6-750,6-9-608,5-9-1889,2-7-2250,-9-7-11595</inkml:trace>
  <inkml:trace contextRef="#ctx0" brushRef="#br10" timeOffset="-4113.49">2956 1110 14407,'0'0'9561,"10"-1"-9422,4 0-126,2-1 22,3 0-19,0 1-19,-1 0-592,0 0-2072,-1 0-1295,1-1-3452,-4 0-2598</inkml:trace>
  <inkml:trace contextRef="#ctx0" brushRef="#br11" timeOffset="-2249.9">3384 866 13110,'0'0'11739,"-6"-14"-11328,-3-2-75,-3 3-312,-3 6 66,-2 10-63,0 8 8,3 9 90,3 6-157,4 5 51,6 2 18,5 1-29,6-3-8,6-1 22,3-5 28,2-2-7,-4-6-32,-2-4-9,-4-4 38,-4-3-50,-3-3 15,-3-2-5,-1-1 112,-4-1-144,-2 0-83,-1-2 97,1-4-415,1-4-460,4-6-169,9-9-115,9-6-213,12-8-330,8-6-353,6-4 1040,-1 0 278,-2 2 784,-8 6 993,-9 6 464,-9 7 326,-6 5-81,-4 9-656,-4 5 534,-1 4-1078,-1 4-523,-3 7-3,-2 8-66,-3 10 72,-1 9 50,-1 7-45,3 4 115,2 2 24,2-1-172,3-3 114,1-5-116,0-6-176,2-8-419,-1-6-960,1-7-136,-1-4 945,0-4 597,-2-6-107,-5-5 296,-4-3 48,-4-1 839,-1-1 33,1 2-66,1 3-42,3 3-470,4 1-289,3 3-26,5 1-467,6 1 467,9-1-88,8-2 161,8-1-159,5-2 57,4-1 18,-1 0-29,-4 2 67,-6 0-75,-7 1 5,-9 2 110,-5 1 189,-5 1 176,-3 0 118,-2 3-721,-3 4 169,-3 6-30,-2 3 13,-2 7-2,1 0 5,2 2-19,2-2 24,2-2-45,2-4 14,2-6-25,4-3-88,4-3 137,5-5 103,5-7-138,3-5 15,2-6-303,-1-1 191,-5-1 113,-4 2-19,-5 5 96,-4 3 19,-2 4 18,-2 2-149,0 4-178,-1 3-127,0 5 335,0 4-41,0 3-13,1 4 59,1-1 21,1-1-24,2-2-27,2-4-66,4-3 109,2-3 0,3-2 58,3-4-103,2-5 16,2-6-476,0-6-354,1-7-637,-1-8-92,-1-8-597,-1-8 1361,0-6-526,-5-1 1417,-3 3-249,-4 6 1450,-4 10 407,-2 8-144,-2 11-306,-2 6-822,1 7-190,-2 4-207,0 5-190,-1 6 213,-2 6 256,-1 8 380,-1 8-44,-1 5 73,1 5 74,1 3-616,1 2 145,2-2-76,2 0-248,1-3 107,3-2-82,4-6 34,4-5-48,2-5-6,2-6-36,2-8-12,1-2 57,1-5 112,3-6-142,2-7 51,0-8-34,0-7-164,-1-4 9,-3-1-51,-4 0 136,-4 4 50,-5 6 12,-2 6 82,-3 6-94,-1 4 33,0 4-142,-1 7 56,-2 7 89,-1 5 63,-1 6-29,0 1 19,2 1-40,0-3-27,3-3 5,5-6-42,4-4-27,5-4 80,6-6 66,6-8-71,4-6-8,5-9-17,0-4-36,-3-6-12,-5 0 76,-7 4 68,-6 3 78,-6 6 62,-4 8-270,-2 4 66,-4 8-87,-3 8 88,-1 7-11,0 5 24,0 2-40,2-1-6,2-1 1,0-6-40,2-3 29,3-4 26,2-4 30,3-7 107,6-6-158,1-5 110,5-8-110,1-4-26,0-4-107,-1 2 43,-4 1 71,-4 8 14,-3 5-109,-3 7-187,-1 11 160,2 10 178,1 11 116,1 7-164,1 6 86,0 1-26,-1 1-36,-2-6-7,-1-4 0,-6-7-22,-10-6-536,-11-7-1603,-12-3-2396,-11-8-1201,-10-8-4532,8 0 9177</inkml:trace>
  <inkml:trace contextRef="#ctx0" brushRef="#br12" timeOffset="-2098.54">4066 711 11461,'0'0'8695,"22"-4"-8540,14-1-169,17-1-1181,12 2-2161,9 0-6086,-11 2 3405</inkml:trace>
  <inkml:trace contextRef="#ctx0" brushRef="#br13" timeOffset="-1793.82">5238 770 14999,'0'0'11837,"1"0"-11818,3 0-72,4 0 74,6 0 43,8 0-85,7 0-734,3-1-1230,0 1-2388,-2-1-128,-7 2-4556,-6-1 3147</inkml:trace>
  <inkml:trace contextRef="#ctx0" brushRef="#br14" timeOffset="-1599.54">5292 895 15079,'0'0'7409,"12"1"-6897,11 0-405,9 1 141,7-3-299,1 0-605,-4-2-2023,-7-1-1939,-9-2-7881,-8 1 10920</inkml:trace>
  <inkml:trace contextRef="#ctx0" brushRef="#br15" timeOffset="2980.17">718 623 13366,'0'0'9789,"0"-4"-9408,-1 1 73,-4 1-190,-6 6-259,-7 11 254,-8 13 112,-6 15 210,-7 13-151,-1 10-83,-1 9 120,6 1-403,8 1 77,8-6-152,11-5 27,12-8-53,-2-53 20,0 1 0,0 1 0,0-1 0,1 0 0,6 11 1,-6-13-26,1 0 1,-1 1-1,1-1 0,-1 1 1,1-1-1,8 5 1,-6-4-46,0-1-1,1-1 1,0 1 0,-1-2 0,9 4 0,43 8-1749,7-12-2843,4-12-5371,-11-2 537</inkml:trace>
  <inkml:trace contextRef="#ctx0" brushRef="#br16" timeOffset="4057.41">375 198 6707,'0'0'13678,"-10"-11"-12080,0-2-200,0 0-416,2 1-171,2 3-101,2 3-174,2 2-42,-1 4-489,0 7 54,-1 8 101,-2 7-16,0 9-64,-2 3-67,-1 1 35,1-1-18,2-4-36,2-6 30,0-7-29,2-4 8,0-6 53,1-4-54,1-2 57,0-6-35,0-6-27,0-8-141,0-6 75,0-6-126,1-4 182,-1 3-19,1 5 48,0 6-43,0 7-21,2 5 5,2 6-135,1 6 204,7 10-47,3 7 130,3 7 46,2 5-155,0-1-21,1-1 37,-4-3-40,-2-5-102,-4-5-325,-3-6-736,-3-4-600,-3-3-6,-2-14-6552,-1-6 2942,0-7 1927,0 1-1136</inkml:trace>
  <inkml:trace contextRef="#ctx0" brushRef="#br17" timeOffset="4067.47">362 212 8740,'0'0'0</inkml:trace>
  <inkml:trace contextRef="#ctx0" brushRef="#br18" timeOffset="4203.45">362 212 8740,'0'0'0,"17"-22"12030,6-8-12049,-3 4 2767,-3 7-2540,-5 11 117,-5 13 1073,-3 11-1230,-2 13 161,-2 6-276,-1 4 8,0 2-63,1-2-30,2-5-742,4-5-819,5-4-840,4-8-1385,7-7-4938,-3-4-68</inkml:trace>
  <inkml:trace contextRef="#ctx0" brushRef="#br19" timeOffset="4522.46">727 211 16440,'0'0'7254,"-15"16"-6740,-2 8 31,-2 6-137,4 2-200,3-2-99,4-5-66,4-6-38,2-6 1,5-5-6,4-4 130,5-6-36,2-6-20,0-6 12,-1-3-25,-4-1 43,-2 0 43,-3 2-67,-3 3 24,-4 4-101,-3 4 7,-4 4-82,-3 4 0,0 4-565,2 4-871,3 2-1336,2 0-2000,3-2-5262,2-2 4175</inkml:trace>
  <inkml:trace contextRef="#ctx0" brushRef="#br20" timeOffset="4831.24">795 32 14295,'0'0'7627,"0"-9"-7280,0-1-198,0 1 113,0 6 210,1 10 760,1 10-439,-1 11 130,1 10-616,-1 7-43,0 5-83,1 1-87,1-2-62,1-6-27,3-8-74,4-9-134,5-8-285,4-9-902,2-9-553,2-8-2453,-1-11-1423,-4 1-8034</inkml:trace>
  <inkml:trace contextRef="#ctx0" brushRef="#br21" timeOffset="5068.63">678 155 16648,'0'0'8569,"1"0"-8561,12-3 40,16-2 200,19-6-155,18-2-103,13-5-527,6-1-5185,-6 1-7804,-15 3 8678</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2.671"/>
    </inkml:context>
    <inkml:brush xml:id="br0">
      <inkml:brushProperty name="width" value="0.035" units="cm"/>
      <inkml:brushProperty name="height" value="0.035" units="cm"/>
      <inkml:brushProperty name="color" value="#DA0C07"/>
      <inkml:brushProperty name="inkEffects" value="lava"/>
      <inkml:brushProperty name="anchorX" value="-109979.09375"/>
      <inkml:brushProperty name="anchorY" value="-97740.5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1528.42969"/>
      <inkml:brushProperty name="anchorY" value="-99023.26563"/>
      <inkml:brushProperty name="scaleFactor" value="0.5"/>
    </inkml:brush>
  </inkml:definitions>
  <inkml:trace contextRef="#ctx0" brushRef="#br0">5 207 13686,'0'0'9863,"-1"1"-9150,0 1 215,0 0-296,0-1-266,1 0-9,0 0-399,0 0 133,6 0-102,3 0 54,9 0 39,5 0 9,6-1-110,5 0-77,0 0-637,-1 0-540,-3 0-1646,-5 0-1168,-5 0-456,-6 0-1775,-6 0-641</inkml:trace>
  <inkml:trace contextRef="#ctx0" brushRef="#br1" timeOffset="758.15">157 288 5026,'0'0'8041,"-21"8"-5714,-4 2-943,-2 0 289,5-1-286,5-1-618,5-3-166,6-2-312,2-1-70,4-1-32,2 0 46,4 0 131,4 0-241,5-1 80,4 0-47,4 0-126,4 0 53,2-1-42,1-1-48,-1-1-6,0-1-227,-3-1-143,-2 0-161,-5 0 137,-2 0-115,-5-1 536,-4 1-190,-3-2 196,-3-1 36,-1-2-79,-1-1-62,-2-4-39,-4-1 151,-2-4 43,-2-2-80,-2-2 221,-4-2 833,-1 1-640,-2 1 114,2 2-3,0 4 126,3 3-96,1 3-130,5 4 95,0 1 35,2 3-238,1 0 150,2 2-240,0 0 101,1 0-187,0 1-26,1 1 56,0-1-177,0 1 33,1 0-54,0 1-186,3 4 165,4 4 59,4 6-11,7 4 8,6 4-19,5 2-13,5 1-165,3-2-217,0-3-117,0-4 67,-1-3-302,-1-6-141,-4-2 419,-3-4 136,-5-1-24,-6-2 413,-6 1-88,-4-1 459,-4 0-189,-2 2 117,-2 5-338,-5 6 76,-4 8-39,-4 7 34,-4 8 9,-3 6 93,-3 6-99,-1 2-22,0 1 25,3-2-88,2-4 23,5-6-28,5-6-575,2-6-882,4-7-1316,1-5-103,0-4-5094</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1.461"/>
    </inkml:context>
    <inkml:brush xml:id="br0">
      <inkml:brushProperty name="width" value="0.035" units="cm"/>
      <inkml:brushProperty name="height" value="0.035" units="cm"/>
      <inkml:brushProperty name="color" value="#DA0C07"/>
      <inkml:brushProperty name="inkEffects" value="lava"/>
      <inkml:brushProperty name="anchorX" value="-109769.86719"/>
      <inkml:brushProperty name="anchorY" value="-97171.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08451.46094"/>
      <inkml:brushProperty name="anchorY" value="-96045.75781"/>
      <inkml:brushProperty name="scaleFactor" value="0.5"/>
    </inkml:brush>
  </inkml:definitions>
  <inkml:trace contextRef="#ctx0" brushRef="#br0">298 188 10645,'0'0'14329,"0"-2"-14182,0-1 2,0-4-111,-2-2 26,-3-4-72,-2-3 53,-2-2-37,-1-1-8,-2 0 21,1 2-26,-1 2 26,2 3-26,-1 4 26,2 2-45,-1 3 14,-1 3 12,-3 6-60,-2 7 18,-5 11 48,-4 7-16,-2 8 8,2 4 130,4 1-111,5-3-16,6-3 5,6-6-27,6-6-13,5-6 21,3-7-63,3-5-20,4-4-90,2-3-53,6-3-254,3-5-1393,4-6-1264,3-2-1699,-1-4-5315,-6 3 6597</inkml:trace>
  <inkml:trace contextRef="#ctx0" brushRef="#br1" timeOffset="589.79">579 30 13702,'0'0'8658,"-3"-6"-8429,-1 1-253,0-1 101,1 1 187,0 2 355,1 1 64,0 0 110,1 2-156,0 0 329,0 0-630,1 0-133,-1 1-86,0-1-119,0 4-17,0 4 30,-1 6 58,0 5 115,0 4-157,1 0 56,1 1-38,-1-1-50,1-3 31,1-3-31,2-2-30,3-5-29,4-2 6,4-3-62,4-3-22,4-3 3,4-6-247,3-7 199,-1-4-35,-1-5 214,-4-1-53,-6 0 104,-5 2 53,-4 4-104,-4 6 149,-2 3-63,-2 5 132,-1 2-183,0 2-16,0 5-131,0 7 157,0 9 75,-2 8 75,-1 6-139,1 5 50,0 2-55,1 0-27,0-1-13,1-2-94,4-5-797,5-5-1348,6-7-3385,8-7-7492,-2-5 8778</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5.282"/>
    </inkml:context>
    <inkml:brush xml:id="br0">
      <inkml:brushProperty name="width" value="0.035" units="cm"/>
      <inkml:brushProperty name="height" value="0.035" units="cm"/>
      <inkml:brushProperty name="color" value="#DA0C07"/>
      <inkml:brushProperty name="inkEffects" value="lava"/>
      <inkml:brushProperty name="anchorX" value="-113005.07813"/>
      <inkml:brushProperty name="anchorY" value="-100741.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4385.45313"/>
      <inkml:brushProperty name="anchorY" value="-102417.2890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6258.14844"/>
      <inkml:brushProperty name="anchorY" value="-103643.6015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8011.23438"/>
      <inkml:brushProperty name="anchorY" value="-104840.007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9372.42969"/>
      <inkml:brushProperty name="anchorY" value="-106427.984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0820.05469"/>
      <inkml:brushProperty name="anchorY" value="-107613.2734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22206.26563"/>
      <inkml:brushProperty name="anchorY" value="-108924.47656"/>
      <inkml:brushProperty name="scaleFactor" value="0.5"/>
    </inkml:brush>
  </inkml:definitions>
  <inkml:trace contextRef="#ctx0" brushRef="#br0">19 284 5202,'0'0'13900,"-1"-5"-11984,-1-1-598,-1 0-174,1-1-325,-2 0 64,2 1-128,0 1-163,1 2-181,0 0-18,0 2-223,1 0 89,0 1-190,0 0-26,0 1-38,1 0-130,-1 3 162,0 4-18,0 4 26,2 3 19,3 2-58,2 1-1,2-1 16,1-2-26,3-3-30,1-3-122,2-4-80,1-1 50,1-5-157,1-5 210,0-6 102,0-6-42,-2-4 84,-2-4-18,-4-1 27,-3 1-6,-2 3 3,-3 7 0,-2 4 262,-1 5-206,0 9-75,-1 11 43,-3 12 86,-4 10-49,-2 8 115,-3 7-141,-2 1 26,-1 1-85,1-2 19,2-4-11,1-6-19,4-5-685,3-7-460,2-8-1703,5-6-1730,8-8-2668,0-3-4577</inkml:trace>
  <inkml:trace contextRef="#ctx0" brushRef="#br1" timeOffset="874.14">331 518 12550,'0'0'11594,"10"-13"-10972,3-3-171,4-4-291,-1-1 131,-1 1-22,-2 2-151,-3 1 84,-4 2-124,-3 2-25,-2 2 22,-3 2-51,-4 3 13,-2 2 14,-3 2-43,-2 4-5,-1 3 74,-1 6-80,1 6 27,2 3-8,3 4 19,3 3 32,2 0-65,4-1 60,2-2-38,3-4 10,4-4-39,3-4 10,2-5-5,2-2 19,2-4-24,2-3 63,1-4-74,1-5-69,0-3-56,0-4-68,-3-2-44,-3-1 117,-3 0 53,-4 1 83,-4 1 6,-2 3 7,-2 3-16,-1 4 6,0 2-3,-2 4 56,0 1-72,-3 2-32,0 2-11,-3 3 73,-1 2 31,-1 2-61,2 1 24,1-1 11,2-3-25,2-1 9,1-2-22,1-1-106,3-2 141,2-3-29,4-2 85,1-1-38,1 1-39,-1 0 106,-3 2-71,-1 1-33,0 3 11,0 4 48,1 5 115,3 4-142,0 1 51,1 1-72,0-1 35,-1-2 42,-1-4-69,-2-3-13,1-3 21,0-3 83,1-5-6,1-6-85,3-6 11,3-5-27,1 0-16,1 0 21,-1 4-26,-3 4-11,-2 5-72,-4 3 112,-2 3-168,0 3 106,-2 4 60,2 4 111,-1 3-61,2 2 67,-1 1-91,1 1-30,0-2 6,3-2-120,3-1-379,5-4-1056,7-2-2455,5-2-2766,-2-1-8537</inkml:trace>
  <inkml:trace contextRef="#ctx0" brushRef="#br2" timeOffset="2176.37">1267 452 2049,'0'0'24176,"0"-18"-23856,0-6-93,0-7-141,0-4-62,0-5 21,1-6-53,3-4-24,1 0-163,2 2 193,0 7-86,-1 11 101,-1 9-24,-2 9 11,0 6-187,-1 10-151,1 9 423,1 8-104,0 5 65,0 4-38,-1 1 32,0-3-48,-2-3 32,0-5-30,0-5 9,-3-5-40,-1-3-46,-3-4-45,-2-2-86,-2-1-148,-1-1 202,-2-2 40,1 0 47,-1-1 1,1 0 8,1 1-18,0 1-33,1 1 139,1 0-80,1 2 11,1 1 55,1 1-74,1 1 24,1 1 30,1-1-49,1 1 72,2 0-21,-1 0 83,1 0 34,1 0 14,-1 0-54,0-1-18,0 0-16,0-2-38,1 0 8,-1-1-79,1-1 20,1 0 9,1 0-62,1 0 131,1-3-2,1-1-14,1-4-8,-1-3-72,2-2 93,-2-1-32,-1 0 30,-2 2 13,-1 2 16,-1 3 184,-1 2 24,0 3-125,-1 1 10,1 4-138,0 6 13,0 8 173,0 6-18,-1 5-3,1 2-26,0 0-30,0-2-51,0-3-26,2-4 21,2-5-67,0-4 19,1-6-27,1-2 25,0-5-9,0-5 96,1-7 68,-2-7-108,-1-6-53,-1-3-117,-2-1 23,-3 3 57,-2 6 34,-2 6 32,-1 6 17,-1 4-57,0 7 19,1 5-64,2 4 72,1 3-43,2 1-42,3-2 32,4-2-70,4-3 38,5-2-70,3-6 168,3-5-69,1-7 64,1-5-32,-1-6 11,-2-4-59,-3-5 72,-5 0-5,-3 2 2,-4 5 22,-1 6 125,-3 7-184,0 7 42,-1 12-15,0 14-3,1 14 75,-3 14-3,0 10 61,-1 6 81,1 4-188,0-2 44,1-4-57,1-6 46,2-10-73,2-11 4,0-9 15,2-11-45,-2-7-43,1-6 49,-1-8 18,0-9-43,0-8 72,-1-8-133,-3-5 3,-4-1 50,-5 2 72,-2 5 38,0 6 91,0 7-94,4 6-40,2 5-64,2 2-121,6 3 9,7 1 80,8-1-10,11-3-273,10-1-216,12-4 325,9-1-2736,6-2-1063,4-2-3916,-12 2-2163</inkml:trace>
  <inkml:trace contextRef="#ctx0" brushRef="#br3" timeOffset="2479.75">2153 111 7652,'0'0'16679,"0"-8"-16492,0 4-118,0 8 278,0 12 477,0 12-402,0 10 50,0 9-101,-2 3-102,0 0-204,-1-2 47,1-4-70,0-8-44,1-7 10,2-9-83,3-7 3,3-6-80,4-5-411,5-7-205,1-7-905,0-5-2300,-3-5-439,-4-3-7426,-4 4 8829</inkml:trace>
  <inkml:trace contextRef="#ctx0" brushRef="#br4" timeOffset="2650.25">2122 337 14311,'0'0'10100,"3"-3"-10017,6-1-19,6-1-11,5-2-69,4-1-1040,1-1-1292,1-2-1528,-2-1-1684,-6-2-1358,-5 2 2396</inkml:trace>
  <inkml:trace contextRef="#ctx0" brushRef="#br5" timeOffset="2809.68">2162 93 11509,'0'0'12331,"-8"-1"-12413,3 2 12,5 3 46,10 2-568,10 2-1473,9 1-1361,8-1-2870,-4-2-5927</inkml:trace>
  <inkml:trace contextRef="#ctx0" brushRef="#br6" timeOffset="3466.14">2621 134 8340,'0'0'18635,"-8"14"-18277,-4 9-46,-4 7-251,-2 4-5,-1 1 99,1-1-174,2-5 72,2-6-42,2-5-11,2-7-128,3-4 35,-2-4-1,1-7-79,0-6-89,0-4 228,1-2 18,1 0 152,2 3 195,1 3-211,1 4-51,1 3-61,1 4-240,3 5 301,4 6-29,3 5-42,3 3 7,3 1-40,0 0-197,0-2-264,0-3-555,-1-5-691,3-4-265,1-4-428,3-7 679,5-10-50,3-8 427,3-8-273,-1-8-2542,-2-5 5214,-5-2 375,-6 2 2076,-6 4-827,-5 6 1526,-4 9-1489,-4 8-1136,-3 6-764,-3 5-447,-4 8-153,-4 7-106,-2 7 18,-1 5-15,2 3-92,3 3 9,4-1-8,3-1 15,7-2-117,9-4-2,9-3-43,8-4-256,5-2 162,1-3-63,-2-2 87,-4-1 148,-8 0-262,-7 0 69,-5 2 309,-9 2-79,-9 3 98,-9 3 25,-11 3-97,-6 2-136,-5 0-2710,-1-2-3311,1-2-8996,9-5 16420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51.602"/>
    </inkml:context>
    <inkml:brush xml:id="br0">
      <inkml:brushProperty name="width" value="0.035" units="cm"/>
      <inkml:brushProperty name="height" value="0.035" units="cm"/>
      <inkml:brushProperty name="color" value="#DA0C07"/>
      <inkml:brushProperty name="inkEffects" value="lava"/>
      <inkml:brushProperty name="anchorX" value="-123533.40625"/>
      <inkml:brushProperty name="anchorY" value="-110570.2421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049.82813"/>
      <inkml:brushProperty name="anchorY" value="-109687.148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0761.86719"/>
      <inkml:brushProperty name="anchorY" value="-108801.9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9469.59375"/>
      <inkml:brushProperty name="anchorY" value="-107839.60938"/>
      <inkml:brushProperty name="scaleFactor" value="0.5"/>
    </inkml:brush>
  </inkml:definitions>
  <inkml:trace contextRef="#ctx0" brushRef="#br0">254 137 9925,'0'0'12573,"-5"-3"-11692,0-2-297,-2 1 72,2 1-85,1 0 48,1 0-72,1 1-165,1 0 63,1 1-255,0 0 122,0 0 8,1 1-213,-1 0-46,0 0 96,0 0-191,0 0-38,0 2-139,3 2 230,4 4-38,6 3 38,5 2-25,6 1 9,3 1-3,3-2 0,1-1-19,0-1 62,-1-3-19,-4-1-29,-4-2 10,-5-2-80,-4-1 96,-5-1-31,-3-1 85,-3 0-59,-2-1-16,0 2 42,-1-1 22,0 1-80,-1 2-85,-4 2 133,-10 5 8,-10 5-37,-12 7-1,-9 5 1,-8 4-3,-4 3 0,0 0 37,3-1-47,7-4 15,8-5 51,10-6-72,10-6 24,8-5-8,7-4 19,4-2-25,2-1-159,2-1 63,0 0-551,-1 0-278,3-2-550,5-1-2897,2-3-2102</inkml:trace>
  <inkml:trace contextRef="#ctx0" brushRef="#br1" timeOffset="528.3">811 107 13414,'0'0'11296,"0"-5"-10424,0-1-287,0 1 26,0 1-219,0 1-211,0 2-7,0 5-153,0 7 48,0 9 238,0 8-296,0 7 250,0 5-261,0 3 206,-1 0-140,0-1-34,-1-3 11,0-5 82,-1-4-119,0-6 20,0-5 31,2-7-71,-1-5 3,2-3-282,0-3-353,0-4-2280,0-3-4502,0-4-2694,0 2 3213</inkml:trace>
  <inkml:trace contextRef="#ctx0" brushRef="#br2" timeOffset="983.11">1025 117 13190,'0'0'11304,"0"-3"-10282,-2 0-419,-1 0-40,-3 0-387,-1 1 64,-3 3-176,-1 3-3,1 2-26,2 5-38,1 3 46,3 2-16,1 2-33,4 2 49,7 0-16,6 1 23,5 0 33,5-1-46,2-2 54,1 0-54,-3-2-2,-3-2 18,-4 0-26,-6-2 82,-4 0-79,-3-1 44,-2-1-31,-5 1 8,-4-2-3,-6 0-56,-3-2-40,-5-2-198,-2-2-583,1-1-913,2-5-4082,2-6-4024,5 0 136</inkml:trace>
  <inkml:trace contextRef="#ctx0" brushRef="#br3" timeOffset="1265.5">963 135 13654,'0'0'11528,"-8"-4"-11530,5 0 79,4-2-74,11-1 90,12-2 67,13-2-69,10-3-27,5-2 64,0 0-155,-7 1 64,-9 3 52,-11 3-113,-9 3 0,-8 2-788,-5 2-1461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5.559"/>
    </inkml:context>
    <inkml:brush xml:id="br0">
      <inkml:brushProperty name="width" value="0.035" units="cm"/>
      <inkml:brushProperty name="height" value="0.035" units="cm"/>
      <inkml:brushProperty name="color" value="#DA0C07"/>
      <inkml:brushProperty name="inkEffects" value="lava"/>
      <inkml:brushProperty name="anchorX" value="-121226.3125"/>
      <inkml:brushProperty name="anchorY" value="-109472.49219"/>
      <inkml:brushProperty name="scaleFactor" value="0.5"/>
    </inkml:brush>
  </inkml:definitions>
  <inkml:trace contextRef="#ctx0" brushRef="#br0">215 291 6979,'0'0'11832,"0"-11"-11237,0-4-213,-1-1-62,0 1 19,-3 1-249,-1 2 164,-2 2-209,-2 2 113,-1 2-38,-2 2 120,-2 1 99,-2 1-153,-1 2-92,1 0 154,1 1-77,1 1 210,0 3-149,2 1 16,2 2-58,1 2-46,1 2-11,2 1-21,0 1 59,2 1-19,2 1-11,0 1-69,1 0 75,1-1-45,2 1-25,2-1 8,3-1-61,2-1-2,2-1 34,3-3-32,0-2 10,0-3-20,0-2 23,1-1-8,-2-2 3,-1-3 19,-1-4-62,-2-3-111,-2-3 47,0-3-136,0-2-58,-1-3-46,0-1-128,0-1 440,-1 1-42,-1 3 32,-1 3 50,-1 3-10,-1 4 42,-1 3 65,0 3-17,0 1-64,0 2-53,-1 2-64,1 4 86,0 5 42,0 3 26,0 3 38,0 2 51,1 0-29,1 1 31,3-1-26,1-2-49,3-2-23,2-3-16,2-4 18,2-2-45,0-4-42,1 0 28,0-5 25,-1-3-8,-1-4-51,0-4-22,-1-4 22,-1-4-10,-2-1 2,-2 0 18,-1 1-4,-2 4 20,-1 4-23,-2 3 8,-1 5-3,0 3 0,-1 1-94,1 2-28,0 3 114,3 5-3,-1 4 118,1 5 47,0 3-42,-1 1 59,1 1-72,-1-3 21,0-3-45,-1-5-27,0-4-32,-1-3 154,-1-2-122,0-1 43,1-2 45,2-4-165,1-5 13,3-4-67,3-3-213,3-2 18,2 0 166,1 2 16,-1 3 80,0 3-10,-3 4 28,-2 3-4,-2 3 2,-2 4 0,0 3 149,0 5-42,1 3 77,0 3-35,1 1 51,1 2-125,0-1-38,-1-1-13,2-2-5,-1-3-22,1-3 6,4-4-59,4-3-264,5-5-115,5-5-117,3-5-64,0-5-353,-3-2 446,-8-1 577,-5 0-158,-6 3 216,-6 1 173,-5 3 33,-5 3 100,-3 4-33,-3 3-113,-2 6 90,-1 6-71,0 6-112,1 5 107,4 3-302,3 1 178,3-1-138,2-3-21,5-3 24,3-5 5,4-5-22,3-3 9,3-8-3,1-6-19,1-7-87,1-6-52,0-7 121,-2-5-286,0-5 30,-3-4 36,-1-1-209,-4 2 340,-3 4 81,-2 8 24,-1 7 183,-2 9-98,0 6 59,-1 4-163,1 7-29,-2 6 74,0 8-13,0 8 5,0 6 59,1 7 115,0 4-29,0 3 18,2 1 18,4-2-135,5-3-35,7-4 40,6-6-59,8-6-2,7-6-243,6-7-1185,5-4-3169,1-7-4279,-9-3-2217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3.146"/>
    </inkml:context>
    <inkml:brush xml:id="br0">
      <inkml:brushProperty name="width" value="0.035" units="cm"/>
      <inkml:brushProperty name="height" value="0.035" units="cm"/>
      <inkml:brushProperty name="color" value="#DA0C07"/>
      <inkml:brushProperty name="inkEffects" value="lava"/>
      <inkml:brushProperty name="anchorX" value="-121071.03906"/>
      <inkml:brushProperty name="anchorY" value="-108979.3984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9732.60156"/>
      <inkml:brushProperty name="anchorY" value="-108000.6875"/>
      <inkml:brushProperty name="scaleFactor" value="0.5"/>
    </inkml:brush>
  </inkml:definitions>
  <inkml:trace contextRef="#ctx0" brushRef="#br0">308 26 11301,'0'0'8911,"0"-1"-8073,0 0 31,0-1-106,0 0-133,-1 0-299,-1 0-230,-2-1 131,0 1-218,-2 0 36,-2-1 4,0 1 10,-3 0 16,-3 1-59,-3 0-18,-2 1 39,-3 2-34,0 2-8,-1 2 3,2 3-3,2 3 0,2 2 0,0 3 19,2 5-25,2 2 28,1 4 29,1 2-65,2 1 78,3 0 14,2-2-4,1-2-12,4-3 4,3-4 17,4-3 50,4-4-106,4-4 277,3-4-138,3-2 50,-1-2-158,1-2 81,-3-1-125,-3-2-6,-1 0-507,-3-3-366,1-1-1515,0-2-2195,2-3-2946,-3 1-3040</inkml:trace>
  <inkml:trace contextRef="#ctx0" brushRef="#br1" timeOffset="677.75">411 130 7523,'0'0'11347,"5"0"-11062,4-1 44,1 0 121,1 0-340,-1-2 74,0 0-35,-1-1 70,-3-2-21,-2-2 103,-2-3 123,-1 0-178,0-1 82,-1 0 104,-2 3 78,1 1-220,-1 3 20,-1 1-163,0 3-97,-1 2-39,-2 4-3,-2 5 11,0 7 31,-1 6-26,1 5 48,1 4-13,1 4 5,2-1-19,2 0-31,1-2 26,0-3-30,1-4-10,0-4 3,1-5 16,-1-4-6,0-4 3,1-4 19,-1-1 32,0-3-46,-1 0-21,-4-1-126,-3-1-42,-4 1 96,-4-1 0,-1 1 78,-1-1-36,3 1 36,3 0-28,3 0-10,3 0-53,3 1-62,3-1 32,5 1-127,8-1-153,6 1 448,7-3-106,7-1 47,6-3 63,2-1-55,-1-2 76,-2-1-78,-8 2 24,-6 1 10,-7 1 14,-7 1-58,-5 2-580,-3-1-864,-2 1-1379</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6.376"/>
    </inkml:context>
    <inkml:brush xml:id="br0">
      <inkml:brushProperty name="width" value="0.035" units="cm"/>
      <inkml:brushProperty name="height" value="0.035" units="cm"/>
      <inkml:brushProperty name="color" value="#DA0C07"/>
      <inkml:brushProperty name="inkEffects" value="lava"/>
      <inkml:brushProperty name="anchorX" value="-123540.14844"/>
      <inkml:brushProperty name="anchorY" value="-110904.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4857.52344"/>
      <inkml:brushProperty name="anchorY" value="-112489.1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6427.86719"/>
      <inkml:brushProperty name="anchorY" value="-113915.21875"/>
      <inkml:brushProperty name="scaleFactor" value="0.5"/>
    </inkml:brush>
  </inkml:definitions>
  <inkml:trace contextRef="#ctx0" brushRef="#br0">159 236 9444,'0'0'10282,"-3"-11"-9166,-1 0-471,-4 0-218,0 2 19,-4 2 181,-1 4-235,-2 4-32,-1 6 27,-1 5-246,2 5 217,1 5-38,3 4-83,2 4-23,2 5 132,4 1-100,0 1-97,3-1 310,1-1-397,4-5-25,3-4 94,3-6 45,3-4-163,2-6 0,4-5-79,2-2-679,1-4-1045,1-5-2268,0-3-1005,-3-2-9461,-5 0 15615</inkml:trace>
  <inkml:trace contextRef="#ctx0" brushRef="#br1" timeOffset="463.86">319 401 10293,'0'0'12459,"6"-14"-12014,2 0-295,3 0 44,2 3-84,0 2-46,2 4 8,-1 4-8,0 5-56,-2 5 128,-2 5-77,-3 5-11,-3 3 24,-1 2-30,-2 2 9,-2 1-22,-4-1-13,-4-1 78,-2-2-62,-3-2 133,-1-2 169,0-3 162,0-3-179,4-3-20,1-2-89,3-2-136,3-3 141,2-2-258,1 0 242,1-1-189,1 0 75,5-1 72,6-1-62,7-3-69,9-3-16,5-3-395,3-1-117,1-1-795,-2 2-737,-5 1-1304,-6 1-1772,-7 3-3729,-6 1 3700</inkml:trace>
  <inkml:trace contextRef="#ctx0" brushRef="#br2" timeOffset="2752.77">742 44 8852,'0'0'11154,"-15"-8"-10246,-2-1-292,1 0-59,2 2 174,4 1-365,4 3-59,3 1-88,2 2-54,6 5 246,8 4 128,9 7-155,6 6-120,7 9-40,2 9-99,1 9-39,-3 7-17,-5 8-77,-4 3 56,-5 4-58,-7 1 15,-5-1-229,-7-2-497,-8-2-114,-6-6-1224,-7-5-1706,-5-7-2603,1-12-6711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9.986"/>
    </inkml:context>
    <inkml:brush xml:id="br0">
      <inkml:brushProperty name="width" value="0.035" units="cm"/>
      <inkml:brushProperty name="height" value="0.035" units="cm"/>
      <inkml:brushProperty name="color" value="#DA0C07"/>
      <inkml:brushProperty name="inkEffects" value="lava"/>
      <inkml:brushProperty name="anchorX" value="-127846.82813"/>
      <inkml:brushProperty name="anchorY" value="-116053.375"/>
      <inkml:brushProperty name="scaleFactor" value="0.5"/>
    </inkml:brush>
  </inkml:definitions>
  <inkml:trace contextRef="#ctx0" brushRef="#br0">268 76 10309,'0'0'9255,"-14"-12"-8604,-1-2-206,-3-1 137,2 1-54,1 4-227,1 3 14,1 3-168,-1 8-115,-2 9 59,-2 13-51,-2 11 29,-1 13 161,1 11-252,2 8 121,3 7-40,4 3-14,4 2-13,5-3 3,5-3-78,8-5 59,6-3-245,9-5-492,7-4 129,8-4-846,6-5-510,6-7-386,2-7-4261,-8-10-3417</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1.807"/>
    </inkml:context>
    <inkml:brush xml:id="br0">
      <inkml:brushProperty name="width" value="0.035" units="cm"/>
      <inkml:brushProperty name="height" value="0.035" units="cm"/>
      <inkml:brushProperty name="color" value="#DA0C07"/>
      <inkml:brushProperty name="inkEffects" value="lava"/>
      <inkml:brushProperty name="anchorX" value="-129182.98438"/>
      <inkml:brushProperty name="anchorY" value="-118358.164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848.375"/>
      <inkml:brushProperty name="anchorY" value="-117209.046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9721.875"/>
      <inkml:brushProperty name="anchorY" value="-118361.32813"/>
      <inkml:brushProperty name="scaleFactor" value="0.5"/>
    </inkml:brush>
  </inkml:definitions>
  <inkml:trace contextRef="#ctx0" brushRef="#br0">149 246 8948,'0'0'8924,"-5"-5"-8065,-1-1-555,-3 1 27,0 0-21,-2 4 87,-2 6 102,-2 7 464,-3 8-680,2 7 61,1 5 323,2 4-293,4 2-238,3 1 109,5-3-2,6-3-216,7-5 197,5-6-272,6-6 264,4-6-158,2-5 30,1-6-61,-1-5 69,-2-6-24,-4-6-10,-6-6-52,-5-5 52,-5-4-20,-4-2-50,-4-1 35,-5 1 5,-6 3-40,-5 6 88,-4 7-45,-5 6-22,-3 5-10,-2 5-1,0 6-2,3 5 19,4 4-24,6 4-86,6 1-965,5 0-833,8-1-742,9-3 11,9-4-2755,9-3-116,-3-2-337</inkml:trace>
  <inkml:trace contextRef="#ctx0" brushRef="#br1" timeOffset="364.05">364 276 7668,'0'0'14473,"16"-7"-13379,3 4-601,5 7 65,2 10 42,-1 10-352,0 9 102,-3 7-158,-1 4-5,-4 1-118,-4 0-10,-3-4 13,-5-6 8,-2-6-40,-3-8 13,-3-6 32,-2-7 158,-2-6 219,-1-10-481,0-12 123,2-12-32,1-12-85,7-11 5,10-7-174,12-2 158,14 2-18,12 8-89,6 8 32,2 11-106,-4 11-385,-8 10-325,-11 7-1281,-10 7-2683,-10 5-2116</inkml:trace>
  <inkml:trace contextRef="#ctx0" brushRef="#br2" timeOffset="991.78">1640 66 4866,'0'0'14137,"0"-13"-12413,-1-1-580,-1 0-60,0 2-700,-3 3 104,-2 6-267,-6 8-85,-4 11 403,-6 11 112,-4 11-443,-1 10 65,1 8 95,5 4-350,6 3 161,5 1-96,9-3 0,11-3-57,10-6 14,11-8-45,9-7-27,7-9-574,3-8-213,1-8-517,-3-5-1356,-3-4-819,-9-3-4191,-9-1-2798</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7.808"/>
    </inkml:context>
    <inkml:brush xml:id="br0">
      <inkml:brushProperty name="width" value="0.035" units="cm"/>
      <inkml:brushProperty name="height" value="0.035" units="cm"/>
      <inkml:brushProperty name="color" value="#DA0C07"/>
      <inkml:brushProperty name="inkEffects" value="lava"/>
      <inkml:brushProperty name="anchorX" value="-131258.59375"/>
      <inkml:brushProperty name="anchorY" value="-120734.2968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3520.375"/>
      <inkml:brushProperty name="anchorY" value="-122177.9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4908.25"/>
      <inkml:brushProperty name="anchorY" value="-123718.539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6415.1875"/>
      <inkml:brushProperty name="anchorY" value="-125374.96094"/>
      <inkml:brushProperty name="scaleFactor" value="0.5"/>
    </inkml:brush>
  </inkml:definitions>
  <inkml:trace contextRef="#ctx0" brushRef="#br0">256 586 8676,'0'0'10325,"0"-12"-9549,0-2 56,-3-3 89,-2 0-286,-4 2-208,-3 1-64,-3 2-161,-2 3-10,0 3-66,-1 3-84,-1 1 1,1 2-27,0 4 21,0 3-26,1 5-11,0 4 78,2 4-62,1 3 2,4 1 57,3 2-38,2-1 14,3-1-22,4-2 25,5-2-46,6-3 50,5-5-52,2-3-4,3-4 57,0-4-19,-1-5-48,0-5-77,-2-5 74,-3-6-29,-4-3 8,-4-1 37,-3-1-10,-3 2 5,-2 2 19,-1 6-25,0 3 84,-1 5-62,0 3-16,1 3-126,-1 5 164,1 5-57,0 5 94,0 3-22,2 1 48,4 0-85,2-1 64,3-3-96,1-4 46,1-3 39,2-4-50,2-3 0,2-5 55,2-6-92,1-6 47,1-3-34,0-2 7,-1-1-39,-2 2 29,-2 3 8,-2 5-3,-3 5-128,-2 4 57,-3 8 68,-2 7-4,-2 8 250,-2 6-272,-1 3 187,0 2 18,-2-2-138,1-3 141,1-4-64,0-7-56,2-4 56,0-5 16,2-6 107,2-7-65,2-6-196,2-5 76,3-5-111,2-1 61,1 1-21,-1 4 23,-1 5-4,-3 5 2,-1 4-19,-2 3-50,0 5 87,0 5 65,1 6 59,-1 4-28,1 3 36,1 2-177,1-1 126,1 0-65,3-2-2,0-4-34,4-4-348,3-3-295,6-4-537,6-6-16,5-5-197,4-9-406,2-6 232,-3-8-136,-6-2-82,-10-1 2099,-9 2 1222,-11 5-40,-11 7 880,-9 6-781,-8 6-270,-5 8-717,-2 8 146,0 8-616,3 6 126,6 3-142,5 0-93,5-2-17,5-4-23,5-6-56,6-4 87,7-9 102,4-7 30,4-9-185,2-9-69,0-7-45,-1-7-134,-2-8-157,-3-6-78,-3-7-274,-3-4 231,-4 0 455,-2 4 55,-3 9 416,-2 11 494,-4 13-613,-4 12-129,-3 16-7,-3 16 127,-1 16 171,2 13 91,1 10-61,3 8-227,2 4-46,3 0-5,3-3-109,3-5-30,4-7-16,4-9-21,4-9-109,4-10-1110,2-8-1204,2-7-2382,3-7-3398,-5-4-1513</inkml:trace>
  <inkml:trace contextRef="#ctx0" brushRef="#br1" timeOffset="572.04">1647 382 5907,'0'0'9876,"9"-6"-8387,0-1 384,0-2-710,-2 2 238,-1 1-633,-5 1-48,-3 3-410,-5 0-86,-5 3-8,-2 4-5,-2 5 106,-1 6 46,0 6 69,1 7 27,3 3-243,2 4-37,5 0-40,3-2-62,8-2-82,5-5 18,7-5-13,6-6-224,4-6-235,1-4-824,2-4-1548,-2-6-1397,-4-4-6001,-5-1 3402</inkml:trace>
  <inkml:trace contextRef="#ctx0" brushRef="#br2" timeOffset="1108.97">1852 406 8388,'0'0'12774,"1"-4"-11779,1-1 296,0 1-696,0 1-275,1 2 235,1 6 181,-1 7-357,-1 6 16,1 5-67,-1 5-149,3 0-78,0 0 30,3-3-115,2-4 11,3-4-9,2-6-20,2-4 4,1-6-39,0-6-46,0-7 49,-2-6-132,-2-4 57,-3-4-3,-3 1 128,-4 1 21,-1 4-53,-2 5 24,-2 5 67,1 4-96,-1 7 13,1 8 13,-1 9 142,-1 10-41,-1 5 4,-1 5-52,-1 3 14,1 0-45,0-2-27,1-5 6,2-4-6,0-6-75,5-7-632,4-5-851,5-6-1388,5-9-3483,-2-3-10834</inkml:trace>
  <inkml:trace contextRef="#ctx0" brushRef="#br3" timeOffset="1416.77">2061 146 15303,'0'0'3775,"-3"-19"-1278,0-4-1718,1-3 363,-1 1-558,5 4-293,6 5-96,9 5 5,9 6 235,9 11 320,7 11-206,3 16-130,0 15-160,-6 13 83,-6 12-252,-9 7-7,-8 7 66,-6 1-50,-6 1-78,-9-2-13,-13-3-40,11-67-163,0 1-1,-14 25 1,10-26-279,0-1 0,-21 25 0,15-23-836,0-2 1,-23 18 0,-53 27-7756,12-15-4732</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5.243"/>
    </inkml:context>
    <inkml:brush xml:id="br0">
      <inkml:brushProperty name="width" value="0.035" units="cm"/>
      <inkml:brushProperty name="height" value="0.035" units="cm"/>
      <inkml:brushProperty name="color" value="#DA0C07"/>
      <inkml:brushProperty name="inkEffects" value="lava"/>
      <inkml:brushProperty name="anchorX" value="-131182.28125"/>
      <inkml:brushProperty name="anchorY" value="-120229.960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2553.85938"/>
      <inkml:brushProperty name="anchorY" value="-121726.4375"/>
      <inkml:brushProperty name="scaleFactor" value="0.5"/>
    </inkml:brush>
  </inkml:definitions>
  <inkml:trace contextRef="#ctx0" brushRef="#br0">115 76 2577,'0'0'12689,"2"-8"-11598,0-2-293,0 0 423,-1 1-228,0 3-219,0 1 255,-1 2-506,0 2-211,-1 0-106,-1 1-158,-4 1-16,-3 4 83,-3 4-126,-2 7 78,-3 6 125,1 7 112,0 4 16,3 4-120,3 2-88,4-2 19,4-2-38,6-3 62,5-6-187,4-5 149,4-5 99,4-6-29,0-5 189,3-2-178,-1-4 42,-1-3-13,-3-4-153,-4-1 62,-3-1-157,-4-1 21,-3 1-443,-2 0-365,-3 1-1940,0 0-1155,0 1-4090</inkml:trace>
  <inkml:trace contextRef="#ctx0" brushRef="#br1" timeOffset="666">440 117 10869,'0'0'11181,"-2"-14"-10519,-1-3-481,2-1-85,3 1-21,5 2-6,3 3-7,5 3 76,2 2-132,4 3 23,0 1 64,0 2-23,-1 1-9,-4 3-13,-3 5 59,-5 4-56,-4 7 74,-6 5 72,-5 4-223,-4 1 202,-3 0-160,-1-2-11,1-4-16,2-5 17,2-5 103,3-4-141,3-5 67,2-2 16,1-1 103,0-2-194,3 0-66,1 0 143,4 0-149,3 1 139,3 0-41,3 3 52,2 3-87,-1 3 66,-2 4-116,-3 0 125,-4 2-39,-3-1 13,-2 0 37,-3-2 9,-3 0 37,-7-2-102,-5-2 144,-4 0-63,-5-3-73,-1-1 62,-1-2-99,1 0-123,1-2-397,5 1-1113,5-2-723,4 1-296</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13.697"/>
    </inkml:context>
    <inkml:brush xml:id="br0">
      <inkml:brushProperty name="width" value="0.035" units="cm"/>
      <inkml:brushProperty name="height" value="0.035" units="cm"/>
      <inkml:brushProperty name="color" value="#DA0C07"/>
      <inkml:brushProperty name="inkEffects" value="lava"/>
      <inkml:brushProperty name="anchorX" value="-131716"/>
      <inkml:brushProperty name="anchorY" value="-128711.55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3272.6875"/>
      <inkml:brushProperty name="anchorY" value="-129804.70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4738.375"/>
      <inkml:brushProperty name="anchorY" value="-131343.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3465.65625"/>
      <inkml:brushProperty name="anchorY" value="-130092.492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35177.92188"/>
      <inkml:brushProperty name="anchorY" value="-131577.343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6640.3125"/>
      <inkml:brushProperty name="anchorY" value="-132836.0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39488.23438"/>
      <inkml:brushProperty name="anchorY" value="-134238.4531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40927.4375"/>
      <inkml:brushProperty name="anchorY" value="-135442.0781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39623.10938"/>
      <inkml:brushProperty name="anchorY" value="-134170"/>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40919.34375"/>
      <inkml:brushProperty name="anchorY" value="-135443.10938"/>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39635.20313"/>
      <inkml:brushProperty name="anchorY" value="-134183.7968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41090.34375"/>
      <inkml:brushProperty name="anchorY" value="-135709.73438"/>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43591.10938"/>
      <inkml:brushProperty name="anchorY" value="-136844.32813"/>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45275.70313"/>
      <inkml:brushProperty name="anchorY" value="-138068.14063"/>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46604.5625"/>
      <inkml:brushProperty name="anchorY" value="-139709.828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48183.8125"/>
      <inkml:brushProperty name="anchorY" value="-140998.98438"/>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50085.82813"/>
      <inkml:brushProperty name="anchorY" value="-142435.2656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52256.375"/>
      <inkml:brushProperty name="anchorY" value="-144820.3437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53782.5"/>
      <inkml:brushProperty name="anchorY" value="-146003.45313"/>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55321.79688"/>
      <inkml:brushProperty name="anchorY" value="-147249.781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56874.70313"/>
      <inkml:brushProperty name="anchorY" value="-148667.3125"/>
      <inkml:brushProperty name="scaleFactor" value="0.5"/>
    </inkml:brush>
  </inkml:definitions>
  <inkml:trace contextRef="#ctx0" brushRef="#br0">0 778 5346,'0'3'14276,"0"-3"-13843,0 1-183,0-1-7,0 1 293,0-2-373,3-2-176,1-5 90,4-5-34,2-5-14,2-4-32,2-5-29,-1-5-88,0-4-16,-4-4-320,-1-4 328,-3-2-59,-2 0 113,-1 4 36,-2 3 36,0 6-4,-1 6 6,-1 6 19,-2 7-6,1 4-15,0 4-70,0 4 37,0 1-72,1 1-186,-1 3 311,-1 4-84,-2 4 50,-3 4-22,0 3 9,0 5-3,-1 1 19,1 3 31,1 2-44,3-1 34,1 3-11,1-2-16,2 1 25,1-1-9,1 0 3,3-1 0,2 0-75,3-4 59,2-3 16,3-2-136,2-5 43,2-4 37,2-3-240,2-5 296,0-3-22,2-4 12,-1-6-65,1-6 3,-2-4-80,-2 0 186,-2-3-58,-4 3 81,-4 2-73,-3 3 192,-3 3 18,-2 3 228,-1 4-147,-2 3-73,1 1 7,-1 1-239,1 2 62,-1 0-443,0 4 473,-2 4-105,-1 5 72,0 2-39,-1 1-22,1 2 24,1 0 8,1-2-40,4-3-62,5-3-39,5-3 98,3-4-90,4-2 141,2-5-22,-1-5-7,-4-4 26,-1-4 30,-5-3 67,-3-2 132,-4 3 623,-3-1-54,-4 3-200,-5 2-265,-3 3-140,-3 4-198,-1 2 29,-2 2-85,-1 2-96,1 4-592,0 3-718,4 4-491,4 2-555,5 1-2849,9 0-3266,3-2 8180</inkml:trace>
  <inkml:trace contextRef="#ctx0" brushRef="#br1" timeOffset="750.79">743 499 14455,'0'0'7907,"-13"-11"-7557,-5 0-372,-3 2 60,0 5-108,-1 8 70,1 7-136,4 6 134,3 4-62,4 4-19,4-3-309,2 0 48,4-3 151,3-6 55,2-4 143,3-3-26,3-5 133,4-5-88,2-6 107,1-2 138,-1-2 243,-2 1-112,-5 2-261,-2 3 45,-4 3-202,0 4-70,-2 7-198,3 10 342,-1 12-77,1 9 143,0 9-63,-2 6 45,-1 4-104,-4 0 86,-5-3-49,-7-5 14,-4-5-22,-4-6 62,-2-9-38,0-8 32,0-8-7,4-5 58,1-6-53,4-7 18,5-7-98,4-6 7,4-5-399,9-6-97,7-2-15,11-3-174,9-1 21,8-2 190,4 1-267,1-1 555,-1 2 98,-6 3 49,-9 2 58,-6 6 73,-9 3 674,-6 2-261,-5 3 269,-4 4-557,-1 2 838,-1 1-639,-1 4 73,1 2-203,0 2-226,0 2-46,0 1-104,1 4-43,-1 7 152,-1 6-50,1 4 40,-1 4-43,1 0 50,0 1-90,2-4 64,3-4-581,1-5-1479,3-5-917,1-5-2084</inkml:trace>
  <inkml:trace contextRef="#ctx0" brushRef="#br2" timeOffset="906.77">989 378 11717,'0'0'7569,"-3"19"-26599</inkml:trace>
  <inkml:trace contextRef="#ctx0" brushRef="#br3" timeOffset="1857.05">1175 525 15735,'0'0'5824,"0"1"-5784,-2 4-34,-1 6 7,-3 5-21,0 7-104,1 3 144,2 1 8,0-1-56,1-3 43,3-4-14,2-4 40,2-4-29,4-5 104,2-3 27,3-6 34,3-7 36,3-8-193,3-7 58,3-5-7,0-2-99,-1 2 29,-3 3-13,-3 7 0,-3 6-18,-4 6-182,-1 5 106,-2 9-42,0 7 157,0 4-5,-1 5-26,-1 1 34,-1-2 8,-1-2-40,-2-4 13,-1-5-5,-1-4 150,0-2 31,-1-5-18,-1-6-97,-1-5-7,-3-4-43,-3-2-13,-2 1-1,-1 2-20,-1 5 23,-1 2-26,-2 7 26,-2 8-64,-3 7 38,2 6 24,1 4-65,5 2 60,3-2-38,3-3-83,2-4 80,3-6-197,3-5 19,4-3 23,3-6 153,4-5 32,1-5 2,1-3 30,-2 1 31,-4 3 348,-2 3 15,-2 3-186,-2 3-243,-1 1-13,1 3 31,2 3-7,2 3 21,2 0-21,2 1 45,3-1 42,0-2-9,1-2 100,0-5 30,-1-5 352,-2-7-94,-2-7-61,-3-9-248,-1-9-48,-2-8-26,-1-7-67,-2 0 31,0 5-31,-1 8 138,0 10 278,-1 11-259,1 8-181,-1 8-3,-2 9-248,-1 11 336,0 12-112,-1 9 40,1 8 18,1 4-23,2 1 8,4-1-321,4-2-338,6-5-987,4-5-1999,5-7-2406,4-8-6795,-4-8 14072</inkml:trace>
  <inkml:trace contextRef="#ctx0" brushRef="#br4" timeOffset="2089.99">1807 729 18536,'0'0'5979,"-1"0"-5949,3 1 47,6-1-8,8 1 25,8-1 52,3 0-103,2 0 16,-2-1-65,-4-2-154,-6 0-333,-6 1-684,-5 0-1085</inkml:trace>
  <inkml:trace contextRef="#ctx0" brushRef="#br5" timeOffset="4486.11">2511 507 9492,'0'0'10971,"-16"-6"-10627,-3 1-208,-5 3-3,0 6-87,0 8-28,4 9 22,2 6-48,4 7 88,2 3-82,5 1 26,2-3-27,7-2 6,5-6-3,8-6 93,6-7-120,5-6 41,7-5-462,3-6 34,0-6-56,-1-7-119,-3-5 309,-4-3 128,-5-4 13,-5 0 152,-3 2 6,-5 2 8,-3 4 602,-3 5-58,-2 4 16,-2 4-347,0 3-48,0 2-197,-1 2-99,1 3-307,-1 4 520,1 5-98,0 5-32,1 3 31,0 2 103,2-1-108,1-2 19,1-3 88,4-4-141,0-4 213,2-3-120,1-3 77,0-6-56,0-4-2,-2-7 37,-3-5-69,-3-2 77,-1-4-99,-5-1-7,-5 4 148,-4 4 159,-5 4-188,-6 6 16,-3 6-154,-3 6 34,1 8-39,1 5-14,6 4-16,5 0 40,6 0-126,4-3 57,6-3-22,8-5 59,9-3 3,8-5-16,7-6-86,5-3 5,3-6 86,-1-2-10,-3 1 44,-6 2-26,-5 2 30,-7 3-9,-4 3-53,-5 5-59,-2 5 145,-2 6-12,-3 5 102,1 5-96,-3 2 16,1 0 14,-2 1-46,1-3-6,0-4 38,0-2-32,1-6-8,1-2 3,3-6-3,6-6-131,5-8-261,3-5-101,5-4-89,0 0 563,-2 2-98,-4 6 77,-5 3 24,-4 4-96,-3 5 141,-1 5 105,-2 5 533,-1 6-419,1 3 11,0 3-147,0 1-72,0-2 24,2 0-56,1-3 69,1-4-2,4-4-91,4-4-176,5-4-105,4-5-23,2-8 64,0-6 11,-4-3 186,-3-2 46,-7 0 18,-4 2 233,-4 5 797,-5 3-512,-4 5 133,-5 3-469,-6 5-51,-3 7-72,-5 7 66,1 5-122,-1 3 38,4 4-52,4-2 12,6-2-25,3-3 6,3-5-78,3-5 115,5-3 56,4-6 99,8-6-75,4-8-61,4-8 55,2-7-98,1-8 8,-1-5-42,-3-4-30,-5-3-70,-5 2 166,-4 3-53,-5 7 77,-2 6-16,-2 8 176,-2 9-29,1 6 93,-2 5-336,0 4-48,-1 6 34,-1 7 44,-2 6 20,1 8 1,-1 4 5,1 4-37,2 0 47,1 3-15,0-2 61,2 0-72,0-5 61,0-3-55,2-4-41,2-3 67,1-4-24,2-5 8,2-2-19,2-3 25,2-4 28,0-1-44,2-4-4,1-5-92,0-4 60,0-3 52,-2-6-110,0-2 74,-3-2 33,-1-1-11,-4 1 8,-1 5 0,-3 3 0,-1 5-19,-1 5-106,0 5-27,-1 7 18,1 8 156,-2 8-28,0 4 1,0 5 45,1-3-13,-1-1-14,1-5-13,3-6 22,3-6-28,5-3 158,4-8-120,6-8 24,4-8-24,3-6-34,0-8-161,-2-6-275,-2-5-26,-5-1 37,-2 0 307,-5 1 80,-3 4 19,-4 5 37,-1 4-3,-2 7-15,-1 6 228,0 5 308,-1 4-299,0 4-201,1 2 4,0 3-217,-1 4 139,-1 7 40,-2 6 80,-3 7-107,1 5 115,-1 4 22,1 1-62,2 2-32,1-1 26,1-2 44,4-4-108,2-4 185,3-7-187,3-5 134,2-5-41,3-4 30,3-5 50,4-5-181,1-4 112,3-6-59,-1-3-23,0-4 26,-2-2-30,-3 0 9,-2-1 34,-4 4-10,-5 4-14,-2 4 81,-4 4-118,-1 4 37,-2 2-200,0 6 129,-1 5 63,1 7-2,-1 3 10,1 5 3,-1 0 0,1-1 0,0-2 0,0-4 0,2-5-19,2-4 43,1-3 24,1-2-80,1-5-570,0-4-906,-1-5-1162,-2 0-673,-6-4-5146,-1 3 555</inkml:trace>
  <inkml:trace contextRef="#ctx0" brushRef="#br6" timeOffset="4736.11">3654 501 12438,'0'0'6883,"1"-3"-6953,5-1 177,6-2-109,6-2-860,9-2-1134,6-2-2491,6-1-7457,-5 2 13539</inkml:trace>
  <inkml:trace contextRef="#ctx0" brushRef="#br7" timeOffset="4863.81">4131 329 10181,'0'0'6643,"-17"-1"-16354,-1 0 2396</inkml:trace>
  <inkml:trace contextRef="#ctx0" brushRef="#br8" timeOffset="5052.78">3632 396 16392,'0'0'4156,"5"0"-8264,5 1-2549,1 1-3853</inkml:trace>
  <inkml:trace contextRef="#ctx0" brushRef="#br9" timeOffset="5601.82">4255 538 6819,'-1'0'15042,"0"0"-13922,1 0-570,-2 0-214,0 0-131,0 1-122,-1 3-62,-2 4 81,0 6-33,-2 3-7,1 4-70,2 0 18,1 0-10,2-1 38,3-4 7,4-4-56,6-3 225,3-3-180,5-6 62,3-6-90,1-5 2,-3-5 13,-4-2 67,-4-4-37,-6-1-59,-5 1-19,-4 0 38,-8 4-54,-4 4-2,-3 4 37,-1 4-107,0 3-696,0 4-1430,3 5-1694,5 1-1177,2 3-2918,4-3 3849</inkml:trace>
  <inkml:trace contextRef="#ctx0" brushRef="#br10" timeOffset="5982.48">4496 515 15431,'0'0'7662,"6"13"-6891,0 6-501,0 10-22,0 4-51,-2 0-87,-2-1-100,-1-3 41,0-5 72,-1-7-99,0-5 16,-1-5-24,2-5 189,3-8-93,5-7-56,6-9-53,5-7-104,3-4-129,0 0 83,-1 5 150,-4 6-27,-4 6-16,-6 7-80,-2 8 40,-2 9 93,-2 10 139,-1 7-69,0 4-40,-3 3-22,-1-1-18,-1-3-729,1-6-3791,0-5-3686,0-6-3927</inkml:trace>
  <inkml:trace contextRef="#ctx0" brushRef="#br11" timeOffset="7313.82">5128 615 13798,'0'0'9365,"1"0"-8995,0 0-132,2 0-89,3 0-10,4 0 8,9-3 125,9-3-91,11-5 17,9-5-134,8-3 34,8-2 20,4-3-11,5 0-107,2 1 69,3-1-45,-2 1 67,-1 3-113,-6 0 36,-5 1-33,-4 2 43,-5 0 80,0 0-133,-3 1 82,-3 2-8,-1-1-37,-2 3-5,-4 0 0,-4 2-78,-4 3 96,-7 0 6,-7 1 0,-7 2-33,-7 1 30,-2 1 46,-3 1-52,-2 1-18,0 0 6,0 0-44,-1 0-7,2 0 56,-5 0-19,-2 0 45,-8 0-48,-6 0 54,-6 0-91,-2-1-29,-2 0 98,3-1 3,2 1-35,4-1-2,2 1 18,3 0-45,2 0 70,0 1-41,2 0 14,1 0-3,3 0 0,1 0 56,3 0-72,1 0 24,2 0-64,1 0-40,1 0 120,4 0 34,5 0-79,6 0 50,9 0 41,7 0-70,4 0 24,5 0-27,-2 0 6,-2 0-41,-3 2 30,-6 0-29,-4 2 8,-7 0 15,-4 2-116,-4 1 34,-4 3 96,-5 4-32,-6 3 34,-7 6-4,-5 2 58,-7 4-72,-3 0 24,1 1-270,2-2-1867,6-4-2974,7-5-5537,4-6 3791</inkml:trace>
  <inkml:trace contextRef="#ctx0" brushRef="#br12" timeOffset="7847.89">6859 53 15735,'0'0'8583,"-7"-1"-8172,-1 1-81,1-1-151,1 0 35,2 0-246,3 0-104,4 1 16,12 0 144,12-1 213,11 0-200,9-1 43,5-2-29,2-1 0,-1 0-59,-4-1 53,-2 0-56,-7 0-263,-8 2-393,-10 0-654,-8 2-637,-11 1-1508,-12 1-1814,-11 2-3590,1 1 5738</inkml:trace>
  <inkml:trace contextRef="#ctx0" brushRef="#br13" timeOffset="8165.1">7064 87 16103,'0'0'8383,"0"-2"-8242,2 3-125,1 7 344,2 5-66,1 10 55,-1 7-92,1 4-47,-2 4 84,-2 2-145,0-2 62,-1-2-78,0-4-55,-1-4 31,0-6-72,-1-3 1,1-6-22,0-4 2,0-4-20,0-2-780,23-17-24784</inkml:trace>
  <inkml:trace contextRef="#ctx0" brushRef="#br14" timeOffset="8556.72">7274 275 17672,'0'0'6849,"10"0"-6649,4 3-120,3 5 61,2 5 134,-2 6 34,-3 5-93,-4 3-149,-3 2 59,-3-1-70,-6 1 50,-6-3-15,-3-3-14,-3-3 25,1-6-46,2-5-6,4-3 207,2-5 498,2-7-654,3-7 6,7-8-49,6-6-58,7-3 6,5-2-6,5 2-75,0 2-16,-1 5-522,-1 3-230,-5 6-491,-2 5-2220,-4 4-589,-5 3-2554,-2 1-3022,-4 2 10426</inkml:trace>
  <inkml:trace contextRef="#ctx0" brushRef="#br15" timeOffset="9298.67">7624 280 11717,'0'0'14740,"0"-4"-14171,0 1-473,0-1-22,0 1-63,0 5-99,0 6 115,0 6 15,-1 7 17,0 4-35,1 1 14,-1 2-44,0-1 68,1-5-60,0-2 1,1-5-38,2-5-48,4-3 86,3-3-11,5-4 136,4-6-34,2-6-76,2-5 46,-1-5-74,-2-2 111,-3-3-128,-4 0 41,-2 2 23,-5 2-29,-2 2-8,-2 6-53,-2 3 69,0 4 13,0 2-2,-1 3-33,0 2-7,1 1-19,0 0 40,-1 2-237,1 4 255,0 4-103,0 5 88,-1 3 37,1 4-46,-1 1 1,0-2 0,0 0 34,1-2-48,1-5-39,2-1 47,5-3-37,4-4 48,7-2 61,7-2-53,6-3-16,4-5 6,1-3-81,-2-4 96,-5-2-31,-5-5 10,-6-2 18,-7-2-4,-4-2-17,-4 1-13,-3 4-72,-2 2 75,-2 5 10,-2 4-2,0 6-70,-3 1 21,0 3 46,-3 5-16,-1 4-10,-2 6 4,-2 5 36,0 3-30,3 4 10,2 1-39,4-1-8,3-2 18,4-4 11,9-2-302,10-5-79,12-5-705,11-4-904,13-7-3583,9-6-3592,-9-1 1068</inkml:trace>
  <inkml:trace contextRef="#ctx0" brushRef="#br16" timeOffset="11038.8">5159 600 11221,'0'0'10392,"0"-1"-10070,0 1 95,0-1-220,0 1-192,0 1 137,0 5-4,2 4 633,3 7-453,5 7 264,7 4-198,7 6-136,9 2 53,8 3-50,7-1-29,6 1-86,5 0 208,4 0-48,0 0-165,-1-1 74,-1 0-218,-3 1 205,-2-1-219,-3 0 139,-5-2-117,-3 0 50,-6-5-53,-4-1 51,-4-5-16,-3-1-14,-4-5 6,-1-2 90,-2-2-138,1-2 82,-1-2-26,-1-3-14,1 0 24,-1-2 30,-2-1-64,-3-1 2,-2-1-2,-3 0-78,-1 0 96,-2-1 43,-1 1-85,-1 0 50,0-1-15,-1 0-17,1 0-69,-2 0 93,-1-1 43,1 1-85,-2-1-24,1 0 61,-2 0 69,0-1-74,0 1 103,0-4-84,0-1-12,-1-5 4,-3-4-25,1-4 24,-3-2-26,-2-3 8,0-1-22,-1 2 6,-1 1 15,-1 2-79,0 3 24,0 3 63,1 2-20,1 2 47,1 4-48,1 1 17,3 1-25,1 1 43,1 1-13,1 0 5,1 0-38,0 0 12,0 1-62,1-1 53,-1 0-18,0 2-14,0 2 62,0 4-1,3 2-15,3 3 8,2 0-3,3 2 18,2 0-4,2 0-17,0-2 6,-2-2-3,-1-1 0,-4-2 0,-1-2 18,-3-1-4,-2-2-17,-1-1 6,-1-1-22,0-1 24,0 1-7,0 2 2,-1 1 0,1 1 0,-4 4 37,-4 4 8,-6 4-55,-7 3 36,-6 4-87,-5 5 61,-4 2-3,0 2-429,-2 0-808,2-2-916,4-4-4855,9-7-11810</inkml:trace>
  <inkml:trace contextRef="#ctx0" brushRef="#br17" timeOffset="11677.82">6926 1293 18761,'0'0'5527,"2"6"-5519,0 5 107,0 6-35,1 8-21,-1 3-27,-1 4 24,0 1 120,0 0 115,-2-3-211,-1-2 112,0-6-112,0-5 45,-1-4-90,1-5 117,1-4 374,-1-3 157,0-6-72,-1-6-619,-1-7 184,-1-8-152,0-7 34,0-4-31,2-4-30,1-2-29,1 3 6,5 4-6,3 2 18,3 6 14,3 5-58,3 5 36,2 4-87,3 6 42,3 1-184,4 4-98,2 2-169,0 0-546,0 5-1561,-6 3-1633,-5 3-2593,-7 0-5615</inkml:trace>
  <inkml:trace contextRef="#ctx0" brushRef="#br18" timeOffset="11878.11">6872 1490 8436,'0'0'12707,"13"0"-12067,8 0-589,9-1 8,7-1-131,4-1-3301,5-2-935,-1-2-3413,-9 0 1398</inkml:trace>
  <inkml:trace contextRef="#ctx0" brushRef="#br19" timeOffset="12946.21">7460 1420 14423,'0'0'12064,"-5"-1"-11979,-5 0 14,-3 0-110,-6 2 57,-2 3-57,-1 3 35,-1 4-29,0 1 7,2 3 36,5 1-30,2 0 10,3-2-20,4-1-70,3-3-38,2-3 6,2-2 48,3-3 59,4-2-14,4-4 11,4-5-75,0-5-53,2-3 104,-2-1 19,-3 1-3,-2 3 27,-4 3-43,-3 6 32,-2 1-104,0 3-27,-1 5 59,-1 4 32,0 5 29,2 4-2,1 2 42,2-1 9,3 0-57,2-3 94,3-4-30,4-3 142,1-5-113,1-4 22,3-7 14,1-5-27,-1-5-49,-1-5-42,-3-3 64,-3-7-80,-1-3-237,-4-4-65,-1-4-223,-4 0 175,-1 2 118,-1 3 227,-1 9-11,-1 6 381,-1 8-95,0 7-249,-1 6 30,-3 4-139,-1 9 117,-3 8-5,-1 6 21,1 5 94,1 5-6,1 2 84,2 2 111,2 0 29,0-2-109,2 0-109,1-4-30,0-1-61,1-5 64,-1-2-42,0-5-25,1-3 9,3-5-6,3-3 18,3-3 33,5-3 10,4-1-74,3-4-14,3-3 19,3-4-48,1-1 51,0-5-54,-1-2-95,-1-4 100,-2-1-111,-2-4 162,-4-1-122,-4 0 114,-3 2-50,-5 2 34,-3 5-8,-2 4 22,-1 5 88,-3 3-62,0 4-50,-3 1-40,-2 3 5,-2 4 29,-2 3-10,1 3 23,1 4-61,3 2 76,2 1-119,2-1 110,3 1-16,4-1-13,2-1 26,2-2 11,2 1-21,-1-2-30,-1-2 27,-3-2 8,-2-1-40,-2-1 32,-3 0 8,-5 2 53,-7-1 43,-6 0-120,-4-1-72,-1-1-1179,0-2-1766,6-2-3981</inkml:trace>
  <inkml:trace contextRef="#ctx0" brushRef="#br20" timeOffset="13378.91">8106 1428 20954,'0'0'4452,"11"-1"-4388,4-2 14,2-1 4,0-3 14,-3-1-96,-3-2 104,-5-2-53,-2 1-59,-4-1-56,-5 1 29,-6 3 22,-5 3-102,-4 1 126,-4 5-40,-1 4 13,0 6-38,1 4 68,1 3-60,2 5 20,3 3 31,4 1-48,4 1 35,4-2-29,3-1 45,7-2-13,6-6 23,7-3 14,7-4-2,8-5 20,4-2-23,6-5-67,0-4-336,-2-4-1329,-6-3-2614,-6 0-5462,-9 1 277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31.002"/>
    </inkml:context>
    <inkml:brush xml:id="br0">
      <inkml:brushProperty name="width" value="0.035" units="cm"/>
      <inkml:brushProperty name="height" value="0.035" units="cm"/>
      <inkml:brushProperty name="color" value="#DA0C07"/>
      <inkml:brushProperty name="inkEffects" value="lava"/>
      <inkml:brushProperty name="anchorX" value="-158322.90625"/>
      <inkml:brushProperty name="anchorY" value="-150061.03125"/>
      <inkml:brushProperty name="scaleFactor" value="0.5"/>
    </inkml:brush>
  </inkml:definitions>
  <inkml:trace contextRef="#ctx0" brushRef="#br0">0 0 26587,'0'1692'0,"1676"-1692"0,-1676-1692 0,-1676 1692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32.765"/>
    </inkml:context>
    <inkml:brush xml:id="br0">
      <inkml:brushProperty name="width" value="0.035" units="cm"/>
      <inkml:brushProperty name="height" value="0.035" units="cm"/>
      <inkml:brushProperty name="color" value="#DA0C07"/>
      <inkml:brushProperty name="inkEffects" value="lava"/>
      <inkml:brushProperty name="anchorX" value="-156834.57813"/>
      <inkml:brushProperty name="anchorY" value="-148791.0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58589.32813"/>
      <inkml:brushProperty name="anchorY" value="-149948.82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9877.125"/>
      <inkml:brushProperty name="anchorY" value="-151214.9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1930.82813"/>
      <inkml:brushProperty name="anchorY" value="-152621.3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63456.46875"/>
      <inkml:brushProperty name="anchorY" value="-15391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65583.34375"/>
      <inkml:brushProperty name="anchorY" value="-155491.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67032.625"/>
      <inkml:brushProperty name="anchorY" value="-156749.5781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68442.70313"/>
      <inkml:brushProperty name="anchorY" value="-158236.171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69969.59375"/>
      <inkml:brushProperty name="anchorY" value="-159491.4843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71656.89063"/>
      <inkml:brushProperty name="anchorY" value="-160682.2187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72993.26563"/>
      <inkml:brushProperty name="anchorY" value="-161960.57813"/>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74470.20313"/>
      <inkml:brushProperty name="anchorY" value="-163203.81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75800.46875"/>
      <inkml:brushProperty name="anchorY" value="-164874.0937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77774.70313"/>
      <inkml:brushProperty name="anchorY" value="-166402.54688"/>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80138.20313"/>
      <inkml:brushProperty name="anchorY" value="-167885.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81741.10938"/>
      <inkml:brushProperty name="anchorY" value="-169183.9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83800.9375"/>
      <inkml:brushProperty name="anchorY" value="-170701.4062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85185.29688"/>
      <inkml:brushProperty name="anchorY" value="-171984.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91260.20313"/>
      <inkml:brushProperty name="anchorY" value="-176983.4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89715.5"/>
      <inkml:brushProperty name="anchorY" value="-176270.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86557.21875"/>
      <inkml:brushProperty name="anchorY" value="-173396.2187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188116.5625"/>
      <inkml:brushProperty name="anchorY" value="-174632.35938"/>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189969.54688"/>
      <inkml:brushProperty name="anchorY" value="-175715.92188"/>
      <inkml:brushProperty name="scaleFactor" value="0.5"/>
    </inkml:brush>
  </inkml:definitions>
  <inkml:trace contextRef="#ctx0" brushRef="#br0">64 1044 18520,'0'0'6475,"-1"0"-6419,0 1 17,0-1-90,1 1 82,0-1-7,3 0 97,0 0-24,3-3 181,3-4-216,2-3 53,1-4-93,1-3 56,-1-2-114,-3 1 68,-2 0-60,-2 3 90,-3 4-102,-1 3 52,-1 2-36,0 3-10,0 2-53,-1 0 13,1 2-45,-1 0-121,1 4 70,0 3 120,1 5-18,2 5 34,1 3-3,3 0-16,3 1 25,2-2-9,3-4 3,2-3-19,2-4 25,1-4 103,1-5-48,-2-5 3,1-7 40,-1-7-32,0-6-45,-3-7-24,1-7 2,-3-4-42,-2-1-27,-4 1 24,-2 3 45,-3 6 43,-2 7-45,0 7 55,-2 6 4,1 6-76,-1 5 6,1 2-42,-1 1-86,1 3-72,-1 6 162,-3 7 38,-2 7-5,-4 11 13,-2 6 0,0 7 0,0 6 19,1 2 13,2 2 16,1 0-40,3-2 32,2-2-11,1-3-53,1-4 53,1-4-37,0-8 86,2-4-100,1-9-23,2-5 24,1-5 5,4-5 16,2-3 16,3-6 90,3-5-79,2-7 48,0-5-89,-3-4-50,-4-4 11,-5 0-235,-4-2 176,-5 1-8,-5 2-38,-6 5 169,-3 1-48,-1 6 21,0 4 18,3 2-4,3 3 2,3 3 0,2 1-19,3 0-32,2 0-85,3-2-53,6-1 213,6-3-70,5-2 49,6-2-6,4-2 3,3-1-18,-1 0-52,-3-1-340,-6 1 36,-7 0-669,-9 3-929,-13 0-746,-12 1-2346,-12 0-3953,1 2 5383</inkml:trace>
  <inkml:trace contextRef="#ctx0" brushRef="#br1" timeOffset="256.36">1 739 15143,'0'0'5541,"0"-1"-5656,0-1-1168,5 0-4888,8 3-5309</inkml:trace>
  <inkml:trace contextRef="#ctx0" brushRef="#br2" timeOffset="1596.37">1061 452 10949,'0'0'10130,"-2"0"-9356,0 0-169,1 0-60,3 0-209,6 0 160,6 0 123,9 0-392,7-2-97,6-2-116,5-1 98,4 0-83,4-2-32,5 0 30,4 0 5,2-1-40,4 1 51,0 0-54,-3 0 16,-3 0-23,-4 0 23,-7 0-8,-10 2 3,-7-1 0,-9 1 56,-8 1-34,-6 1 50,-4 0-32,-3 2-45,-1 0 13,0 0 66,-1 1-58,0 0-16,-3-2-32,-1 0 43,-2-1-54,-2 0 35,-2-1-10,-1-1-36,-3 0-7,1-1 37,-2 0 24,-1-1-6,0 1 6,0 0 19,2 0-24,1 0 7,4 2 17,2 0-24,3 1 45,3 2 5,2 0 1,1 1-17,0 0-32,1 0-103,-1 0-31,3 1 39,2-1 111,6 0-13,6 0 51,7 3-46,6 0-2,4 3-1,2 1-20,0 2 23,0 2-8,-4 0 3,-4 0-37,-6 2-27,-7 0 5,-5 2-23,-7 1 98,-6 4 8,-11 2-35,-7 2 35,-8 3-11,-5 0-15,-1 2-1807,4-4-2081,5-2-5194,8-6-1307</inkml:trace>
  <inkml:trace contextRef="#ctx0" brushRef="#br3" timeOffset="2705.29">2405 308 9092,'0'0'15525,"1"-5"-15037,0-1-29,0-1-283,0 2-80,-1 1-94,1 5-156,-1 7 90,1 9 72,1 8-6,1 6 30,3 4-21,0 1-11,3-2 3,0-5 34,3-4-29,1-7-8,0-5 59,0-6-19,0-4 120,0-7-125,1-6 23,0-6 30,0-4-32,-2-5-64,-2 1 56,-1 2 16,-4 4-80,-1 6 27,-2 4-67,-1 3 16,-1 3-269,2 5 223,1 5 89,3 3-27,1 4 24,4 2 0,0 2 18,2-3 15,1-2-41,2-3 13,1-4 14,0-2 13,-1-7 53,1-4-50,-3-7 37,-1-5 26,-3-4 30,-3-4-42,-3-2-97,-4-1 64,-4 4 11,-3 2-80,-3 6-29,-4 6-256,-4 4-289,-2 6-1205,-2 7-1314,0 3-463,5 4-4781,5-1-650</inkml:trace>
  <inkml:trace contextRef="#ctx0" brushRef="#br4" timeOffset="3745.34">2854 229 5587,'0'0'18990,"2"-10"-18745,0-2-213,1 1-107,-1 6-210,2 7 229,1 9 48,0 12 195,1 8-97,0 6 9,-2 3-110,-1-2 102,0-3-75,-1-7-16,0-6 24,-2-7 8,2-7 128,-1-4-90,1-3 519,4-4-277,2-4-98,6-4-204,3-4 41,2 1 2,0 0-66,-3 3 21,-2 2-8,-5 3-112,-4 3 88,-2 3-181,1 5 143,-2 6 65,2 6-38,1 5 78,1 4-56,0 1 37,2 1 26,1-5-63,2-1-35,2-7-328,3-4-6,5-5-21,4-4-498,3-6-180,1-7 265,1-7 71,-2-7 94,-5-3 369,-5-3 282,-6 2 282,-4 2 818,-4 6-516,-5 5 102,-2 5-462,-6 5-131,-2 6-69,-5 5-13,-1 7 26,-1 4 8,3 1-37,3 2-5,4-2 0,3-3-41,2-2 49,4-4 21,5-3 69,7-4 4,5-4-127,3-5-90,1-3 131,-2-3-33,-3 1 30,-5 1 315,-4 4 117,-3 2-106,-3 2-393,-2 5-183,0 6 319,-1 5-109,0 5 187,0 2-115,1 1-14,2-1 6,3-5-8,5-2 19,6-4 88,6-4-62,7-4-50,5-5 53,1-6-77,-1-7 58,-4-8-18,-3-6-14,-6-9-32,-4-5-10,-5-3-19,-4 1-35,-3 4 65,-3 6-4,-2 9 4,-2 9 58,-2 7-72,-2 7-145,-2 8 79,-4 10 95,-3 10-13,-1 11 32,1 9 184,1 4-125,4 2-27,3-1-45,3-4 5,6-5 48,6-8-72,4-5 5,5-10-152,3-4-650,3-6-1132,0-7-1630,-2-6-3042,-4-1-6975</inkml:trace>
  <inkml:trace contextRef="#ctx0" brushRef="#br5" timeOffset="3924.46">3464 326 12726,'0'0'8241,"-2"-1"-8390,5-1 266,10 1-146,14-1-1372,13 0-1262,12 0-5532,-6 0-763</inkml:trace>
  <inkml:trace contextRef="#ctx0" brushRef="#br6" timeOffset="4601.22">4177 196 7988,'0'0'17941,"0"-3"-17802,1-1-112,0 4-201,1 5 228,0 9 124,-1 10 62,0 7-53,0 7-27,-1 1-122,0 1-28,1-3 54,1-6-80,-1-5-536,1-7-147,-1-7-13,0-4-94,-2-5 518,-5-5 53,-5-5 163,-5-4 43,-4-3 42,-1 0 166,-2 0 816,4 2-632,4 2-115,4 4-107,4 1-138,3 3-59,5 2-203,9 0 198,9-2 39,10-1-84,8-1-38,5-1 122,0-1-42,-1-1 54,-7 2 7,-8 1 38,-8 1 66,-7 1 134,-6 1-51,-3 1-104,-2 0-77,-1 3-43,-3 4 37,0 4 0,0 3 1,1 1 132,1 0-167,1-2 37,5-3-69,5-3 87,7-4 140,6-2-94,3-3-35,1-5 70,-3-3 66,-5-2 225,-6-1-20,-6 0-87,-9 3-317,-10 1-84,-6 2 148,-8 3-142,-1 3-163,1 4-792,3 2-1657,5 2-1249,5-1-5039,5-1-829</inkml:trace>
  <inkml:trace contextRef="#ctx0" brushRef="#br7" timeOffset="5501.56">5053 358 14967,'0'0'9063,"-19"-3"-8626,-4 1-53,-4 3-160,-1 3 1,4 3-103,5 5 76,5 3-86,5 2-32,6 0-11,5-1 35,8-3-106,6-2 50,5-3-56,4-5 125,0-5-149,2-6-8,0-8 19,0-8-257,-3-8 147,-2-6-55,-2-8 84,-4-3-20,-4-1 28,-4 2 89,-3 5-6,-2 7 27,-3 8 203,0 8 37,-1 9-221,-3 5-17,-2 6-79,-3 9 82,-2 7 193,-2 9-73,1 4 187,2 5-325,3 0 138,2 1-143,4 0 12,7-4-7,5-1 16,7-5 13,6-4-40,3-5 32,3-6-48,2-4 32,3-4-179,0-4 200,-1-6-47,-3-2 15,-5-3 78,-6 0-22,-6 2 30,-6 2 405,-4 4-339,-2 2-44,-2 1-97,-2 4-123,-3 4 152,-2 6-56,-1 5 38,1 3-24,1-1-49,2 0 52,5-2-38,4-3 48,9-4-14,5-3 25,6-3 69,2-3-75,1-5 27,-3-5 86,-6-4-102,-5-5 16,-5-5-43,-6-1-29,-9-1 24,-10 4-29,-7 6-67,-10 4 93,-6 6-349,-3 7-627,0 7-697,5 5-2080,4 5-3223,9-2-7728</inkml:trace>
  <inkml:trace contextRef="#ctx0" brushRef="#br8" timeOffset="7042.77">6295 450 14134,'0'0'2676,"0"3"-2291,0 1 124,2 0-66,1 0 43,2-1 498,3-1-200,3-3 89,3-3-476,-1-5-90,2-4-134,1-5-143,-3-2 117,-2-3-161,-2 1 121,-3 0-112,-3 4 573,-1 4-35,-1 4 209,-2 4-403,1 2-206,-1 3-106,1 2-230,0 5 43,-1 6 192,2 5-83,1 4 57,2 1-9,2 1 3,3-3-37,2-4 85,3-4-64,2-4 59,1-3 58,1-6-34,1-7-3,1-8-54,0-6-4,-1-8-4,0-6 17,-2-3-24,-3-3 7,-3 2-2,-4 5 19,-2 6 13,-2 8 91,-3 6 31,0 6-188,0 5-52,-1 7-218,0 9 310,-3 11-70,-3 10 64,-2 11-6,-2 8 44,-1 6 138,2 2-168,1-1 114,3-5-108,3-4 66,1-9-96,1-6 26,3-10-10,2-7 0,2-7 38,2-5 7,4-4 0,3-6 116,4-5-108,1-6-56,0-4-21,-3-5-152,-4-3-168,-5 0-94,-8-2-196,-7 3 188,-10 2 358,-6 5-64,-2 4 163,0 5-84,3 4-41,5 4 87,5 1-69,5 1 59,3 1-185,3 0 129,2 0-83,4-1 208,6-1-21,6-2-22,2-1-339,3-2-1285,-3-4-609,-3-2-3025,-5-2-6664,-4 1 12749</inkml:trace>
  <inkml:trace contextRef="#ctx0" brushRef="#br9" timeOffset="7223.7">6420 1 13510,'0'0'5552,"9"0"-6790,6 1-1454,7 3-3983,-2 0-2243</inkml:trace>
  <inkml:trace contextRef="#ctx0" brushRef="#br10" timeOffset="7550.04">7043 201 7507,'0'0'13729,"-15"2"-13505,0 1 86,-1 0-315,3-1 37,8 0 66,12-1 25,13-3 501,15-2-509,9-3-8,4 1-94,-5-1 0,-5 2-834,-11 1-1298,-9 1-575,-12 2-3325,-21 0-3265</inkml:trace>
  <inkml:trace contextRef="#ctx0" brushRef="#br11" timeOffset="7752.62">7056 188 11589,'0'0'0,"13"1"5443,5 0-3213,-2-1 1086,-3 2-2187,-4 1-878,-3 5 23,-4 8-271,-2 10 667,-2 7-297,-1 5-29,-1 5-82,0-2-195,0-1 42,1-4-104,1-4 3,-1-5-416,2-5-1604,1-5-3190,5-6-2087</inkml:trace>
  <inkml:trace contextRef="#ctx0" brushRef="#br12" timeOffset="8597.08">7297 367 18889,'0'0'5773,"6"14"-5757,0 7 29,2 7-61,0 4 43,-3-1 5,-1-1-3,-2-6-15,0-5 79,-2-7-98,-2-4 237,-4-5-144,-2-2 51,-1-2-30,1-3 80,2-6-229,2-4-42,6-4-316,7-3 38,8-2-614,6 0 161,5 1-457,4 2 1003,0 1 120,-2 2 99,-2 2 53,-5 1 46,-5 4 85,-4 0 875,-5 3 131,-4 0-35,-3 3-453,-1 1-214,-1 1-328,-1 4-80,-3 6-219,-2 6 246,-2 6-144,0 6 82,1 0-56,2 1 73,1-2-22,3-5 8,5-4-56,4-5 72,7-5-43,6-3-154,6-5 63,3-6-327,2-6 106,-1-5 83,-4-2 77,-4-4 192,-6 3 89,-5 2-65,-5 4 763,-4 4-365,-1 4-96,-3 3-157,0 2-182,0 5-195,-1 4 259,0 6-96,-1 6 144,0 4-144,0 0 48,4 0-35,6-3 25,7-4-9,6-4 78,8-5-78,6-5 64,3-6 1,0-7-57,1-7 94,-5-4-67,-5-5 152,-8-2-211,-6-1 48,-7 2-18,-9 5-22,-9 8-162,-11 7 194,-6 10-103,-5 11 68,-2 10-15,2 12 5,7 5 19,5 4-25,8 0-290,14-1-907,1-38 933,-1 1 0,0-2 0,1 1 1,-1 0-1,1 0 0,0 0 0,4 5 0,-2-5-176,-1 1 1,1-1-1,0 0 0,0 0 0,1-1 0,4 3 0,37 18-9863,-3-8 2017</inkml:trace>
  <inkml:trace contextRef="#ctx0" brushRef="#br13" timeOffset="9889.01">1087 1508 5987,'0'0'12008,"8"2"-12176,7 2 309,7 2 371,5 1 436,7 1-207,5 1 257,5 1-451,9 1-184,7-1-3,8 0-277,7-2 101,8-1-214,3-1 54,3-2-24,-3-1 19,-5-2-24,-11 0 26,-15-2 67,-11-1-93,-14-2 256,-10 0 55,-9-2 724,-7 0-544,-3-1-356,-2-1 92,-1-1-225,0 0 41,-2-1-41,-2-1 6,-3 1-41,-3-1 49,-3-1-16,-2 1 5,-1 2 0,0 1 0,2 2-38,4 1 86,4 1 11,2 2-75,3 1 27,2 0-179,2 1-121,6 3 343,4 1-116,8 4 65,5 1-6,3 3 41,0 3-49,-2 2 16,-5 0-42,-5 2 48,-6 0-17,-3 0 25,-5 0 69,-5 1-112,-5-2 112,-2 0-109,1-1-1182,1-4-3138,2-3-2412</inkml:trace>
  <inkml:trace contextRef="#ctx0" brushRef="#br14" timeOffset="10406.03">2543 1554 20137,'0'0'3869,"0"16"-3725,0 6-158,0 7 142,0 2 139,0-1-221,1-4 2,3-3-43,2-7-18,0-6 18,2-4 67,3-5 37,3-7 33,3-6-78,1-6 64,0-3-77,-1 0 2,-2 1 54,-4 5-57,-3 5 20,-3 4-81,-1 2-277,-1 6 261,2 6 17,0 6-7,2 6 55,1 4-30,1 1 29,3 0-45,3-3 14,4-5-6,4-4 0,0-7 37,3-7 8,-1-7 1,-3-8 2,-3-6 93,-5-4-120,-4-6 41,-4-1-70,-4 1 72,-5 2-43,-3 7-5,-5 7-16,-2 5-259,0 5-2075,0 7-507,2 6-1772,3 5-4765,2 0 3431</inkml:trace>
  <inkml:trace contextRef="#ctx0" brushRef="#br15" timeOffset="11619.75">3189 1597 2097,'0'0'12630,"0"-8"-12492,0-4 375,0 1 290,0 0 467,0 3 736,0 2-27,0 2-719,0 1-89,0 2-280,0 1-253,0 0 79,0-1-236,0 0-36,0-1-37,0-1-264,0 0-61,1-2-38,0-2-7,2-2-44,1-2 49,0-2 2,-1-3 19,0-1-58,-1-1 74,-1 1-80,0-1-14,-2 2-34,-2 4 43,-2 2-35,-3 4-139,-1 6 171,-3 7-2,-1 7 20,-1 10-15,0 8-30,3 7 27,2 5-10,3 3 20,3 2-60,1-1 92,1-2-47,1-5 16,1-7-22,-1-7 6,1-9 15,-1-6-42,1-5 14,1-4 31,3-7-178,5-6 221,5-6-16,4-6-48,1-2-14,0 2 41,-2 3-16,-4 5 5,-3 6-113,-3 2-79,0 5 72,-1 6 99,-1 7 8,0 7 45,1 6 13,1 1-37,0 2 69,0-3-77,1-3 24,2-5-26,2-4-33,6-5-29,7-6-144,8-7-728,4-7 477,5-6-769,-1-7 169,-5-4 544,-6-3 323,-10 1 150,-7 0 404,-6 5 759,-6 4-222,-6 6-336,-3 6-21,-4 4-510,-3 7 24,-2 7-6,-3 7 70,1 7-96,1 2-2,4 3 18,4-1-86,4-6 6,2-3 51,3-6-94,7-4 105,5-8 79,7-8 54,3-7-118,3-3-13,-4 0 19,-1 1 23,-5 4-44,-3 4-22,-5 4-88,-2 5 77,1 4-10,3 6 21,3 4 34,2 3-26,5 0 30,1-3-28,3-2-10,2-4 115,2-6 59,2-6-105,1-9 59,-2-6-56,-3-9 13,-4-5-42,-5-6 10,-6-7-23,-4-1-14,-4 1-16,-1 5 96,-3 7 213,0 11-37,-2 7-325,-1 10 48,-3 12-185,-1 11 241,-2 12-43,-1 11-19,0 7 54,2 7-72,3 2 39,2-1-50,4-4 14,4-7-342,4-8-428,2-10-420,3-7-2484,1-10-1380,-3-9-3892,-2-4 1499</inkml:trace>
  <inkml:trace contextRef="#ctx0" brushRef="#br16" timeOffset="11747.07">3923 1662 7796,'0'0'15743,"-4"-5"-15981,8 3-621,9 3-1443,14 3 960,12 4-11205,-4-1 6816</inkml:trace>
  <inkml:trace contextRef="#ctx0" brushRef="#br17" timeOffset="12396.21">4439 1505 4306,'0'0'17018,"8"11"-15617,2 6-483,2 9-136,-1 4-188,-2 6-340,-2 2-118,-3 0-35,-2-1-90,-1-4 34,0-5-34,-2-6-11,1-7-688,-3-5-30,-1-4 601,-2-6-9,-4-5 108,-3-4 44,-2-5 244,0 0 682,1 0-346,3 1-33,3 3-156,3 3-385,3 3 16,2 1-243,4 1-307,9 0 521,10-2-235,10-2-368,5 0 474,1-1-15,-4 1 63,-9 2 62,-8 1-8,-6 2 8,-6 0 0,-4 1-74,-2 3 2,-1 4 88,-1 4 8,1 4 77,-1 1 22,2 1-150,0-1 86,2-4-32,5-2 5,3-4 130,5-4 57,3-7-83,2-7-2,0-7-38,-3-8 5,-5-2 107,-3-3 80,-10 3 208,-10 3-477,-7 8 24,-9 5-25,-6 6-55,-1 6-214,0 5-1397,4 5-2306,6 2-2969,7-1-8788</inkml:trace>
  <inkml:trace contextRef="#ctx0" brushRef="#br18" timeOffset="14917.61">8067 1398 14599,'0'0'10767,"-6"-5"-10476,-4-1-91,-6-3-29,-3 0 48,-3 2 15,0 0-73,2 1-143,1 3 1,2 3-14,2 8-98,0 8 120,0 11-41,1 8 108,2 10-84,3 6 30,3 5 67,2 2-96,2-2 50,2-3-34,-1-5-11,0-7 21,-1-7-8,-1-6-34,-2-7-120,0-4-1220,0-7-2350,0-4-2679</inkml:trace>
  <inkml:trace contextRef="#ctx0" brushRef="#br19" timeOffset="16351.59">7778 1788 13478,'0'0'13270,"2"-6"-13510,6 1 165,9 0-47,7 0-300,7 2-258,6 1 58,1 0-405,3-1 269,-1-1 276,-1-2 327,-4-3 48,-4-1 102,-6-1 69,-6 0 232,-7 2 763,-5 1-293,-4 1-118,-2 3-125,-5 1-320,-5 2-174,-8 2 3,-6 6 27,-3 5 74,-4 5 169,0 6-153,3 2-90,6 2 45,5-1-120,5-2-8,5-3 34,4-6-146,6-3 80,5-5-197,6-3 221,6-7-278,4-7 233,1-4 21,-1-6 51,-4-4 53,-3-1-8,-6 1 45,-4 4 65,-4 4 263,-2 5-368,-2 4-23,-1 4-113,0 3-232,0 6 315,0 4-16,1 3 30,0 1 26,2 3-3,3-3 3,5-2 0,4-4-37,6-2 122,4-4-93,2-6-24,2-6 157,-2-8-199,0-7 7,-3-8-61,-3-6-29,-5-6 95,-3-4-68,-4-1-33,-4 1 160,-2 5-125,-1 7 117,-1 8-13,-2 9 99,-1 8-136,-1 7-49,-2 8-63,-3 9 176,-2 10-41,-2 7 20,-2 7 95,1 6 86,0 4 261,3 2-475,1 2 252,4-5-236,2-3 38,2-7 21,5-5-51,5-9-2,4-4 93,7-7-67,4-5 99,5-3-64,4-5 21,3-7-79,1-7 114,2-5-19,-2-8 9,-2-4-73,-6-5 22,-6-2-11,-7 3 0,-5 3 224,-6 7-101,-2 6 79,-6 7-239,-5 6 13,-6 5-16,-4 6-27,-1 6 25,-2 7-28,3 5-66,4 4 75,5 4-8,4 2 21,4 0-3,6 0-16,5-3 43,4-2-32,2-4 48,0-5-50,-2-3 15,-3-4 14,-3-4-25,-3-2 46,-2-2-50,-3-1 52,-4 0 41,-6-1-104,-5 0 71,-1 1-4,-1-1-1,1 1-53,4 0 35,4 0 23,3 0-26,3-1-26,4-3-142,6-3-56,8-6 24,9-6-57,10-4-265,7-5 372,6-2-274,2-3 216,0 0 203,-2 0-94,-5 0 86,-9 4-17,-8 4 44,-8 5 138,-8 3 37,-10 5-168,-8 5-34,-8 3 2,-6 6-69,-3 6 72,-2 8 51,-1 5 61,3 8-29,3 5 16,5 4-59,5 0-59,5 0 107,7-1-131,9-7 22,11-5-27,13-9-315,11-5-677,8-6-3376,4-9-9740,-7-1 7167</inkml:trace>
  <inkml:trace contextRef="#ctx0" brushRef="#br20" timeOffset="13192.02">5526 1678 17448,'0'0'5432,"-6"9"-5499,-2 5 363,-1 5 403,0 2-656,2 0 154,1-1-95,3-1-113,3-5 102,6-2-57,5-4 54,4-4 99,4-4 11,3-7-182,1-8 189,1-8-157,-1-8 64,-2-7-112,-4-7 30,-4-3-33,-5-2 24,-2 1-26,-4 2 26,-1 9 310,-1 10 453,0 7-407,-1 9-380,0 5 75,0 8-366,-1 9 361,0 9-104,-1 8 15,1 8 9,0 6 16,1 5-6,1 0 22,5 0-25,4-1 28,4-7-28,4-5-28,3-7 26,3-8 8,2-8-3,1-5-16,3-9-237,-1-7 30,-1-7 218,-4-5-19,-4 0 131,-6 2-117,-4 3 546,-6 7-175,-1 2-428,-1 6 86,-3 8-280,-2 6 336,-3 7-37,-2 6 0,0 2-41,0 1 14,3-2-64,1-4 35,6-4-33,6-6 65,7-4 131,7-8-110,4-7 24,3-6-43,-1-9 120,-5-6-130,-6-5 154,-8-2-194,-10-1 114,-11 2 94,-8 6-123,-6 6-48,-5 7-5,-2 8-27,1 5-91,3 8-1096,3 5-1244,5 5-1808,5 2-5749,5-1 667</inkml:trace>
  <inkml:trace contextRef="#ctx0" brushRef="#br21" timeOffset="14178.06">6536 1793 16295,'0'0'5328,"12"0"-5117,7 0-62,4-3 3,3-4 14,1-6-27,-1-4 82,-3-6-5,-2-5-88,-5-2 179,-3 0-19,-6 0-82,-2 6 778,-3 5-245,-1 6-168,-2 5-296,1 3-270,-1 4-13,-1 6 5,0 5 1,0 6-1,0 3 3,1 3-37,0 0 10,4-2-24,5-2 62,8-6-19,7-3 8,6-5 0,4-7-149,4-8 23,-2-6 116,-2-7-78,-4-6 104,-6-5 29,-6-5-61,-6-1 43,-4 1-14,-4 2 134,-2 6 261,-3 7-272,0 7 139,-2 7-321,-2 7-44,-3 9-60,-4 12 129,-3 11 10,-2 14 22,-1 11 58,1 7-69,3 8 43,2 2-51,3-3 51,3-5-35,3-9 10,2-9-2,1-9 0,3-7-18,2-9-126,2-6 165,3-5-56,3-5 169,3-2-81,3-4-61,0-4 189,0-3-229,-4-4 72,-3-3-24,-5-3-37,-8-1-102,-8-2 83,-10 0-13,-6 1 58,-6 1-69,-2 4 136,1 3-114,6 4 55,6 3-109,8 3 104,5 2-147,4 1 43,7 1-128,6-2 275,9-1-86,7-1 35,9-3-112,4-4 107,3-2-505,1-3-360,-4 0-762,-7-3 410,-8 0-1665,-8 1-832,-11-3-4138,-4 5 167</inkml:trace>
  <inkml:trace contextRef="#ctx0" brushRef="#br22" timeOffset="14371.25">6643 1306 10389,'0'0'14825,"0"-4"-14795,0 1-217,0-1-1209,20 13-21993</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7:04.407"/>
    </inkml:context>
    <inkml:brush xml:id="br0">
      <inkml:brushProperty name="width" value="0.035" units="cm"/>
      <inkml:brushProperty name="height" value="0.035" units="cm"/>
      <inkml:brushProperty name="color" value="#DA0C07"/>
      <inkml:brushProperty name="inkEffects" value="lava"/>
      <inkml:brushProperty name="anchorX" value="-192196.46875"/>
      <inkml:brushProperty name="anchorY" value="-177523.6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3990.875"/>
      <inkml:brushProperty name="anchorY" value="-178564.9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2671.5625"/>
      <inkml:brushProperty name="anchorY" value="-177270.093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4608.01563"/>
      <inkml:brushProperty name="anchorY" value="-178790.265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96295.03125"/>
      <inkml:brushProperty name="anchorY" value="-180346.20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97815"/>
      <inkml:brushProperty name="anchorY" value="-181793.765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96515.70313"/>
      <inkml:brushProperty name="anchorY" value="-180636.656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98263.375"/>
      <inkml:brushProperty name="anchorY" value="-182199.4531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99667.32813"/>
      <inkml:brushProperty name="anchorY" value="-183510.93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00947.65625"/>
      <inkml:brushProperty name="anchorY" value="-185105.07813"/>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02432.90625"/>
      <inkml:brushProperty name="anchorY" value="-186323.437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00928.96875"/>
      <inkml:brushProperty name="anchorY" value="-185266.0937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02626.53125"/>
      <inkml:brushProperty name="anchorY" value="-186903.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04158.5"/>
      <inkml:brushProperty name="anchorY" value="-188090.64063"/>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06123.98438"/>
      <inkml:brushProperty name="anchorY" value="-189397.8437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04798.71875"/>
      <inkml:brushProperty name="anchorY" value="-188173.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203447.09375"/>
      <inkml:brushProperty name="anchorY" value="-186973.7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205079.07813"/>
      <inkml:brushProperty name="anchorY" value="-188457.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206647.875"/>
      <inkml:brushProperty name="anchorY" value="-191440.5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208087.96875"/>
      <inkml:brushProperty name="anchorY" value="-192762.781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210449.46875"/>
      <inkml:brushProperty name="anchorY" value="-194334.1562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212070.5625"/>
      <inkml:brushProperty name="anchorY" value="-195597.70313"/>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213951.04688"/>
      <inkml:brushProperty name="anchorY" value="-196681.95313"/>
      <inkml:brushProperty name="scaleFactor" value="0.5"/>
    </inkml:brush>
    <inkml:brush xml:id="br23">
      <inkml:brushProperty name="width" value="0.035" units="cm"/>
      <inkml:brushProperty name="height" value="0.035" units="cm"/>
      <inkml:brushProperty name="color" value="#DA0C07"/>
      <inkml:brushProperty name="inkEffects" value="lava"/>
      <inkml:brushProperty name="anchorX" value="-215285.79688"/>
      <inkml:brushProperty name="anchorY" value="-198097.82813"/>
      <inkml:brushProperty name="scaleFactor" value="0.5"/>
    </inkml:brush>
    <inkml:brush xml:id="br24">
      <inkml:brushProperty name="width" value="0.035" units="cm"/>
      <inkml:brushProperty name="height" value="0.035" units="cm"/>
      <inkml:brushProperty name="color" value="#DA0C07"/>
      <inkml:brushProperty name="inkEffects" value="lava"/>
      <inkml:brushProperty name="anchorX" value="-216826.07813"/>
      <inkml:brushProperty name="anchorY" value="-199383.29688"/>
      <inkml:brushProperty name="scaleFactor" value="0.5"/>
    </inkml:brush>
    <inkml:brush xml:id="br25">
      <inkml:brushProperty name="width" value="0.035" units="cm"/>
      <inkml:brushProperty name="height" value="0.035" units="cm"/>
      <inkml:brushProperty name="color" value="#DA0C07"/>
      <inkml:brushProperty name="inkEffects" value="lava"/>
      <inkml:brushProperty name="anchorX" value="-218269.14063"/>
      <inkml:brushProperty name="anchorY" value="-200664.98438"/>
      <inkml:brushProperty name="scaleFactor" value="0.5"/>
    </inkml:brush>
    <inkml:brush xml:id="br26">
      <inkml:brushProperty name="width" value="0.035" units="cm"/>
      <inkml:brushProperty name="height" value="0.035" units="cm"/>
      <inkml:brushProperty name="color" value="#DA0C07"/>
      <inkml:brushProperty name="inkEffects" value="lava"/>
      <inkml:brushProperty name="anchorX" value="-220808.59375"/>
      <inkml:brushProperty name="anchorY" value="-201931.70313"/>
      <inkml:brushProperty name="scaleFactor" value="0.5"/>
    </inkml:brush>
    <inkml:brush xml:id="br27">
      <inkml:brushProperty name="width" value="0.035" units="cm"/>
      <inkml:brushProperty name="height" value="0.035" units="cm"/>
      <inkml:brushProperty name="color" value="#DA0C07"/>
      <inkml:brushProperty name="inkEffects" value="lava"/>
      <inkml:brushProperty name="anchorX" value="-222549.23438"/>
      <inkml:brushProperty name="anchorY" value="-205010.32813"/>
      <inkml:brushProperty name="scaleFactor" value="0.5"/>
    </inkml:brush>
    <inkml:brush xml:id="br28">
      <inkml:brushProperty name="width" value="0.035" units="cm"/>
      <inkml:brushProperty name="height" value="0.035" units="cm"/>
      <inkml:brushProperty name="color" value="#DA0C07"/>
      <inkml:brushProperty name="inkEffects" value="lava"/>
      <inkml:brushProperty name="anchorX" value="-224134.59375"/>
      <inkml:brushProperty name="anchorY" value="-206302.92188"/>
      <inkml:brushProperty name="scaleFactor" value="0.5"/>
    </inkml:brush>
    <inkml:brush xml:id="br29">
      <inkml:brushProperty name="width" value="0.035" units="cm"/>
      <inkml:brushProperty name="height" value="0.035" units="cm"/>
      <inkml:brushProperty name="color" value="#DA0C07"/>
      <inkml:brushProperty name="inkEffects" value="lava"/>
      <inkml:brushProperty name="anchorX" value="-226408.35938"/>
      <inkml:brushProperty name="anchorY" value="-207732.70313"/>
      <inkml:brushProperty name="scaleFactor" value="0.5"/>
    </inkml:brush>
    <inkml:brush xml:id="br30">
      <inkml:brushProperty name="width" value="0.035" units="cm"/>
      <inkml:brushProperty name="height" value="0.035" units="cm"/>
      <inkml:brushProperty name="color" value="#DA0C07"/>
      <inkml:brushProperty name="inkEffects" value="lava"/>
      <inkml:brushProperty name="anchorX" value="-228474.71875"/>
      <inkml:brushProperty name="anchorY" value="-208866.85938"/>
      <inkml:brushProperty name="scaleFactor" value="0.5"/>
    </inkml:brush>
    <inkml:brush xml:id="br31">
      <inkml:brushProperty name="width" value="0.035" units="cm"/>
      <inkml:brushProperty name="height" value="0.035" units="cm"/>
      <inkml:brushProperty name="color" value="#DA0C07"/>
      <inkml:brushProperty name="inkEffects" value="lava"/>
      <inkml:brushProperty name="anchorX" value="-229805.51563"/>
      <inkml:brushProperty name="anchorY" value="-210145.45313"/>
      <inkml:brushProperty name="scaleFactor" value="0.5"/>
    </inkml:brush>
    <inkml:brush xml:id="br32">
      <inkml:brushProperty name="width" value="0.035" units="cm"/>
      <inkml:brushProperty name="height" value="0.035" units="cm"/>
      <inkml:brushProperty name="color" value="#DA0C07"/>
      <inkml:brushProperty name="inkEffects" value="lava"/>
      <inkml:brushProperty name="anchorX" value="-231328.42188"/>
      <inkml:brushProperty name="anchorY" value="-211342.67188"/>
      <inkml:brushProperty name="scaleFactor" value="0.5"/>
    </inkml:brush>
  </inkml:definitions>
  <inkml:trace contextRef="#ctx0" brushRef="#br0">31 668 7331,'0'0'17021,"-1"0"-16316,0 0-206,0 0-24,0 0-17,1 0-212,-1 0 37,0 0 32,0 1-169,0-1 52,1 1-116,-1-1-10,1 0-77,0 0-22,0 0 1,0 0 31,0 0 27,1 0-5,4 0-14,4 0 62,4-3-1,4-2-52,2-4 18,1-4-45,-1-3-46,0-3 67,-3-4-43,-2-1 14,-3-1-22,-3-1-13,-2 1 21,-2 2 30,-2 1-8,-2 3 61,0 3-72,0 3 42,-1 2-12,1 3 2,0 2-19,-1 3 43,1 0-32,0 2 11,0 0-22,0 1-32,0 0-10,0 1-19,0-1-35,0 0 27,0 2-29,0 4 120,0 5-35,0 5 34,0 5 14,0 6-21,0 2 82,0 3-61,1-1 3,2 0 56,1-4-113,2-2-2,2-6-21,0-3 56,1-5-19,2-5 45,2-2 8,3-6-18,1-6 45,3-7-69,1-8 40,-1-7-51,-1-4 13,-3-6-43,-2-2-26,-4-2 43,-3-3 21,-3 1-61,-2 0 95,-1 1-47,-1 4 16,-2 7-3,0 3 18,-1 8 14,-1 6-40,0 4 70,1 5-41,0 4 14,1 2-40,0 1-84,1 2-127,-1 2 11,1 5 189,-2 9-5,0 10 69,0 9-8,1 7 26,0 8-60,1 7 55,1 8-37,0 5 67,0 3-38,0 1-61,2-4 19,1-7 7,4-5-23,1-8 8,1-7-3,1-8-19,0-9-50,1-6 50,-1-7 19,0-5-5,1-6 98,1-8-101,3-7 16,2-10-5,-1-6-171,-1-5-64,-4-2 101,-3 0 13,-4 0-114,-7 4 134,-7 3 31,-7 6-8,-6 6-26,-5 4-27,-2 5 155,-1 4-11,1 2-27,5 1 54,7 1 2,5 0-56,6 0-205,4-1 168,2 0-45,4 0 29,5-2 72,9-7 0,8-6 80,7-6-75,3-4 8,-1-3-21,-4 2-109,-5 2-288,-8 3-487,-5 2-556,-8 3-1812,-8 2 98,-8 0-6429,-2 4 2073</inkml:trace>
  <inkml:trace contextRef="#ctx0" brushRef="#br1" timeOffset="420.8">75 102 11157,'0'0'14690,"-14"-8"-14168,-1 1-161,1 0-199,2 1-156,3 2 2,3 3-96,3 5-75,2 4 184,1 2-79,1 2 66,3-1-14,0-2 6,1-2 0,-1-3 0,0-2 0,0-4 187,0-6-110,-2-8-69,0-5-13,-2-1-6,1 0-5,-1 4 0,-1 5-56,-1 4-21,0 4-278,0 6-1158,1 8-602,0 8-1671,0 9-5568,1-2-364</inkml:trace>
  <inkml:trace contextRef="#ctx0" brushRef="#br2" timeOffset="1543.09">1011 486 1409,'0'0'26671,"1"0"-26669,3 0 25,5 0 8,7 0 50,8 0 6,9 0-54,7 0 38,5 0-51,3 0-6,1 0 1,0-1-3,-1-1 0,0-1 19,-3 0-6,0 0 22,-5-2-43,-5 2-6,-7 0 1,-6 1 16,-7 0-25,-4 0 9,-4 1-3,-3 1 0,-2-1 56,-1 1-53,-2 0-1,1 0 20,-1-1 10,1 1-40,-1-1 51,1 1 2,0 0 19,0 0-77,0-1 79,-2-2-82,-3-1 24,-2-2-64,-3-2 35,-4-1 61,-3-2-93,-1-1 106,1 0-50,-1 0-3,1-1 40,1 3-14,2 0-12,0 2 116,3 1-34,2 1-2,2 3 4,2 1 36,2 1-30,1 1-45,1 0-62,1 0-42,1 1 23,-1-1-106,0 0 48,3 0-19,3 3 115,5 1-32,5 4 35,5 2-24,4 1 45,3 1-70,2 0 41,1-1-32,-1-1-86,-2-2 136,-1-3-82,-4 0 45,-3-1 8,-5-1-40,-3 1 32,-2-1-11,-3 2-15,-3 4-52,-2 5 33,-1 6 5,-6 9-190,-7 8-597,-8 8-288,-12 6-1590,-8 2-7388,3-8-4803</inkml:trace>
  <inkml:trace contextRef="#ctx0" brushRef="#br3" timeOffset="3232.7">2169 193 13910,'0'0'11232,"0"-2"-10381,0-2-283,0 0-282,0 1-139,0 1-142,-1 3-2,0 5 2,0 6 216,-1 7-135,0 6 53,0 3-67,-1 3 16,1 2-27,0 1 24,1 0-63,0-2 111,1-1-128,-1 0 22,1-3 10,1 1-45,0-4 14,1 0-25,4-2 24,2-4 11,3-1-21,3-3 26,2-4-7,4-2 2,3-3 56,3-3-91,4-2 30,2-3-30,1-4-50,-1-3-249,-2-1-82,-3-3-32,-4 0-496,-3 0-54,-4 0-446,-3 1-146,-1-1 531,-3 0 563,-1 0 291,-1 1 151,-1-1 89,0 0-16,-1-1 239,-1 3 607,-2 0 119,0 2 166,-1 2-171,-1 1-61,0 2-286,0 1 11,0 1-307,-1 2-58,1-1-153,0 1-125,0 1 3,0-1-147,-1 4 165,0 3 75,-1 3-93,0 4-16,-1 0 61,1 2-80,1 0 24,0-1-8,0-2 18,3-2-4,2-2 2,5-2 18,4-2-23,6-3 64,4-2-150,5-3 102,2-3-166,-1-1 120,-2-2-133,-6 0 168,-3 0-32,-5-2-5,-3-1 26,-3-2 11,-3-1 16,-1-2-21,-3-1 26,0 0-7,-2 2-17,-3 1-13,-4 2 3,-3 1-59,-3 5-78,-5 2 169,-3 2 37,-4 1-61,-1 4 29,0 2-46,1 3 12,4 1-25,5 1-69,4 1-112,6-1-627,2 0-766,4 0-1320,2-2-1929,5 0-2194</inkml:trace>
  <inkml:trace contextRef="#ctx0" brushRef="#br4" timeOffset="4052.47">3044 404 15543,'0'0'8804,"0"-2"-8444,-1-1-280,-3 0 38,-4 1-36,-4 3 55,-3 3-73,-3 4-32,-2 2-11,1 5 35,1 3-69,3 0 21,3 1-46,4 0-82,2-4 3,5-2-46,3-4 83,5-3 85,4-4 17,3-5 60,4-6-10,0-4 46,1-2 7,-2-3 169,-3 0 85,-3 2-107,-4 3 26,-1 3-250,-3 3-26,0 4-84,1 1 28,1 6 39,4 7 6,1 8 77,3 8-56,1 10 96,-1 8-139,-1 3 25,-3 2 119,-3-1-152,-4-4 89,-5-6-65,-5-6-2,-2-9 149,0-8-83,0-6 313,-1-5 231,-3-7-461,0-6 51,-1-6-8,1-2-115,2-5-45,4-2-30,4 0-131,8-5-135,9 0 29,9-5-24,8-1-94,4-2 83,5 0 65,-2 1 204,-3 4-31,-6 3 45,-6 5 16,-8 5 35,-5 3 141,-4 4-56,-4 3 288,-1 3-226,-1 2-145,-1 2 80,-1 0-173,0 1 43,0 1-131,-1 4 125,1 6-23,0 5 7,1 6 59,0 3-53,1 1 37,0-2-48,1-1 13,-1-6-397,2-4-579,2-5-1148,4-6-2381,2-9-4638</inkml:trace>
  <inkml:trace contextRef="#ctx0" brushRef="#br5" timeOffset="4232.3">3371 186 19561,'0'0'7601,"-4"4"-8183,-1 7-176,-2 8-3649,2 7-721,0 2-11630,4-15 18412,-1 0-476</inkml:trace>
  <inkml:trace contextRef="#ctx0" brushRef="#br6" timeOffset="5151.67">3518 402 16488,'0'0'10666,"-4"-4"-10637,-1 4 3,-3 5 37,-3 6-69,0 7 99,-1 6-29,2 2-9,2 4-50,3-2-25,2-1 41,2-4 2,1-4-37,3-5 32,2-6 8,2-3-40,5-6 126,4-7-1,4-10-88,3-7-5,2-5-21,0-2-56,0 2 50,-3 4-74,-3 7 58,-5 6-74,-3 5 21,-3 5-8,-2 5 37,0 5-10,-2 4 61,0 3 2,-1 0 4,0 0-17,-1-2 6,-1-3 53,0-3 2,-1-3-34,0-1 163,0-4-123,-1-2-69,-3-3-17,-4-3-172,-3 1 42,-5 1 32,-3 2 96,-3 2-6,-1 7 11,1 7 3,1 6 0,3 5 19,4 2-99,4 0 104,4-3-72,3-3-16,3-5 80,6-4 11,7-6-19,5-9 160,6-5-195,2-5 139,-2 1-99,-2 0 27,-5 3 30,-5 3-30,-4 4-27,-2 4 9,-1 4 50,2 6 2,0 4-52,2 1 36,1 2-50,2-3 32,-1-1-10,2-4 39,4-4-29,4-8 104,6-10-160,6-9 51,4-10-1,4-8-23,-1-8-198,-2-8-130,-5-6-145,-7-3 97,-9 5 402,-6 7-80,-8 10 540,-7 14-209,-8 11-115,-5 14-82,-9 14-67,-4 17 40,-2 14 72,0 13-115,3 10 41,6 6-52,5 3 49,6-3-54,5-2-77,8-7 78,9-9-834,10-11 444,10-9-5402,9-11-2586,-4-8-4260</inkml:trace>
  <inkml:trace contextRef="#ctx0" brushRef="#br7" timeOffset="5430.77">4286 475 7187,'0'0'18571,"-7"7"-17583,1 1-71,0 3-671,1 0-209,6-2 107,6-1-96,5-2 38,5-2-102,5-3-270,2-4-861,3-3-1886,-1-1-5302,-6 1-8474</inkml:trace>
  <inkml:trace contextRef="#ctx0" brushRef="#br8" timeOffset="5794.61">4764 211 9620,'0'0'16440,"-1"-10"-15634,0 0-534,-4 0-64,-2 4-3,-4 10-181,-3 9 83,0 11 136,-1 9-80,2 8 146,2 4-373,4 2 187,2 1-107,2-4-35,5-3 30,3-9-70,4-6-168,2-9-234,4-7-358,1-7-259,0-11-1849,2-7-1768,-4-7-4069,-2 1-938</inkml:trace>
  <inkml:trace contextRef="#ctx0" brushRef="#br9" timeOffset="5963.63">4605 388 15943,'0'0'8764,"4"-3"-8748,8-2 110,8-2-137,8 0-432,7-2-2118,4 2-2263,2-1-4494,-6 2 1727</inkml:trace>
  <inkml:trace contextRef="#ctx0" brushRef="#br10" timeOffset="6204.56">5159 289 8212,'0'0'18699,"-11"4"-18688,-8 5 66,-4 8-5,-3 5-51,-1 3-18,2 2-35,3 0-592,1-1-433,3-6-1352,4-3-2326,2-6-9,3-5-3692,3-4 3789</inkml:trace>
  <inkml:trace contextRef="#ctx0" brushRef="#br11" timeOffset="6870.45">4924 388 6851,'0'0'19273,"2"-12"-18838,2-1-382,3 3 113,5 4-100,4 7 313,6 6-216,4 4-88,3 3 10,1-1-74,3-2 69,0-3-99,-1-3-82,-2-6-35,-3-6 56,-4-7-81,-4-8 44,-2-6 136,-4-7-190,-3-3 46,-3-2 114,-4-1-40,-1 3 94,-1 7 314,-1 6 28,-1 10-97,1 4-83,-1 9-221,-2 11-24,-3 13 61,-2 14 25,-1 13-6,0 10-11,1 9 25,3 10 47,1 4-50,2 4-38,7-2 553,3-2-649,7-6 179,3-5-3,4-9-77,2-9-13,-1-10 2,-3-13-98,-4-11 120,-5-13-41,-5-15 70,-4-15-53,-3-16 18,-4-13-23,0-8 42,0-7-51,1-1 16,1 3-23,4 7-14,4 8-54,7 9-191,8 11-43,8 8-3,6 9-125,5 7 143,2 4 65,-1 5 190,-4 5-62,-7 5 53,-8 3 67,-7 4-131,-7 3 155,-10 2 158,-10 0 124,-8 1-92,-10 0-49,-8-1-2,-6-1 10,-3-1-213,1-4 43,2-4-697,7-3-1584,9-4-5192,10-6-6179,7-3 11248</inkml:trace>
  <inkml:trace contextRef="#ctx0" brushRef="#br12" timeOffset="7202.7">5709 504 15783,'0'0'6830,"21"9"-6224,5 7-198,1 7-224,-3 4-8,-5 3-99,-6-1 14,-5-1 8,-7-5 200,-5-4 205,-4-6 160,-2-4-301,0-6 445,-1-6-621,1-8-75,3-9 24,2-8-154,5-7 34,6-3-129,7-1-191,6 2-269,7 6-446,5 5-1246,2 6-2583,0 5-3567,-6 5-1732</inkml:trace>
  <inkml:trace contextRef="#ctx0" brushRef="#br13" timeOffset="8409.75">6029 455 17960,'0'0'5480,"6"1"-4954,6-3-33,4-4-301,3-3 115,-1-5-259,-2-2 80,-4 0 40,-4 0 38,-4 2 50,-5 4-45,-6 3-1,-4 4-223,-5 5 285,-4 8-114,-2 5 186,-1 8-139,2 4-101,3 4-26,5 2 31,4-1-130,5-3 74,3-4-8,6-6-55,6-6 18,7-4 48,6-6-54,7-8 1,4-8-75,4-9 56,2-5-133,-1-6-57,-3-3 254,-6 0-83,-7 2 35,-8 2 56,-7 6 22,-4 3-60,-4 5-15,-5 8 96,-3 2-88,-3 5 29,-3 3-27,-3 6 6,-1 3-22,1 6 6,3 4-78,4 2 59,3 3-78,4 1 97,6-1-67,6 0-53,5-2 90,5-1 6,0-4 18,-1-2 0,-4-3-34,-5-1 10,-3-2-23,-4 0-33,-5-2 102,-5 1-14,-5-1 251,-2-2-235,-2-2 158,1-1-83,3-1-53,3-2 16,3-5-67,4-6-152,8-5-73,7-6 47,8-4-233,7-4 27,3-1 55,4-2-7,2 2 230,-4-1 106,-2 4 2,-7 3 20,-5 4 58,-7 5 320,-5 5 622,-7 5-940,-8 4 177,-7 3-107,-8 6 27,-2 6-184,1 5 71,2 4-66,5 3-61,4 4 53,5 1 53,6 1-53,5-1 78,4-1-134,3-1 189,2-3-208,-1-5 214,-2-2-139,-1-5 24,-3-3-5,-2-4-59,-2-1 53,0-1 19,-2-2 13,0 0 1,-1-1 58,0 0-72,0 0-14,0-1-90,1-3-109,4-4-145,6-5 180,7-6-311,7-4-20,5-6 183,5 0 212,1-2 76,0 2 4,-3 1 36,-6 3 14,-3 2 166,-8 5 551,-4 6-90,-6 3-192,-2 4-496,-6 2 184,-3 7-43,-4 7-8,-3 7-86,-1 6 84,1 4-67,3 4-19,2-1-14,3-1 57,3-5-75,4-5-51,3-5-360,4-6-240,4-7-760,2-8-4152,4-7-5823,-3-2 3027</inkml:trace>
  <inkml:trace contextRef="#ctx0" brushRef="#br14" timeOffset="8565.07">7032 153 18472,'0'0'6043,"-17"12"-12440,-2 5-540,0-1-5030</inkml:trace>
  <inkml:trace contextRef="#ctx0" brushRef="#br15" timeOffset="8898.4">6952 286 19465,'0'0'7529,"-18"18"-7252,-3 7-165,-1 6-72,3 1-32,6-2-2,3-2 12,7-8-4,7-5 2,8-6 74,8-4-2,7-8-69,1-5 24,1-7-11,-3-3 93,-7-5-120,-5-1 153,-5-1-27,-7 2-65,-8 5-31,-8 4-70,-6 4 33,-7 5-503,0 6-866,1 5-1686,5 5-3522,7 3-11981,8-8 21112,2-1-391</inkml:trace>
  <inkml:trace contextRef="#ctx0" brushRef="#br16" timeOffset="9256.81">7134 368 16952,'0'0'10695,"-8"20"-10548,-3 6-22,-2 5 4,0-1-57,1-3-43,4-8 48,1-4-55,3-7 15,4-5-5,6-9-37,7-9-121,8-5 14,6-5-237,1 1 191,-1 1 62,-4 5 19,-5 7 26,-5 3 57,-3 9 60,-2 8 156,1 8-76,-1 9 36,1 5-99,2 2 26,4-1-125,3-5 32,6-7-147,7-8-840,7-11-2793,5-12-11233,-7-2 7322</inkml:trace>
  <inkml:trace contextRef="#ctx0" brushRef="#br17" timeOffset="11087.03">1366 389 9428,'0'0'7417,"0"-3"-7241,0 3 83,1 5 1320,0 8-101,0 12-613,-1 14 266,1 15-539,-2 12 70,0 11-326,-2 8-59,0 7 222,1 4-325,1 3-49,-1-1 9,2-1-116,0-2 28,-1-6-14,1-4 18,1-7 537,-1-7-581,0-8 162,0-9 61,-1-9-149,0-10 104,0-8 43,1-9-107,-1-7 0,1-5 72,-1-4-139,1-2 62,0-2-40,0 1-11,0-1-35,2 1-29,4 0 6,4 0-6,8-1 0,7-2 18,8 1-23,6-1 26,6 1 49,3 0-108,1 2 54,-1 0-18,-5 0 39,-6 1-48,-8-1 17,-9 1-62,-7-2 72,-6-1 69,-3-2-37,-3-4-37,-2-4-6,0-3 35,-3-3 5,-3-2 19,-3 1-114,-2-1 71,0 3-26,-2 4 42,1 2-29,3 4 48,1 3-13,3 3-14,2 1-31,2 1-31,1 3-12,1 3-19,1 4 59,2 2-1,3 5 4,4 1-54,4 1 72,4 1-6,0 0 22,-1-3-21,-1 1-11,-3-1 3,-4-1-41,-4 1-44,-6 2 103,-7 1 209,-8 2-206,-8 3 77,-4 0-58,-2 1-102,1-2-627,5-3-1491,6-4-6005</inkml:trace>
  <inkml:trace contextRef="#ctx0" brushRef="#br18" timeOffset="11530.17">2040 1807 15655,'0'0'10055,"0"-6"-9305,0 0-160,0 0-225,0 2-205,0 6-93,1 7 149,2 9 107,1 8-176,3 8-9,1 4-74,1 3-26,0-1-38,0-2 42,0-7-34,-1-4-8,-2-9 22,-2-6-28,-1-5 65,1-8 37,2-10-8,2-10 27,3-12-136,0-7 77,1-3-67,-2-1 110,-1 5-89,-1 7 49,-3 7-70,-2 10-18,-1 6-147,-1 5-785,-1 8-1410,0 7-1316,0 7-3586,-1-1-8779</inkml:trace>
  <inkml:trace contextRef="#ctx0" brushRef="#br19" timeOffset="12853.22">2457 1855 16696,'0'0'8660,"0"-18"-7889,0 0-251,0-2-136,0 4-256,-2 6-115,-3 6 11,-4 9 70,-5 10-84,-3 11 68,-1 7-38,0 6-8,4 4-35,3-2 9,3-3-6,4-4-38,4-8-7,4-7-75,4-6 112,6-10-38,6-7 52,4-12-68,1-10 41,0-5 24,-3-4 10,-4 1 19,-5 5 128,-5 8 40,-4 6 128,-2 6-306,-2 7 4,0 5-162,0 6 179,2 5-46,0 5 35,3-1-40,1 1 14,1-3 12,1-4-23,3-5 8,1-4 34,4-9 8,3-8-37,2-9 32,3-8-29,-1-10-30,-1-5 9,-5-6-44,-5-2-82,-4 0 115,-6 2-3,-6 8-35,-4 8 73,-3 11-116,-1 9 36,-2 9-126,-1 11 237,0 12 38,0 11-97,1 10 62,1 8-18,3 7 39,4 4-85,2 3 83,3 0-65,3-2 1,4-4 0,3-6-3,4-7 0,3-6 0,4-9 18,1-5-4,2-8-17,3-5 24,0-3-26,1-5 45,1-5-51,0-5 54,-1-5-35,-2-4 11,-2-4 34,-2-6-66,-3-2 95,-3-4-103,-2-3 32,-3 0-11,-2 1 18,-1 4-23,-3 7 26,-2 6-26,-1 8 64,0 5 18,-1 5-95,-1 9-7,1 10 36,-1 11 133,-1 9-186,-1 6 100,1 4-31,-1-2-32,1-4 10,1-6-42,0-6 47,4-8-15,1-8 24,4-4-25,5-8-84,3-8 79,6-7-85,2-8-14,2-6 4,1-6 68,-1-1-95,-5 0 162,-4 0-47,-5 6 18,-5 3 0,-4 9 18,-1 5 126,-2 6 3,-1 5-179,0 9 21,0 9 22,0 10 40,1 7-30,-1 6-5,1 0 59,0-3-38,1-3-5,2-8-34,2-6 26,5-7 8,6-5-40,7-10-6,10-9 20,7-11 103,4-7-141,-2-8-64,-4-5 91,-9 2-57,-9 1 129,-8 5-54,-8 9 41,-7 6-65,-6 8-74,-6 7 93,-4 11 2,-3 10 38,-2 12 51,-1 7-48,4 7-19,3 3 5,6 0-42,4-3-27,8-4-14,9-5-74,10-8-691,8-7-32,10-6-2988,5-6-1860,-5-4-13290</inkml:trace>
  <inkml:trace contextRef="#ctx0" brushRef="#br20" timeOffset="13112.08">3709 2037 8932,'0'0'13934,"-8"2"-11396,-2 2-1399,-2 1-320,1 1-312,3 1-385,3 0-15,3-1-32,8-1-30,10-2 43,11-2 43,11-4-160,11-4-62,6-2-82,1-1-1148,-4 2-747,-9 2-2531,-12 1-3461,-10 2-4838,-10 2 15813</inkml:trace>
  <inkml:trace contextRef="#ctx0" brushRef="#br21" timeOffset="13939.89">4024 2060 6323,'0'0'18192,"-2"0"-17130,0 0-478,0 0-408,1 0-21,1 0-136,5 0 216,5 0-166,5 0 75,6-3-93,1-3 5,3-3-43,0-5 46,-3-5-17,-3-2 25,-4-5-24,-6-2-49,-3-3 14,-4 0-82,-1 2 58,-3 4 16,-2 6 32,0 4 88,0 6 16,0 6-165,0 5 34,-2 6 0,-1 9 49,0 7 42,0 5-120,2 2 77,0 3-64,3-2 17,2-1-25,4-7 6,5-4 15,6-6-4,7-5 20,7-9-23,5-7 8,5-9-78,1-8-53,0-6 29,-3-7 40,-1-7-50,-4-2 0,-4-3 130,-6 0-96,-6 1 73,-6 6-1,-4 5 19,-5 10 16,-3 7 278,-3 7-396,-5 9 94,-2 8-72,-2 13 80,-5 12 29,1 12-4,-2 14-50,2 11 92,2 9 83,2 6-153,3 2 16,2-1-7,4-6-25,2-4 6,1-10-3,3-10 18,3-13-23,0-12-30,2-10 27,3-9 8,1-11 54,2-8-14,3-11-48,0-7 72,-2-5-62,-2-4-18,-2-1-88,-5 0 22,-7 2 60,-7 5-95,-7 5 88,-5 6 29,-1 8-8,1 4 8,5 5-75,4 2-16,4 3-261,7-2-304,7-2 162,9-4 257,9-6-887,9-5-935,8-8-86,3-4-1465,-1-7-2022,-6-2-4748,-10 6 11332</inkml:trace>
  <inkml:trace contextRef="#ctx0" brushRef="#br22" timeOffset="14148.88">4068 1525 17928,'0'0'6931,"2"13"-6845,2 6-278,6 7-2836,4 4-1945,4 2-10218,-2-6 15463</inkml:trace>
  <inkml:trace contextRef="#ctx0" brushRef="#br23" timeOffset="14451.44">4623 1998 9380,'0'0'17894,"-12"10"-17454,-1 0-320,0 0-48,4-1-67,10-3 38,11-2 77,14-4-58,12-2-70,11-3-763,4-2-1153,0-1-3700,-5 2-4773,-12 1 973</inkml:trace>
  <inkml:trace contextRef="#ctx0" brushRef="#br24" timeOffset="14854.77">4942 2078 16327,'0'0'9768,"7"0"-9624,2-3 40,6-4-94,2-5-23,2-4 80,0-8-160,-1-5 103,-2-9-52,-3-7 50,-3-6-88,-3-3 8,-2-1-62,-3 5 70,-1 7-5,-1 9-16,-1 11 26,0 9-64,-1 9-111,0 12 140,0 11 6,0 12 131,-1 10-48,2 9 79,0 5-36,0 1-62,0 0 0,1-5-43,1-6-10,1-7 0,1-8-190,1-8-712,1-7-1807,2-6-2469</inkml:trace>
  <inkml:trace contextRef="#ctx0" brushRef="#br25" timeOffset="15806.7">4951 1932 8564,'0'0'16234,"3"-2"-16221,6-1 54,7 0-67,8 1 32,6 1-21,4 2 101,2 3-104,-2 6 53,-4 2-34,-4 5 8,-6 2-3,-6 1 74,-6 2-95,-5-1 237,-5-1-69,-5-3-27,-1-4 203,0-5-174,1-2-146,1-3 192,3-3 39,1-4 28,1-6-350,4-8-267,6-11 262,8-7-972,9-5 163,8-5-1061,3 0 1026,0 4 391,-5 6 455,-6 5-16,-7 10 481,-8 6 1138,-4 6-186,-5 5-824,-2 3-155,-4 4-123,-3 6 173,-4 5-111,1 6-166,-1 4 72,2 4-72,3 2-61,1 0-59,3-2-27,3-2 38,4-5-54,4-4 54,5-6-16,3-5 42,4-4-85,2-7 64,2-8-96,1-8 64,2-6-189,2-8 52,1-4-23,0-1 112,-2 0-330,-6 3 455,-8 7-88,-4 5 147,-5 8 462,-3 8-291,-4 3-182,-3 3-125,-3 6-8,-3 8-3,-2 5-7,1 9 77,0 4-59,1 6 2,3-1 1,2-1 16,2-1-43,2-6 13,3-4-24,5-7 25,5-5 10,7-6 72,7-7-94,7-6 14,6-10-24,5-6 22,-2-5-9,-3-4-34,-7-1 47,-8 2 4,-9 1-20,-7 4-10,-7 6-109,-6 5 104,-7 6-76,-4 4 60,-3 7 21,-2 7-5,-1 7 23,0 6-4,2 8-36,3 3-7,5 6 18,4-1-7,8 0-17,10-4-32,11-7-122,16-6-286,19-7-1254,23-8-955,20-7 1020,-56 1-9552,3-2-1434</inkml:trace>
  <inkml:trace contextRef="#ctx0" brushRef="#br26" timeOffset="17838.3">1348 1955 848,'0'0'8794,"2"-2"-8869,1 0 51,-1-1 544,2-1 227,-1 0 230,0 1 912,0 0-81,-2-1-412,0-2 5583,-1 7-7016,0 5 85,0 6 40,0 10 635,0 8-494,0 9 73,0 6 172,2 6-292,1 8 53,0 5 53,2 6-101,-2 6 125,0 5 93,-1 2-229,-2 2 3,-4 2-27,-3-3-117,-3-1 29,-1-2 2,-1-1 52,1-4-126,0 0 115,1-4-94,1-3-10,1-6 58,1-5-77,2-7 24,1-5 29,1-9-29,1-5 11,1-5-22,1-6 43,0-3-32,0-4-8,0-4-16,0-4 22,1-1-46,0-3 50,2-1 22,6-1-5,8-2 24,10-4-25,11-1-10,9-5 96,8 0-141,6-2 45,3 3-16,0 0-75,-3 3 97,-6 2-14,-7 2 80,-8 1-112,-7 1 56,-8 0-56,-7 0-24,-7 1 61,-4-1 35,-4-1-27,-2-2 70,-1-2-94,-1-4 11,-2-2-5,-3-1-22,-5-2 6,-4-1-22,-3 1 25,-2 1-28,0 4 28,1 3-9,4 3 40,4 2-47,4 1-22,4 4 5,2 2-24,5 3-13,5 2 78,5 1-6,4 1 24,4 1-22,1-2 102,0 0-104,-1-2 16,-3 1-24,-4-2-90,-5 0 135,-4 1-64,-4 1-15,-6 2-86,-7 2 114,-9 4-2,-5 4 22,-4 0-972,-1 2-1494,3-3-4767,4-3-10141,14-11 18792,1 0-386</inkml:trace>
  <inkml:trace contextRef="#ctx0" brushRef="#br27" timeOffset="18310.34">2072 3539 16968,'0'0'8745,"1"-2"-8569,1 1-82,4 4-1,2 5 379,2 5-168,2 7 54,0 6-78,1 3-168,1 4 43,-1-1-158,0 0 38,0-4 37,0-3-91,0-5 67,-1-5-40,-1-5 11,0-5 53,-1-6 59,2-9-107,1-9 37,0-9-50,0-6 103,-2-4-143,-1 0 45,-3 3-35,-2 7-69,0 7-187,-3 7-698,1 6-844,2 4-3063,3 3 988,2 4-6257,0 1 4301</inkml:trace>
  <inkml:trace contextRef="#ctx0" brushRef="#br28" timeOffset="19531.94">2644 3571 14759,'0'0'10735,"2"-13"-9737,0-1-216,-4 1-657,-5 5-18,-7 7-30,-6 10 43,-2 8-56,-2 5 3,2 3-56,4 1-6,6-3-2,4-1-59,3-6-3,5-5 35,6-4-107,5-6 89,6-8-30,5-5-105,3-7 108,-1-2 0,-2 1 74,-4 3 22,-6 3 74,-4 5-15,-3 4-84,-4 3 9,1 4-64,-1 5 69,1 5 69,4 3-37,1 1 19,4-2-59,4-3 16,4-2 29,6-5-29,5-7 29,6-8-63,4-7 74,-1-7-80,-1-7-70,-6-5 76,-8-7-49,-8-5-61,-7-5 0,-6-1 50,-7 4-36,-4 8 87,-4 8-42,-3 12-41,-1 9-116,-1 14 234,-2 13-40,-1 14 18,2 11 44,0 13 7,4 4-18,3 3 7,4 0-20,3-5 60,3-3-36,1-9-6,4-7-35,3-7 64,3-8-77,3-5 43,2-6-14,4-4 22,3-3-6,2-4 3,2-3-74,3-5 39,1-4-72,-1-3 75,0-4-136,-5-2 59,-2-3 90,-4 2-29,-5-1 16,-3 3 0,-3 6 112,-4 2-13,-1 6 160,-2 3 109,0 3-227,-1 3-143,0 6 34,1 6-32,-1 5 18,1 4 33,0 3-46,0-1-2,0-1 0,2-4-41,1-3-26,5-7-32,2-2-32,5-5 136,5-7-360,2-6 334,3-7-260,0-7 131,0-3-37,-2-4 64,-3 2 77,-4 3 19,-5 4 40,-3 7 14,-5 7 130,-1 7-203,-1 7 86,-2 10 26,-1 7 137,-1 6-185,1 5 139,0-1-117,1 1 50,1-4-15,2-3-73,2-7 22,5-4-30,4-6 24,5-7 49,4-7-33,7-8 70,4-7-131,2-8 40,0-4-16,-2-6-19,-8-1-106,-6 0 85,-7 5 42,-9 6-31,-7 9-3,-8 9 40,-5 13 24,-4 10 51,-4 13-67,2 8 42,1 7-31,5 1-11,4 2 3,5-2-22,4-1-50,7-6-81,10-6-1400,9-5-859,10-8-12712,-2-6 7194</inkml:trace>
  <inkml:trace contextRef="#ctx0" brushRef="#br29" timeOffset="20718.66">3859 3644 14807,'0'0'12795,"-13"7"-12430,-1 1-234,2 0-53,5 0-20,10-2 30,12-3 6,9 0-57,8-2-18,3-4-17,-1 0 76,-5-3-100,-7 1 33,-6 0 8,-7 2 50,-4 1-88,-3 1 30,-2 0-86,-1 1 97,0 0-108,1 0 108,1 0 4,0 1-36,1 1 15,-1 1-5,3 0 0,-1 1 0,1 0 0,2-1 0,0 0 0,2-1 0,-1-2 0,2 1 0,1 0-19,2-3-50,2-1-24,1-4-17,1-2 1,3-2-59,0-3-3,2 0-2,-1-4-22,-1-1 99,-2-2 64,-3-4 5,-3-1-122,-3 0 114,-4 1 16,-2 6 14,-1 3 2,-1 6 3,-1 3-56,1 5-133,-3 5 221,0 5-56,-1 6 40,0 3 35,-1 1-27,1 3 48,1 0-51,1-2-2,1 0 18,2-2-45,4-3 13,5-1 14,3-3-24,5-3 63,4-2-55,5-3 74,2-1-77,4-3 24,-1-6 11,-1-4-43,-2-6-5,-2-4-38,-5-8 64,-3-4-39,-6-7-6,-5-5 21,-3-6-8,-5-2 3,-4 2 19,-3 6 13,-2 10-21,0 8-49,-1 12 14,-1 10-82,-2 14 151,-2 15 102,-1 14-155,-1 12 58,1 8 76,1 6-84,2 2 105,3 1-141,3 0 191,3-1 147,2-2-168,3-4-45,2-5 32,3-4 165,2-9-294,1-9 41,4-9-38,1-8-2,3-10 72,4-7-115,2-11 37,-1-8-106,-2-5 82,-5-5-29,-4-2-123,-9-1 131,-7 3-194,-10 3 74,-5 5-9,-5 4 167,-3 7-140,0 5 108,3 3 26,5 2-64,6 3-14,5 0 4,4 0-81,8 1 96,8-2-32,7-4 49,8-4-292,4-5-623,1-5-324,-2-3-1587,-4-4-390,-5-1-362,-7-4-6510,-4 5 6008</inkml:trace>
  <inkml:trace contextRef="#ctx0" brushRef="#br30" timeOffset="20907.87">4130 3115 19481,'0'0'7457,"3"-3"-7401,4 0-62,3 1-106,2 3-1929,0 2-3527,4 9-12765</inkml:trace>
  <inkml:trace contextRef="#ctx0" brushRef="#br31" timeOffset="21539.26">4636 3652 11381,'0'0'5608,"21"-6"-4687,9-2-711,7-1 142,1-1-250,-2 0-19,-6 1-49,-7 2 22,-6 3-10,-6 0-54,-5 2-208,-3 1-1327</inkml:trace>
  <inkml:trace contextRef="#ctx0" brushRef="#br32" timeOffset="23371.89">5027 3627 8436,'0'0'10130,"17"-10"-9423,4-3 77,5-4-15,-1 1-20,0-2-274,-3-1-184,-2-1-96,-3-4-75,-3-3-54,-2-8-68,-2-3 68,-3-5-44,-3-3-6,-2-1 2,-2 5 92,-4 8-83,-1 7-27,-1 9 344,-3 7-422,-1 10 121,-2 11-40,0 13-3,-1 13 0,2 12 37,1 10 232,2 8 105,2 7-238,2 3 256,1-1-136,1 0-146,1-3-30,0-6-24,3-6-24,4-8-16,1-9 2,2-10-20,0-8 4,1-11-2,1-5 0,0-6 57,2-9 1,2-8-71,1-6-14,-2-9-37,-3-5-237,-3-4-180,-5-5-1,-7 1 423,-8 3 16,-6 5 41,-7 6 164,-1 7 129,0 7-64,3 5-40,7 3-134,5 4-42,4 2-281,5 0 182,6 1 40,9-1 21,11-1-13,11-5-232,11-4-83,10-3-10,7-4-17,1-3 278,-1-1 32,-5 0 46,-9-1 42,-9 3-24,-12 1 29,-10 2 30,-8 5 290,-5 2 593,-6 3-430,-7 3-384,-5 2-29,-4 5-19,-6 4 11,-2 5-102,0 4 126,3 2-134,3 0 40,6-1-106,4-2 82,4-3-122,6-6-96,5-2-89,5-3-98,6-6 16,4-4 152,1-3 26,0-3 190,-4 0 13,-4 2 67,-4 4 478,-4 2-75,-3 3-302,0 1-133,-2 1-37,2 4 37,1 3 51,2 2-70,1 2 64,0 0-18,2-1-32,0-2 85,2-2-46,1-4 129,2-6-91,1-7-61,2-8 37,3-8-56,2-9-24,-1-12 24,-1-7-310,-3-8 164,-5-4-121,-4 0 102,-3 4 63,-4 8 97,-4 12-19,-4 11 165,-1 11 163,-2 10-280,-2 11 6,0 13 66,0 12-16,1 11-69,1 11 61,2 9 146,2 6-79,2 4-96,2 0 87,1-3-52,1-5 87,1-5-42,2-8 72,3-8-131,3-7 40,4-7-128,4-7 125,5-6-61,5-4 38,3-4-65,3-6 19,1-5-27,-1-6 62,-3-4-75,-4-7 24,-4-6-27,-5-6-13,-5-3-202,-5-1 186,-3 1-48,-4 4 88,-6 9-19,-3 7 30,-2 9-25,-2 5 9,0 8-40,-1 8 29,3 8-11,2 8 21,3 8-42,2 4 51,4 3-35,4-1 11,6 0 15,2-3-4,3-3 2,-1-2 18,-2-6-4,-3-2-17,-3-4 81,-4-5 87,-5-3-170,-4-4 95,-7-2-31,-4-3-51,-2-1 35,1 0-51,2-2 69,3-3-77,5-2-13,3-3-73,7-3-20,8-4-95,7-4 23,6-2-89,5-4 171,5-1-91,2-4 219,2 0-115,0-1 118,-4-2 8,-5 0-38,-6 1 35,-7 3-29,-6 5 26,-4 4 67,-7 7 94,-5 7-134,-7 9 66,-4 11 73,-5 11 107,1 9-100,2 7-71,4 6 77,5 0-69,5-2-56,4-4-3,7-4 32,6-9-51,7-6-21,6-7 5,8-8-23,10-7-14,6-8 2,3-9-767,1-8-1594,-5-4-4783,-11 4-11342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0:46.229"/>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definitions>
  <inkml:trace contextRef="#ctx0" brushRef="#br0">1 0 7139,'0'0'6184,"0"2"-5442,0 0 125,0 0-69,0 0-537,0-1-237,0 0-304,0 1-1099</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0:49.437"/>
    </inkml:context>
    <inkml:brush xml:id="br0">
      <inkml:brushProperty name="width" value="0.035" units="cm"/>
      <inkml:brushProperty name="height" value="0.035" units="cm"/>
      <inkml:brushProperty name="color" value="#DA0C07"/>
      <inkml:brushProperty name="inkEffects" value="lava"/>
      <inkml:brushProperty name="anchorX" value="1273.61353"/>
      <inkml:brushProperty name="anchorY" value="1256.291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87.82568"/>
      <inkml:brushProperty name="anchorY" value="-568.3523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953.64258"/>
      <inkml:brushProperty name="anchorY" value="-1782.1130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253.51123"/>
      <inkml:brushProperty name="anchorY" value="-3067.6264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749.35254"/>
      <inkml:brushProperty name="anchorY" value="-4319.86182"/>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323.44531"/>
      <inkml:brushProperty name="anchorY" value="-5521.93359"/>
      <inkml:brushProperty name="scaleFactor" value="0.5"/>
    </inkml:brush>
  </inkml:definitions>
  <inkml:trace contextRef="#ctx0" brushRef="#br0">37 143 13910,'0'0'6411,"0"-3"-6147,0 1 862,0-1-624,0 1-153,0 0-109,0 1-250,0 1 250,0 2-299,0 5-5,0 6 91,-1 7 34,0 5 86,-3 6-128,0 1 63,-2 0-95,1-3 61,0-4-40,1-6 11,1-4 15,1-6-4,1-4 58,1-3 21,0-1 91,0-3 446,0-4-214,0-6-392,0-6 13,2-6-55,3-3 7,2-1-82,4-1 61,1 4-3,3 3-37,0 5-24,0 4 61,-1 5 17,-2 3-78,-1 2-48,0 2 160,-1 3-166,1 5 17,-1 4 50,1 5 72,0 4 1,0 4-12,-2 3 9,-1 1-22,-1 0 81,-2 0-137,-1-2 174,0-2-110,0-3 16,-1-4-2,1-3-22,0-4 25,1-2 28,1-3-26,2-2 11,2-1-22,3-2-69,3-2-74,3-5 146,1-4-126,2-5 41,0-5-123,-1-3-118,-1-3 84,-2-1 111,-3 0 59,-4 3 32,-3 2 40,-3 4 32,-2 4 13,-2 4 113,-1 3-86,0 3 88,-1 2-136,0 2-16,0 1-112,0 0-70,-2 1 30,-2 0 112,-1 3 21,-1 1 3,-2 3-85,0 2 101,-1 2-72,0 2 59,1 2 2,0 1 0,2 2 22,0 0 50,2 0-69,2-1 24,1-1 30,1-2-68,1-2 22,3-1 67,3-3-77,3-2 7,3-3 110,5-1-54,3-3 96,3-3-98,2-4 13,2-4-5,-1-3-41,-1-3 12,-2-3 12,-2-3-60,-2 0 36,-3 1-31,-4 1 8,-2 3 15,-4 4 33,-2 2-8,-2 4 24,-2 3-25,0 2 9,0 1-59,-3 2-189,-1 2 124,-2 3 25,-1 3-85,0 4 144,1 2-99,1 4 69,2 1 19,3 1-5,4 2 5,4-1-75,4 1 190,4-2-153,0 0 70,-1-3-56,-3-1-5,-4-1-112,-4 0 10,-6-2 120,-7-1-2,-5-2 45,-3-1-24,0-3 123,1-2 21,4-2-19,4-4-80,2-3-50,5-5-104,6-5 77,7-5-107,8-3 142,7-5-81,6-2 9,4-2-38,3-2-10,1 0 74,-3-2-24,-4 1 11,-6 0 19,-7 1 32,-7 3 47,-6 2-47,-4 5 261,-2 4 0,-3 5 70,-2 3-155,-2 3-62,-1 3 11,-2 2-128,-1 3 51,0 0-78,0 1 56,-1 1-55,-1 2-41,0 4 48,0 2-18,1 4 42,2 2-10,2 3 5,1 2 37,2 2-29,1 3 48,1 1 6,1 2 55,0 0-69,0 2-51,2-3 70,3 0-64,2-3 18,3-1-5,0-3 38,2-3-68,0-3 41,1-2 42,-2-4-69,1-3 24,1-1 30,2-3 7,4-3 38,3-4-121,3-4 38,3-5-16,0-5-37,-1-3 48,-2-2-35,-2 0 29,-6 1-8,-4 2 41,-4 3-49,-4 4 54,-2 4-17,-3 2-31,0 4 141,-1 2-117,0 1 96,0 2-102,1 0-8,0 0-93,-1 3-128,1 2 197,0 6 6,-1 3 2,0 4 49,1 2-30,-1-1 29,1 0-45,3-2 13,4-3 14,2-4-24,4-3 82,3-3-61,4-2-16,1-5 5,2-6-42,2-4 29,-2-4-11,-2-3 22,-2-2-43,-4 1 69,-2 2-39,-4 4 68,-4 4 263,-2 4-73,-1 4-35,-2 1-240,-1 3-66,1 5 37,-1 4 64,1 6-3,-1 4 46,1 2-64,0-1 95,1-1-103,1-4-24,-1-3 61,2-4-6,1-4 4,3-3 39,6-4 83,8-7-40,7-6-18,6-4-86,3-2 40,-2 1-56,-5 2 69,-6 5-58,-8 5 18,-6 3-5,-5 2-75,-3 3-15,-2 1-39,-1 4 137,0 5-24,0 4 182,2 1-177,1 2 43,2 0-13,2-3 16,2-1 13,2-4-59,4-3 112,4-3 41,3-3-158,0-5 72,-1-3 29,-1-4-88,-3-3 11,-4-2-5,-4 0 16,-3 0-43,-3 3 32,-1 3-48,-4 3-43,-4 3 11,-4 4 29,-3 7-66,-4 9 114,-2 10-90,1 10 104,2 12 63,2 10-90,4 8 35,4 7-30,1 5 6,-1 3-3,-2 1-93,-5-1-441,-6-3 569,-6-8-83,-7-10 50,-3-11 105,-4-12-136,-1-11 82,-1-10 11,1-9 69,0-10 97,3-10-153,2-11-2,7-11-78,6-10-61,7-9-456,11-5 104,12-2-697,13 1-1763,12 4-899,8 5-3100,-4 11-4412</inkml:trace>
  <inkml:trace contextRef="#ctx0" brushRef="#br1" timeOffset="396.97">772 189 2017,'0'0'16922,"-6"-2"-15529,0 1-515,-1-2-185,2 1-610,3 0-16,8-1 47,11-2 65,15 0-75,12-1-117,11-1-1516,5 0-2753,-1 0-2414,-10 0-3844</inkml:trace>
  <inkml:trace contextRef="#ctx0" brushRef="#br2" timeOffset="543.52">1374 0 20185,'0'0'3597,"6"3"-9179,6 3 345,0 1-9118</inkml:trace>
  <inkml:trace contextRef="#ctx0" brushRef="#br3" timeOffset="953.45">2336 311 7379,'0'0'18041,"-2"0"-17831,-1 0-140,4 0-17,5 0-40,7 0 102,9-1-107,7-1-2,5-1-1271,0-1-875,-2 1-1976,-5 1-1132,-7 0-7403,-7 1 13883</inkml:trace>
  <inkml:trace contextRef="#ctx0" brushRef="#br4" timeOffset="1221.6">2368 359 12774,'0'0'10389,"-5"3"-10253,1-1-198,2 1 108,3 1 4,7-2 97,9 0 59,7-1-121,7 0-13,5-1-75,2-3-79,-1-2-1068,-2-2-563,-6-2-301,-5-1 157,-8-2-926,-5 0-2056,-5-3 749,-4 2-1360</inkml:trace>
  <inkml:trace contextRef="#ctx0" brushRef="#br5" timeOffset="1548.39">2622 151 1873,'0'0'23536,"-15"-13"-22720,-1 0-370,0 0-233,4 2-111,2 3-97,5 3-104,1 3-74,3 3-83,2 6 293,4 5-112,4 6 65,7 3 10,5 1-3,7 1 3,4-2-205,5-3-73,1-4 9,-1-4 242,-1-4-112,-5-3 142,-5-1-14,-8-2 65,-6-1 98,-6 0 256,-3 2-325,-8 4-17,-8 5 57,-10 9-147,-11 8 96,-8 8-32,-7 7-104,-5 5-603,-4 4-1795,0 1-4480,10-10-11135</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27.031"/>
    </inkml:context>
    <inkml:brush xml:id="br0">
      <inkml:brushProperty name="width" value="0.035" units="cm"/>
      <inkml:brushProperty name="height" value="0.035" units="cm"/>
      <inkml:brushProperty name="color" value="#DA0C07"/>
      <inkml:brushProperty name="inkEffects" value="lava"/>
      <inkml:brushProperty name="anchorX" value="-5946.35352"/>
      <inkml:brushProperty name="anchorY" value="-4694.2680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486.21777"/>
      <inkml:brushProperty name="anchorY" value="-6187.4379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798.49121"/>
      <inkml:brushProperty name="anchorY" value="-7838.7587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0896.35547"/>
      <inkml:brushProperty name="anchorY" value="-9133.27637"/>
      <inkml:brushProperty name="scaleFactor" value="0.5"/>
    </inkml:brush>
  </inkml:definitions>
  <inkml:trace contextRef="#ctx0" brushRef="#br0">36 362 11685,'0'0'9968,"0"-14"-8843,0-2 228,0-2-403,0 3-265,0 1-18,0 4-293,0 4-161,0 2-122,0 2-83,0 1-88,0 4-136,0 7 104,0 8 125,0 7 38,-1 7-16,-1 3-41,0 1 33,1-2 5,0-4-21,-1-5-30,1-7 46,0-5-17,0-6-12,-1-3 79,1-3-24,-1-6-63,0-7 2,-2-7-323,2-9 312,-2-6-165,2-3 160,0 0 16,0 3 37,2 4-2,-1 6-32,1 5 10,1 6-24,2 5-13,2 3 22,4 3-102,2 4-64,4 6 69,5 7 120,3 8-34,3 7 21,2 4 56,-1 2 21,1 0-58,-3-2-16,-3-3 2,-2-4-5,-4-4 0,-4-6 0,-4-5-224,-3-4-1225,-3-4-2184</inkml:trace>
  <inkml:trace contextRef="#ctx0" brushRef="#br1" timeOffset="242.98">291 201 7043,'0'0'13073,"1"-6"-13153,2 4 272,2 6 342,1 8 90,1 9-152,0 8 174,-1 6-238,-2 4-213,-1 1-97,-1 0-52,-1-1-44,0-3-34,-2-4-1544,0-5-1898,0-6-2187,0-7-8059</inkml:trace>
  <inkml:trace contextRef="#ctx0" brushRef="#br2" timeOffset="1267.5">424 476 16904,'0'0'6677,"8"-1"-6578,4-1-67,4-2 32,1-1 51,2-4 120,-1-2 157,0-5-128,-2-4-115,-2-5-58,-2-5-16,-3-2-8,-3-1-59,-2 3-3,-2 5 35,-1 6-32,-1 6 104,0 5-67,-3 4-50,-2 5-78,-3 7 73,-4 6-12,-3 7 22,-2 5-21,-1 3 8,3 3 15,3 1-4,4-1-36,3-1 49,3-4-72,2-3 77,5-4-62,4-3 57,3-5-17,4-5 25,4-2 69,5-3-74,4-3 44,3-3-12,-1-3-36,0-4 86,-2-2-101,-4-3 50,-2-3 22,-4-3-46,-2-3 35,-3-4-29,-3-2-30,-2-1 9,-3 2-25,-2 2 43,-2 5-32,-1 6 67,-2 5-57,1 5 1,0 4-131,-1 2-3,0 6 49,0 6 34,0 7 10,0 7 4,0 4 20,3 5 14,3 1-2,1 0 2,1-3 0,-1-2 18,-2-3 33,-1-4-64,-6-3 39,-6-4 6,-6-3-2,-4-3 2,-2-3-19,1-3 80,1-2-117,3-3 150,4-4-65,5-3-72,2-3 6,7-5-102,7-3-50,11-5 138,10-3-103,9-3 71,10-5 38,5-2 7,1-3 4,-2-1 20,-5 0-23,-8 1 45,-10 1 24,-9 4-5,-8 3 135,-7 5-36,-3 4 111,-3 5 142,-2 6-147,0 4-93,-1 4-160,-1 2 13,0 7-246,-2 7 193,-2 11 5,1 9 16,0 8 5,1 8 41,2 2-49,1 1 16,2-3-42,3-4 10,4-6-24,2-5 25,3-6-28,2-7-533,1-5-613,2-6-1596,-1-3-1705,0-5-4225,-4-3-37</inkml:trace>
  <inkml:trace contextRef="#ctx0" brushRef="#br3" timeOffset="1491.54">955 237 18536,'0'0'4549,"21"-2"-4370,17-1 16,20-4-163,15-3 56,11-1-80,1-2-22,-4 0-1229,-12 0-1614,-14 1-718,-14 3-6744,-15 2 5234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3.322"/>
    </inkml:context>
    <inkml:brush xml:id="br0">
      <inkml:brushProperty name="width" value="0.035" units="cm"/>
      <inkml:brushProperty name="height" value="0.035" units="cm"/>
      <inkml:brushProperty name="color" value="#DA0C07"/>
      <inkml:brushProperty name="inkEffects" value="lava"/>
      <inkml:brushProperty name="anchorX" value="-12797.69824"/>
      <inkml:brushProperty name="anchorY" value="-10303.1005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153.5166"/>
      <inkml:brushProperty name="anchorY" value="-11837.4609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697.70508"/>
      <inkml:brushProperty name="anchorY" value="-13228.5107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7198.25391"/>
      <inkml:brushProperty name="anchorY" value="-14555.7529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8640.70703"/>
      <inkml:brushProperty name="anchorY" value="-15807.1689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9977.82813"/>
      <inkml:brushProperty name="anchorY" value="-17077.1679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1352.36719"/>
      <inkml:brushProperty name="anchorY" value="-18322.16992"/>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2843.64844"/>
      <inkml:brushProperty name="anchorY" value="-19550.1875"/>
      <inkml:brushProperty name="scaleFactor" value="0.5"/>
    </inkml:brush>
  </inkml:definitions>
  <inkml:trace contextRef="#ctx0" brushRef="#br0">0 29 8628,'0'0'11242,"0"-5"-10441,0-1 325,0 0-582,0 1-269,0 2 101,0 1-283,0 1-85,0 3-98,0 5 122,0 5-30,1 5 86,1 5-93,1 3 13,0 1 32,2 1-51,1 0 35,2-1-48,2-1-976,2-2-1423,0-1-309,1-4-3697,-2-4-4991</inkml:trace>
  <inkml:trace contextRef="#ctx0" brushRef="#br1" timeOffset="276.11">206 317 9828,'0'0'6588,"7"5"-6546,4 3-50,4 2 294,4 2-161,3-1-125,3 2 192,3-1 24,3 1-266,3-2-2154,-2 0-1619,-4-2-4130,-6-3 5341</inkml:trace>
  <inkml:trace contextRef="#ctx0" brushRef="#br2" timeOffset="487.46">473 457 13702,'0'0'5664,"9"5"-5781,5 2 240,9 2-123,6 0 8,7-1-1329,5 0-1699,2-1-5107,-8-3 1205</inkml:trace>
  <inkml:trace contextRef="#ctx0" brushRef="#br3" timeOffset="675.13">977 518 5314,'0'0'17542,"7"-2"-17769,4 0-416,9 0-443,8 0-2342,6-1-1492,5-1-5567,-6 0 9599</inkml:trace>
  <inkml:trace contextRef="#ctx0" brushRef="#br4" timeOffset="851.1">1449 477 16408,'0'0'5399,"9"0"-8966,7 0 1425,5 0-7316,0 0 2946</inkml:trace>
  <inkml:trace contextRef="#ctx0" brushRef="#br5" timeOffset="997.38">1716 480 17816,'0'0'5963,"18"-5"-10723,8-2 2047,6 0-5917,-4 1 846</inkml:trace>
  <inkml:trace contextRef="#ctx0" brushRef="#br6" timeOffset="1159.17">2189 419 14807,'0'0'5605,"23"-7"-5504,9 0-111,5 1-527,1-1-2485,-2 2-2965,-4-1-3948,-9 2 10266</inkml:trace>
  <inkml:trace contextRef="#ctx0" brushRef="#br7" timeOffset="1330.15">2576 205 16568,'0'0'10949,"2"-8"-11712,1-1-683,0 0-3503,2 1-2852</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600"/>
    </inkml:context>
    <inkml:brush xml:id="br0">
      <inkml:brushProperty name="width" value="0.035" units="cm"/>
      <inkml:brushProperty name="height" value="0.035" units="cm"/>
      <inkml:brushProperty name="color" value="#DA0C07"/>
      <inkml:brushProperty name="inkEffects" value="lava"/>
      <inkml:brushProperty name="anchorX" value="-24129.66992"/>
      <inkml:brushProperty name="anchorY" value="-20781.51563"/>
      <inkml:brushProperty name="scaleFactor" value="0.5"/>
    </inkml:brush>
  </inkml:definitions>
  <inkml:trace contextRef="#ctx0" brushRef="#br0">0 0 6787,'0'0'11894,"3"9"-12249,2 4 320,4 6 43,4 4-13,2 2-2308,2 0-2423,1 1-3409,-4-6 5771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770"/>
    </inkml:context>
    <inkml:brush xml:id="br0">
      <inkml:brushProperty name="width" value="0.035" units="cm"/>
      <inkml:brushProperty name="height" value="0.035" units="cm"/>
      <inkml:brushProperty name="color" value="#DA0C07"/>
      <inkml:brushProperty name="inkEffects" value="lava"/>
      <inkml:brushProperty name="anchorX" value="-25493.42383"/>
      <inkml:brushProperty name="anchorY" value="-22211.55469"/>
      <inkml:brushProperty name="scaleFactor" value="0.5"/>
    </inkml:brush>
  </inkml:definitions>
  <inkml:trace contextRef="#ctx0" brushRef="#br0">1 0 11717,'0'0'8113,"20"5"-8041,10 1-69,11 2-929,5 0-3140,3 2-5885,-8-3 5581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942"/>
    </inkml:context>
    <inkml:brush xml:id="br0">
      <inkml:brushProperty name="width" value="0.035" units="cm"/>
      <inkml:brushProperty name="height" value="0.035" units="cm"/>
      <inkml:brushProperty name="color" value="#DA0C07"/>
      <inkml:brushProperty name="inkEffects" value="lava"/>
      <inkml:brushProperty name="anchorX" value="-26990.71484"/>
      <inkml:brushProperty name="anchorY" value="-23525.59375"/>
      <inkml:brushProperty name="scaleFactor" value="0.5"/>
    </inkml:brush>
  </inkml:definitions>
  <inkml:trace contextRef="#ctx0" brushRef="#br0">0 1 23403,'0'0'2398,"28"6"-9100,12 2 1425,8 3-8006,-5-2 14523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111"/>
    </inkml:context>
    <inkml:brush xml:id="br0">
      <inkml:brushProperty name="width" value="0.035" units="cm"/>
      <inkml:brushProperty name="height" value="0.035" units="cm"/>
      <inkml:brushProperty name="color" value="#DA0C07"/>
      <inkml:brushProperty name="inkEffects" value="lava"/>
      <inkml:brushProperty name="anchorX" value="-28419.71289"/>
      <inkml:brushProperty name="anchorY" value="-24829.72461"/>
      <inkml:brushProperty name="scaleFactor" value="0.5"/>
    </inkml:brush>
  </inkml:definitions>
  <inkml:trace contextRef="#ctx0" brushRef="#br0">1 26 16712,'0'0'7038,"24"-5"-7289,11 0-952,8-1-2647,3 2-1137,0 1-7194,-10 1 12416</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276"/>
    </inkml:context>
    <inkml:brush xml:id="br0">
      <inkml:brushProperty name="width" value="0.035" units="cm"/>
      <inkml:brushProperty name="height" value="0.035" units="cm"/>
      <inkml:brushProperty name="color" value="#DA0C07"/>
      <inkml:brushProperty name="inkEffects" value="lava"/>
      <inkml:brushProperty name="anchorX" value="-29920.26172"/>
      <inkml:brushProperty name="anchorY" value="-26074.8125"/>
      <inkml:brushProperty name="scaleFactor" value="0.5"/>
    </inkml:brush>
  </inkml:definitions>
  <inkml:trace contextRef="#ctx0" brushRef="#br0">1 35 16279,'0'0'8023,"16"-6"-12174,8-3 434,9-1-10898,-3 1 14431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462"/>
    </inkml:context>
    <inkml:brush xml:id="br0">
      <inkml:brushProperty name="width" value="0.035" units="cm"/>
      <inkml:brushProperty name="height" value="0.035" units="cm"/>
      <inkml:brushProperty name="color" value="#DA0C07"/>
      <inkml:brushProperty name="inkEffects" value="lava"/>
      <inkml:brushProperty name="anchorX" value="-31293.43945"/>
      <inkml:brushProperty name="anchorY" value="-27310.25"/>
      <inkml:brushProperty name="scaleFactor" value="0.5"/>
    </inkml:brush>
  </inkml:definitions>
  <inkml:trace contextRef="#ctx0" brushRef="#br0">0 21 20169,'0'0'5456,"5"-5"-6254,1-2-2883,1-1-1490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096"/>
    </inkml:context>
    <inkml:brush xml:id="br0">
      <inkml:brushProperty name="width" value="0.035" units="cm"/>
      <inkml:brushProperty name="height" value="0.035" units="cm"/>
      <inkml:brushProperty name="color" value="#DA0C07"/>
      <inkml:brushProperty name="inkEffects" value="lava"/>
      <inkml:brushProperty name="anchorX" value="-32586.22461"/>
      <inkml:brushProperty name="anchorY" value="-28552.0625"/>
      <inkml:brushProperty name="scaleFactor" value="0.5"/>
    </inkml:brush>
  </inkml:definitions>
  <inkml:trace contextRef="#ctx0" brushRef="#br0">1 1 7267,'0'0'11040,"0"0"-11091,1 2-26,3 2 101,3 3-152,3 3-1580,2 3-1248,3 3-848,2 3 1061,3 1-4285,-4-3 8184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246"/>
    </inkml:context>
    <inkml:brush xml:id="br0">
      <inkml:brushProperty name="width" value="0.035" units="cm"/>
      <inkml:brushProperty name="height" value="0.035" units="cm"/>
      <inkml:brushProperty name="color" value="#DA0C07"/>
      <inkml:brushProperty name="inkEffects" value="lava"/>
      <inkml:brushProperty name="anchorX" value="-33958.59375"/>
      <inkml:brushProperty name="anchorY" value="-29930.11133"/>
      <inkml:brushProperty name="scaleFactor" value="0.5"/>
    </inkml:brush>
  </inkml:definitions>
  <inkml:trace contextRef="#ctx0" brushRef="#br0">0 0 6243,'0'0'10042,"18"5"-9885,5 0-162,5 3-387,2 1-1937,0 1-19,0 0 13,-3 2-418,-7-3-4132</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394"/>
    </inkml:context>
    <inkml:brush xml:id="br0">
      <inkml:brushProperty name="width" value="0.035" units="cm"/>
      <inkml:brushProperty name="height" value="0.035" units="cm"/>
      <inkml:brushProperty name="color" value="#DA0C07"/>
      <inkml:brushProperty name="inkEffects" value="lava"/>
      <inkml:brushProperty name="anchorX" value="-35435.03906"/>
      <inkml:brushProperty name="anchorY" value="-31267.76953"/>
      <inkml:brushProperty name="scaleFactor" value="0.5"/>
    </inkml:brush>
  </inkml:definitions>
  <inkml:trace contextRef="#ctx0" brushRef="#br0">0 0 2017,'0'0'12718,"5"3"-12689,3 1-325,1 2-889,1 2-2294,-1 1-530,-2-2-2076</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561"/>
    </inkml:context>
    <inkml:brush xml:id="br0">
      <inkml:brushProperty name="width" value="0.035" units="cm"/>
      <inkml:brushProperty name="height" value="0.035" units="cm"/>
      <inkml:brushProperty name="color" value="#DA0C07"/>
      <inkml:brushProperty name="inkEffects" value="lava"/>
      <inkml:brushProperty name="anchorX" value="-36753.40625"/>
      <inkml:brushProperty name="anchorY" value="-32574.34375"/>
      <inkml:brushProperty name="scaleFactor" value="0.5"/>
    </inkml:brush>
  </inkml:definitions>
  <inkml:trace contextRef="#ctx0" brushRef="#br0">0 1 14791,'0'0'1011,"20"3"-4197,9 2-1480,-1-1-3886</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711"/>
    </inkml:context>
    <inkml:brush xml:id="br0">
      <inkml:brushProperty name="width" value="0.035" units="cm"/>
      <inkml:brushProperty name="height" value="0.035" units="cm"/>
      <inkml:brushProperty name="color" value="#DA0C07"/>
      <inkml:brushProperty name="inkEffects" value="lava"/>
      <inkml:brushProperty name="anchorX" value="-38100.38281"/>
      <inkml:brushProperty name="anchorY" value="-33856.75781"/>
      <inkml:brushProperty name="scaleFactor" value="0.5"/>
    </inkml:brush>
  </inkml:definitions>
  <inkml:trace contextRef="#ctx0" brushRef="#br0">1 42 10949,'0'0'6747,"24"-7"-6678,8-2-333,8 0-2041,1 0-6728,-7 2 3051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900"/>
    </inkml:context>
    <inkml:brush xml:id="br0">
      <inkml:brushProperty name="width" value="0.035" units="cm"/>
      <inkml:brushProperty name="height" value="0.035" units="cm"/>
      <inkml:brushProperty name="color" value="#DA0C07"/>
      <inkml:brushProperty name="inkEffects" value="lava"/>
      <inkml:brushProperty name="anchorX" value="-39541.42969"/>
      <inkml:brushProperty name="anchorY" value="-35085.21094"/>
      <inkml:brushProperty name="scaleFactor" value="0.5"/>
    </inkml:brush>
  </inkml:definitions>
  <inkml:trace contextRef="#ctx0" brushRef="#br0">0 0 2961,'0'0'17310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447"/>
    </inkml:context>
    <inkml:brush xml:id="br0">
      <inkml:brushProperty name="width" value="0.035" units="cm"/>
      <inkml:brushProperty name="height" value="0.035" units="cm"/>
      <inkml:brushProperty name="color" value="#DA0C07"/>
      <inkml:brushProperty name="inkEffects" value="lava"/>
      <inkml:brushProperty name="anchorX" value="-40811.42969"/>
      <inkml:brushProperty name="anchorY" value="-36355.21094"/>
      <inkml:brushProperty name="scaleFactor" value="0.5"/>
    </inkml:brush>
  </inkml:definitions>
  <inkml:trace contextRef="#ctx0" brushRef="#br0">0 1 16856,'0'0'2910,"5"6"-5762,2 3-40,4 4-1237,3 4 1301,4 1-3036,-3-2 5298</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599"/>
    </inkml:context>
    <inkml:brush xml:id="br0">
      <inkml:brushProperty name="width" value="0.035" units="cm"/>
      <inkml:brushProperty name="height" value="0.035" units="cm"/>
      <inkml:brushProperty name="color" value="#DA0C07"/>
      <inkml:brushProperty name="inkEffects" value="lava"/>
      <inkml:brushProperty name="anchorX" value="-42151.76953"/>
      <inkml:brushProperty name="anchorY" value="-37704.17969"/>
      <inkml:brushProperty name="scaleFactor" value="0.5"/>
    </inkml:brush>
  </inkml:definitions>
  <inkml:trace contextRef="#ctx0" brushRef="#br0">0 0 1585,'0'0'15031,"26"6"-14378,9 0-445,7 3-194,4 2-108,1 1-2614,-1 1-3286,-10-1-3279</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780"/>
    </inkml:context>
    <inkml:brush xml:id="br0">
      <inkml:brushProperty name="width" value="0.035" units="cm"/>
      <inkml:brushProperty name="height" value="0.035" units="cm"/>
      <inkml:brushProperty name="color" value="#DA0C07"/>
      <inkml:brushProperty name="inkEffects" value="lava"/>
      <inkml:brushProperty name="anchorX" value="-43699.21484"/>
      <inkml:brushProperty name="anchorY" value="-39042.25"/>
      <inkml:brushProperty name="scaleFactor" value="0.5"/>
    </inkml:brush>
  </inkml:definitions>
  <inkml:trace contextRef="#ctx0" brushRef="#br0">1 0 10325,'0'0'10015,"17"1"-11090,11 1-1308,8 1-3550,-3-1-5997</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953"/>
    </inkml:context>
    <inkml:brush xml:id="br0">
      <inkml:brushProperty name="width" value="0.035" units="cm"/>
      <inkml:brushProperty name="height" value="0.035" units="cm"/>
      <inkml:brushProperty name="color" value="#DA0C07"/>
      <inkml:brushProperty name="inkEffects" value="lava"/>
      <inkml:brushProperty name="anchorX" value="-45083.85938"/>
      <inkml:brushProperty name="anchorY" value="-40320.35156"/>
      <inkml:brushProperty name="scaleFactor" value="0.5"/>
    </inkml:brush>
  </inkml:definitions>
  <inkml:trace contextRef="#ctx0" brushRef="#br0">0 13 18585,'0'0'4124,"25"-4"-8107,9 0-1011,-1-1-10231</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216"/>
    </inkml:context>
    <inkml:brush xml:id="br0">
      <inkml:brushProperty name="width" value="0.035" units="cm"/>
      <inkml:brushProperty name="height" value="0.035" units="cm"/>
      <inkml:brushProperty name="color" value="#DA0C07"/>
      <inkml:brushProperty name="inkEffects" value="lava"/>
      <inkml:brushProperty name="anchorX" value="-46446.23438"/>
      <inkml:brushProperty name="anchorY" value="-41577.41406"/>
      <inkml:brushProperty name="scaleFactor" value="0.5"/>
    </inkml:brush>
  </inkml:definitions>
  <inkml:trace contextRef="#ctx0" brushRef="#br0">0 126 17368,'0'0'0,"23"-16"-779,10-4 539,7-3 264,0 2-75,-5 5 62,-8 4 357,-9 4 683,-6 3-189,-7 3-14,-3 1-973,-2-1-534</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799"/>
    </inkml:context>
    <inkml:brush xml:id="br0">
      <inkml:brushProperty name="width" value="0.035" units="cm"/>
      <inkml:brushProperty name="height" value="0.035" units="cm"/>
      <inkml:brushProperty name="color" value="#DA0C07"/>
      <inkml:brushProperty name="inkEffects" value="lava"/>
      <inkml:brushProperty name="anchorX" value="-47938.78516"/>
      <inkml:brushProperty name="anchorY" value="-42715.08203"/>
      <inkml:brushProperty name="scaleFactor" value="0.5"/>
    </inkml:brush>
  </inkml:definitions>
  <inkml:trace contextRef="#ctx0" brushRef="#br0">0 1 6307,'0'0'15095,"0"6"-15253,1 4 169,1 4-40,2 3-1089,1 4-1142,2 2-899,3 1-4209,-1-4-123</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972"/>
    </inkml:context>
    <inkml:brush xml:id="br0">
      <inkml:brushProperty name="width" value="0.035" units="cm"/>
      <inkml:brushProperty name="height" value="0.035" units="cm"/>
      <inkml:brushProperty name="color" value="#DA0C07"/>
      <inkml:brushProperty name="inkEffects" value="lava"/>
      <inkml:brushProperty name="anchorX" value="-49246.23438"/>
      <inkml:brushProperty name="anchorY" value="-44120.23438"/>
      <inkml:brushProperty name="scaleFactor" value="0.5"/>
    </inkml:brush>
  </inkml:definitions>
  <inkml:trace contextRef="#ctx0" brushRef="#br0">1 1 14983,'0'0'3049,"21"0"-2937,9 0-21,10 0-115,5 0-1702,5 2-6299,-8-1-789</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141"/>
    </inkml:context>
    <inkml:brush xml:id="br0">
      <inkml:brushProperty name="width" value="0.035" units="cm"/>
      <inkml:brushProperty name="height" value="0.035" units="cm"/>
      <inkml:brushProperty name="color" value="#DA0C07"/>
      <inkml:brushProperty name="inkEffects" value="lava"/>
      <inkml:brushProperty name="anchorX" value="-50744.01953"/>
      <inkml:brushProperty name="anchorY" value="-45393.85156"/>
      <inkml:brushProperty name="scaleFactor" value="0.5"/>
    </inkml:brush>
  </inkml:definitions>
  <inkml:trace contextRef="#ctx0" brushRef="#br0">0 1 18232,'0'0'2578,"22"0"-3592,10 0-539,8 0-339,5 0-6357,-8 0-119</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308"/>
    </inkml:context>
    <inkml:brush xml:id="br0">
      <inkml:brushProperty name="width" value="0.035" units="cm"/>
      <inkml:brushProperty name="height" value="0.035" units="cm"/>
      <inkml:brushProperty name="color" value="#DA0C07"/>
      <inkml:brushProperty name="inkEffects" value="lava"/>
      <inkml:brushProperty name="anchorX" value="-52189.76563"/>
      <inkml:brushProperty name="anchorY" value="-46663.85156"/>
      <inkml:brushProperty name="scaleFactor" value="0.5"/>
    </inkml:brush>
  </inkml:definitions>
  <inkml:trace contextRef="#ctx0" brushRef="#br0">1 31 14118,'0'0'8391,"19"-9"-16157,6-2 704,0 1-879</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493"/>
    </inkml:context>
    <inkml:brush xml:id="br0">
      <inkml:brushProperty name="width" value="0.035" units="cm"/>
      <inkml:brushProperty name="height" value="0.035" units="cm"/>
      <inkml:brushProperty name="color" value="#DA0C07"/>
      <inkml:brushProperty name="inkEffects" value="lava"/>
      <inkml:brushProperty name="anchorX" value="-53528.60547"/>
      <inkml:brushProperty name="anchorY" value="-47903.82813"/>
      <inkml:brushProperty name="scaleFactor" value="0.5"/>
    </inkml:brush>
  </inkml:definitions>
  <inkml:trace contextRef="#ctx0" brushRef="#br0">26 120 20089,'0'0'6643,"-2"-14"-6616,-1-3-787,0-2-1001,1 0-2452,-1 0-1459,-3 2-6800,0 3 12072</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4.158"/>
    </inkml:context>
    <inkml:brush xml:id="br0">
      <inkml:brushProperty name="width" value="0.035" units="cm"/>
      <inkml:brushProperty name="height" value="0.035" units="cm"/>
      <inkml:brushProperty name="color" value="#DA0C07"/>
      <inkml:brushProperty name="inkEffects" value="lava"/>
      <inkml:brushProperty name="anchorX" value="-52233.20313"/>
      <inkml:brushProperty name="anchorY" value="-46514.38281"/>
      <inkml:brushProperty name="scaleFactor" value="0.5"/>
    </inkml:brush>
  </inkml:definitions>
  <inkml:trace contextRef="#ctx0" brushRef="#br0">518 90 9588,'0'0'8089,"-1"0"-8062,-3 0-30,-2 0 6,-5 2 16,-3-1-25,-2 1-10,-1 1 22,-2 0-9,-1 2 3,0 0 0,-1 1-19,0-1 25,1-1-9,0 0 3,1-1-19,0 0 25,1 0-9,0 0 22,-3 0-25,-1 0 9,0 0 72,-1 1-171,2-1 128,3 1-43,1 0 123,3 0-144,1-1 48,3-1-16,3 0-93,0-1 119,2 1 54,1-1-88,0 0 16,0 0-5,0-1-3,0 1-112,2 0 144,0-1-48,1 1 16,-1-1-19,0 1 25,1 0-28,-1-1-28,1 1 44,1-1-34,0 0 30,-1 0-46,1 1-48,1 0 72,-1 1 34,0 0-7,0 2-32,0-1-83,0 1 77,0-1-29,0 1-30,0 0 68,0 3 15,0 1 16,0 2 19,0 2 16,0 1-40,0 1 32,1-1-29,2 2 8,2 0-3,2 0 0,2 0 0,2 1 0,2-1 0,2 0 56,4 0-16,1 0-29,4-1-9,2 0 20,1-1-9,1-1-16,1-1 43,0 0-32,1-2-8,1 0 40,1-1-50,-1-1 15,-1 0-5,-2-1 0,-4 1 0,-2-1 0,-1 0 0,-2 0 0,0-1 0,0-1 37,2 0-47,1 0 15,-1 1-5,0 1-37,0 1 47,0 0-15,-1 0-14,0 0 6,-1 0 16,-1 0-6,0 1 3,-1 0 0,-1 0 0,1 1 0,0 1-37,-2 0 29,0 0 26,-1 0-44,0-1 52,-1 1-52,2-1 52,1 0 4,0-1-38,0-1 13,2 0-5,1-2 37,-1 0-10,1-1-14,-1-1-13,0 0 3,1-2 34,0 0-29,1 0 11,0-1-3,2 0 0,1 0-19,0 0 6,0 1 16,0 0-6,-1-1 40,1 2 46,0-1-86,0 0 30,0-1-48,0 1 85,0-1-83,-1 0 139,0 0-96,-2 0-24,2 0 46,0 0-38,0 0 66,1 0-92,1-1 47,0-1 3,0 0-59,0-1-18,-1 0 40,1 0-17,0 0 25,-1 0-24,-1 0 63,-1 0-55,-2 0 18,-1 0-23,-1 0 4,0 0-2,0 0 19,1 1-6,-1 0-15,1 1 4,-1 0-2,1 0 19,0-1-24,1 0 45,-1 0-51,-1-1 35,0 0-11,0 0 3,0 0-18,1-1 42,2-1-51,1 1 16,2 1-5,0-1 0,1 1 0,-1 0 0,-1 0 0,-1 0 75,-2 0-96,-1 0 31,0 1-66,-1-2 72,0 1-24,1-1 120,1 0-144,1-1 30,1 1 7,2-1-8,1 0 3,0 0 0,2 0-18,-2 0 23,1 0 30,-2 1-46,1-1 16,-1 0 14,2 0-6,0 0-15,0-1 4,1 0-39,-4 0 48,0-2 189,-2-1-240,0-3 120,1-3-37,1-3-51,0-3-96,0-2-14,-2 0 107,-3-1 1,-4 1 135,-4 2 398,-4 0-123,-2 1 329,-2 0-415,-1 1 153,-1-1-445,0 0 39,1 0 3,-2 0-40,1 1-8,0 1-16,0 0 59,0 1-38,1 1 32,0 1-7,0 2 2,0 1 75,0 1 221,-1 3-115,-1 0 51,0 2 86,-3-1-46,-1-1-299,-1 0 33,-2 0-68,-1 0 22,-1 1-66,-1 0 55,0 1 0,-2 1 1,-2 1-92,-4 0 65,-3 2-24,-2-1-14,-3 1-13,-2 0 77,-3 0-61,-4 0 21,-2 1 51,-3 0 3,-1 1 2,2 0-15,3-1 4,4 2 36,3 0-49,5 1 16,3 1-42,3 1 10,3 1 33,2 0-49,2 0 35,2 0-11,2-1 3,2 0 0,0 0-112,3 1 126,1 0-174,0 3 31,2 0 81,0 3-66,0 2 60,1 2 78,1 2 16,-1 2 3,1 2 5,2-1-19,0 1 6,2-1-3,0-2 0,0-2-19,-1-1 6,0-3-3,0-1 0,-1-2 37,-1-1 9,-1 0-38,-4-2 144,-5 0-117,-5 1-35,-6-1 104,-4 1-94,-3-1 12,-2 0-22,-3-1-16,0-1 21,-1 0 123,-2-1-165,-2-1 93,-2-1-67,-3-1 16,-3 0-5,-3 0-37,-2 0 85,-2 0-83,2 0 46,0-1-14,3 1 3,2 0 75,2 0-96,2-1 31,-1 0-10,-1-1 0,0-1-56,0-1 54,1 1-1,2-1-56,3 0 113,5 1-73,3-1 80,4 0-58,3 0 18,2 0-23,-1 0 4,0-1-20,0 1-14,2 0 40,1 0 5,1 0 94,1 0-137,1 0 65,0-2-40,0 1-11,-1 0-35,-1 0 64,0 0 73,-2 0-113,-1 0-16,-1 0 59,1 0-5,-1 0 58,2 1-87,3-1 47,1 1-34,2-1 138,1-2-39,1-1 111,0-1-157,1-3-24,0 0 21,0-1 22,-1-1-64,0 1 58,1 0-74,1 2 77,0 1 13,2 2 129,1 0 378,0 2-248,2 1-123,1-1-31,-1 0-49,0-2 113,-1 0-169,0-1 91,1-1-104,-1 0-10,2 0-38,0 2-14,0 2-93,0 2-31,1 2-839</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0.669"/>
    </inkml:context>
    <inkml:brush xml:id="br0">
      <inkml:brushProperty name="width" value="0.035" units="cm"/>
      <inkml:brushProperty name="height" value="0.035" units="cm"/>
      <inkml:brushProperty name="color" value="#DA0C07"/>
      <inkml:brushProperty name="inkEffects" value="lava"/>
      <inkml:brushProperty name="anchorX" value="-53587.41797"/>
      <inkml:brushProperty name="anchorY" value="-47699.05859"/>
      <inkml:brushProperty name="scaleFactor" value="0.5"/>
    </inkml:brush>
  </inkml:definitions>
  <inkml:trace contextRef="#ctx0" brushRef="#br0">0 0 25327,'0'2111'0,"2912"-2111"0,-2912-2111 0,-2912 2111 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3.236"/>
    </inkml:context>
    <inkml:brush xml:id="br0">
      <inkml:brushProperty name="width" value="0.035" units="cm"/>
      <inkml:brushProperty name="height" value="0.035" units="cm"/>
      <inkml:brushProperty name="color" value="#DA0C07"/>
      <inkml:brushProperty name="inkEffects" value="lava"/>
      <inkml:brushProperty name="anchorX" value="-54866.32813"/>
      <inkml:brushProperty name="anchorY" value="-48928.32031"/>
      <inkml:brushProperty name="scaleFactor" value="0.5"/>
    </inkml:brush>
  </inkml:definitions>
  <inkml:trace contextRef="#ctx0" brushRef="#br0">0 0 25623,'0'1241'0,"1983"-1241"0,-1983-1241 0,-1983 1241 0</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5.115"/>
    </inkml:context>
    <inkml:brush xml:id="br0">
      <inkml:brushProperty name="width" value="0.035" units="cm"/>
      <inkml:brushProperty name="height" value="0.035" units="cm"/>
      <inkml:brushProperty name="color" value="#DA0C07"/>
      <inkml:brushProperty name="inkEffects" value="lava"/>
      <inkml:brushProperty name="anchorX" value="-56176.4375"/>
      <inkml:brushProperty name="anchorY" value="-50149.94531"/>
      <inkml:brushProperty name="scaleFactor" value="0.5"/>
    </inkml:brush>
  </inkml:definitions>
  <inkml:trace contextRef="#ctx0" brushRef="#br0">0 0 24974,'0'623'0,"920"-623"0,-920-623 0,-920 623 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6.671"/>
    </inkml:context>
    <inkml:brush xml:id="br0">
      <inkml:brushProperty name="width" value="0.035" units="cm"/>
      <inkml:brushProperty name="height" value="0.035" units="cm"/>
      <inkml:brushProperty name="color" value="#DA0C07"/>
      <inkml:brushProperty name="inkEffects" value="lava"/>
      <inkml:brushProperty name="anchorX" value="-57446.4375"/>
      <inkml:brushProperty name="anchorY" value="-51417.39844"/>
      <inkml:brushProperty name="scaleFactor" value="0.5"/>
    </inkml:brush>
  </inkml:definitions>
  <inkml:trace contextRef="#ctx0" brushRef="#br0">0 0 24607,'0'315'0,"315"-315"0,-315-315 0,-315 315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2:06.859"/>
    </inkml:context>
    <inkml:brush xml:id="br0">
      <inkml:brushProperty name="width" value="0.035" units="cm"/>
      <inkml:brushProperty name="height" value="0.035" units="cm"/>
      <inkml:brushProperty name="color" value="#DA0C07"/>
      <inkml:brushProperty name="inkEffects" value="lava"/>
      <inkml:brushProperty name="anchorX" value="-56171.98438"/>
      <inkml:brushProperty name="anchorY" value="-50162.6757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122.35938"/>
      <inkml:brushProperty name="anchorY" value="-51347.83203"/>
      <inkml:brushProperty name="scaleFactor" value="0.5"/>
    </inkml:brush>
  </inkml:definitions>
  <inkml:trace contextRef="#ctx0" brushRef="#br0">8 483 10901,'2'0'10482,"-1"0"-9649,0 0 1298,-1 0-2142,1 1-199,1 0 98,1 1 18,2 1 86,2 1-2,2 1 119,3 0-85,2 0-5,1-1 21,2-1 26,1 0-26,1-2-8,-1 0 22,1-1-28,-1-1-28,0-4-30,-2-2-51,-1-3 67,-2-3-5,-2-2 39,-3-3 68,-1-4-110,-2-4 56,0-2-56,-2-2-24,-1 1 42,-1 3 22,0 4 14,-1 4-20,0 4-10,0 5 22,0 3 10,-1 3-40,1 2 13,0 1-24,0 0-106,0 1 160,0 0-203,0-1 80,0 2-102,0 4 62,0 4 147,0 5-43,0 4 42,0 4 14,0 2-21,0 2-30,1 0 27,2-1-10,0-1 21,4-2-25,1-2 9,4-2-22,1-4 6,1-2-3,3-3 18,0-4 52,2-2-70,1-4 80,1-6-61,1-5 37,1-8-48,-2-6-24,-1-6-51,-3-6-64,-2-3 51,-4-2-77,-4-3 133,-3-1-96,-2 0 125,-3 2 3,-2 5 21,-2 5 1,-1 7 132,0 7-36,2 7 55,1 6 65,1 4-204,2 2-10,-2 4-173,1 6 37,-2 7 125,0 8-24,-1 8 17,0 9 20,2 8 89,0 9-80,1 7 122,0 5-90,1 5-8,1-1-17,2-2-36,2-6 7,4-5-5,0-8 19,2-6-25,1-6 9,-1-7 34,1-6-85,0-6 27,0-6 8,2-7 31,1-3-7,1-7-14,0-6-106,-1-8 48,-3-6 15,-2-8-101,-4-6-42,-3-3 157,-7-1 3,-6-1 23,-8 4 153,-5 4-134,-5 6 273,-2 6-171,0 6-35,1 5-24,4 5 34,6 2-108,5 2 31,4 1-69,5 0-21,2-1 2,3-2-42,3-1 66,6-3 54,6-5 210,8-5-258,6-6 90,2-3-48,1-2-256,-4 1-95,-6 3-289,-6 3-443,-7 6-1542,-13 4-2086</inkml:trace>
  <inkml:trace contextRef="#ctx0" brushRef="#br1" timeOffset="478.58">66 59 7235,'0'0'15749,"-12"-6"-15530,-1 0-203,0-1 5,2 3-202,3 3 231,3 3-76,3 3-12,0 1 12,4-1-25,3-1 62,3-1-19,3-2 26,2-3 294,1-4-176,-3-2 182,-3-2-139,-3 1 5,-1 0-40,-3 3-107,-2 1-29,-2 3-187,-5 3 65,-4 5-649,-1 7-886,-2 7-419,3 7-1165,2 4-5203,4-4 436</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2:09.560"/>
    </inkml:context>
    <inkml:brush xml:id="br0">
      <inkml:brushProperty name="width" value="0.035" units="cm"/>
      <inkml:brushProperty name="height" value="0.035" units="cm"/>
      <inkml:brushProperty name="color" value="#DA0C07"/>
      <inkml:brushProperty name="inkEffects" value="lava"/>
      <inkml:brushProperty name="anchorX" value="-56789.02734"/>
      <inkml:brushProperty name="anchorY" value="-50145.0351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145.60547"/>
      <inkml:brushProperty name="anchorY" value="-51383.4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9886.85156"/>
      <inkml:brushProperty name="anchorY" value="-52538.56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1178.46875"/>
      <inkml:brushProperty name="anchorY" value="-53837.0507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2519.75"/>
      <inkml:brushProperty name="anchorY" value="-55090.320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4109.04688"/>
      <inkml:brushProperty name="anchorY" value="-56336.47266"/>
      <inkml:brushProperty name="scaleFactor" value="0.5"/>
    </inkml:brush>
  </inkml:definitions>
  <inkml:trace contextRef="#ctx0" brushRef="#br0">117 115 5491,'0'0'15132,"-5"-7"-14911,-1 0-127,0 0-86,-1 3-187,2 4 101,-2 6 89,0 9 213,1 9 24,-2 7 518,3 8-451,-1 5-99,3 6-64,0 5-104,1 7 32,2 6-56,-1 6 51,2 5-17,0 2-12,2 2-51,-2 0 106,1-1-72,-1-1 25,0-1 12,-1-3-4,1-1 114,-1-2 80,0-3-147,-2-1 17,-1-2 47,-1-1-152,-1-1 139,-1 0-120,-1-1 35,0-2-48,1-3-8,1-5 18,2-5 142,1-9-97,2-6-18,-1-8-48,2-6 27,3-7-32,4-4-11,3-4 133,7-2 297,7-3-228,7 0 55,8-2-49,9 0-70,9-1-39,11-2 61,9-1-42,11-2-6,9-1-35,7 1-10,7-1 18,4 0-82,4 2 154,0 2-197,1 1 43,-2 3-129,-6 4 161,-4 1-35,-8 3 13,-7-1 3,-7-1 0,-10-2 19,-5-2-43,-7 0 13,-7-4 51,-7-1-53,-6-4 18,-7-2 14,-4-3 107,-6-1 194,-5-3-86,-2-2-143,-3-3 85,-2-4-112,1-4 27,0-5 8,-1-6-118,-1-6 16,-2-5-66,-3-7 50,-3-6 1,-4-7 111,-1-5-141,-2-4 85,-3-3-63,-2-6 52,-2-5-52,1-7 34,1-7-30,1-5 9,3-5 16,4-1-25,4 5-10,2 7 22,-1 11-9,-2 13-16,-1 13-13,-2 14 22,-1 12 10,-1 10-3,-2 8-53,-1 7 53,-3 5-93,-2 4 46,-6 3 2,-4 3-22,-8 1 84,-7 2-100,-6 1 108,-8 0-52,-8 0 17,-6 1-22,-5-1-13,-4 1 40,-2 1-51,-3 0-39,2 1-9,0-1 54,2 0-94,1-1 160,4-1-47,0 1 36,2 1 33,1 1-46,2 2-2,-4 1-94,-2-1 81,-1 3 26,0 0-64,2 0 80,3-1-99,5-1 104,8-1-106,5-2 87,5 0-26,6-2 27,6 0 13,5 0-3,4-1-34,4 0 29,-1 1-11,1 0 41,-1 0-30,-1 0-8,-3-1 21,0 1-26,-1-1 8,0 0-41,1 0 49,1 0 40,1 0-67,2 0 24,1 0-46,1 0 86,-1 0-45,-3 0 16,-5 0-3,-2 0-19,-7 0 6,-2 0-3,-2 0 0,0 0 37,4 0-48,6 0 17,8 0 12,5 0-23,6 0 8,3 0 15,2 0-23,2 0-123,0-1 165,1 0-37,-1-1 51,0 0 10,-1 1-18,0-1 45,1 0-107,-1 1 163,0 0-181,0 1 56,-1-1-19,1 1 0,0 0-19,0 0-13,0 0 3,0 0 34,0 0-10,0 1 5,0-1 48,2 0-1943,3 0 650,3 0-2736,3 1-637,2 0-7380,-1 1 9082</inkml:trace>
  <inkml:trace contextRef="#ctx0" brushRef="#br1" timeOffset="1043.16">474 748 17032,'0'0'2081,"5"1"-2252,3 0 542,2 0 96,4-2 77,1-4 248,2-5-450,0-5-3,0-5-89,-3-5-130,-1-3 27,-5-3-75,-2 1-2,-3 2 15,-1 4-8,-2 5-15,0 5 23,-1 4-8,1 4 60,-1 4-148,1 1 27,-1 1-144,1 2 16,0 4 117,0 5-21,0 3 13,1 2-15,3 1-14,3-1 2,3-2 17,4-5 13,4-3 35,2-4-9,4-8-12,1-5 4,-1-10-20,-1-6-52,-4-5-42,-5-5-85,-2-3 130,-5 0-26,-3 3 85,-2 5 56,-1 7 64,-2 8 27,1 7-187,-2 5-35,-1 10-74,-3 13 175,-1 13-58,-3 16 43,1 16 50,-1 16 305,2 13-83,2 8-123,1 2-64,2-2-48,2-8-19,3-10 35,2-14-69,4-15 2,1-15 35,1-12 24,1-13-24,2-11 254,1-12-166,1-14 5,-2-10-128,-3-9 11,-3-3-629,-6-1 658,-4 2-95,-8 6 31,-6 6 38,-4 6-25,-1 6 28,2 7-28,3 4 9,3 3-3,4 3-19,4 2 25,2-1-103,5-1-81,6-2-1,7-6 195,6-2-136,6-6-80,3-3-272,0-1-569,-4-3-552,-4 2-453,-7-1-1900,-9 1-6373,-5 6 7654</inkml:trace>
  <inkml:trace contextRef="#ctx0" brushRef="#br2" timeOffset="1248.66">390 322 9124,'0'0'8108,"3"-4"-8492,0 2-161,1 4-1728,0 6-2457,0 5-4849,0-1 11312</inkml:trace>
  <inkml:trace contextRef="#ctx0" brushRef="#br3" timeOffset="2470.19">1180 529 10917,'0'0'11029,"2"-13"-10351,0-2-299,1 0-414,0 2 83,1 8-43,1 7-7,0 11 114,0 11 5,0 11-13,-2 11 48,-1 11-107,0 6 51,-2 5-93,0 4 43,0 2-17,0-1-34,0-2 10,0-5 32,-1-6-10,1-10-14,0-8 81,0-8 68,1-10 97,1-7-19,0-5-40,0-6 91,1-3-85,2-3 138,1 0-227,4-2 126,6 1 106,7 0-277,7 0-2,8 1 47,10 0-85,8-1-32,10 2 8,5 1 67,-1 0-78,0 1 9,-7 0-4,-7-1-2,-8 0 19,-9 0-24,-8-1 63,-6-1-55,-7 1 0,-3-2 74,-4 1-5,-2-1-32,-1-4-24,-1-2 5,0-6 70,-1-7-96,0-7 13,-2-10-80,1-8-56,-2-8-233,-1-6 321,0-6-16,-2-3 30,1-1 26,-1 1-3,-2 2-16,-1 5 25,-1 4-9,1 6 3,0 6-19,1 4-13,0 7 40,2 4-69,-1 6 21,1 6 48,1 5-16,-1 4 27,0 5-43,0 3 32,0 0-104,0 2 48,-2-1 37,-4 1-13,-5 0 27,-7-1-25,-6 1 28,-5-1-9,-6 2-16,-5 1-13,-3 0 3,-4 0-40,-1 1 85,-2 0-83,2 0 27,2 0 48,1 0-16,5-1 8,3 1 0,2 0-19,3-1 24,1 0-26,3 0 26,2-1-7,4 1 20,3-1-23,3-2 8,4 0 15,3 1-4,2-1 2,2 0-38,2 0 12,0 0-25,0 2-50,0 1-6,-1 2-1366,1 2-1162,1 3-1322,0 2-4311,1-1-1428</inkml:trace>
  <inkml:trace contextRef="#ctx0" brushRef="#br4" timeOffset="3863.49">1445 996 14967,'0'0'6822,"0"-1"-6790,0-1-22,0 0-119,0 0 141,2-1 120,3-2 5,3-3 14,4-4-51,4-4-21,2-6-35,0-3-69,-1-4 53,-3-1 34,-3 1-66,-3 2 6,-4 6 127,-1 5 129,-3 6-12,0 4-111,0 3-166,-1 4-314,-1 4 426,-3 6-151,-2 6 50,0 1 0,0 3-56,1 1 34,2-3-31,1-2 8,5-4-97,5-4-103,4-3 266,4-4-50,5-6 42,4-7-18,2-7-142,0-8-72,-1-7 104,-2-4-42,-5-5-6,-4-1 174,-5 2-32,-4 2 37,-2 6 109,-3 8 569,0 7-435,-1 7 221,1 5-560,-1 5 133,-1 9-328,0 10 334,-2 15-94,-1 12 126,-2 13 50,-1 10 67,1 6-141,0 1-27,1-2 40,2-7-77,2-5 40,2-8-14,4-11-34,2-10 10,2-9-24,1-9-69,1-7 112,3-9 150,0-7-228,0-8 81,-1-5-307,-4-5 154,-3-1-210,-6 1 408,-7 1-104,-8 4 83,-6 3-46,-2 5 35,0 4 475,3 3-435,4 3 24,6 4-80,5 0-16,3 0-154,2 0-148,2-1-528,3-1 41,7-2 207,7-2-2086,4-3-8,4-3-4666,-4 2-1885</inkml:trace>
  <inkml:trace contextRef="#ctx0" brushRef="#br5" timeOffset="4565.71">1853 745 14182,'0'0'4608,"-2"7"-4448,-1 6-125,-1 4 2,0 3-29,0 3 291,-2-1 104,1 0 24,-1-2-41,1-3-71,0-2-56,1-5 45,2-2-152,0-3 24,0-3-69,2-1-118,0-1-7,0 0 28,4-1 246,3 1-200,2-1 19,2 1-21,1 0-4,1 0-58,0-1 72,-1 1-80,-1 1 43,-1-1-32,-2 0 45,-3 0 5,-1 0 56,-3-1 118,0-2 344,0-1-163,-1-4-280,1-2-40,-1-3-13,1-3-56,-1-4 10,2-3-24,0 0 6,0-2-78,-1 1 78,0 2 10,-1 2-21,1 4 30,-1 4 28,0 3-26,0 4-26,0 3-12,-1 1 20,1 1-46,0 0 50,0 1-34,0 0 48,0-1-50,0 1-4,0-1 20,-1 0 10,-3 0-59,-2 0 75,-2 0-24,-4 0 83,-1 1-97,-1 1 33,-3 1-11,0 1 0,0 2-37,-1 0-27,1 1-555,2 0-368,5-1-641,2 0-1440,4-2-1241</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25.496"/>
    </inkml:context>
    <inkml:brush xml:id="br0">
      <inkml:brushProperty name="width" value="0.035" units="cm"/>
      <inkml:brushProperty name="height" value="0.035" units="cm"/>
      <inkml:brushProperty name="color" value="#DA0C07"/>
      <inkml:brushProperty name="inkEffects" value="lava"/>
      <inkml:brushProperty name="anchorX" value="-234099.51563"/>
      <inkml:brushProperty name="anchorY" value="-212450.359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123.03125"/>
      <inkml:brushProperty name="anchorY" value="-213681.39063"/>
      <inkml:brushProperty name="scaleFactor" value="0.5"/>
    </inkml:brush>
  </inkml:definitions>
  <inkml:trace contextRef="#ctx0" brushRef="#br0">56 489 10837,'0'0'13190,"0"0"-13195,2 0-27,3 1 5,2 2 32,2-1 46,4 1-48,2 0 37,2-1-48,1-1 88,1 0-102,0 0-42,0-3 67,-2-1-176,-1-3 50,-3-3 72,-2-3 30,-3-3 16,-2-5 21,-2-3-3,-2-3-16,-1 0 99,-1 2-104,0 1 35,-1 4-11,1 5 0,-1 3-19,1 4 6,0 3 16,0 2-25,0 1 9,0 1-3,0 0 37,0 0-47,0 1 15,0-1-98,0 0-11,0 2-59,0 3 141,0 5-7,0 4 26,2 4 1,3 3-17,2 1 43,2-1-32,4-1 11,1-3 34,2-4-48,0-4 35,2-3-48,1-3 32,1-3-10,1-5 76,2-6-58,-1-5 3,-1-5 0,-2-5-22,-2-1 24,-4-2-45,-3-1 32,-1 1-10,-1-1 2,-3 2 18,-1 0-23,-1 2-11,-1 2 21,-1 2 30,0 4-27,-1 2-8,-1 3 3,0 3 34,0 4-29,0 1-8,0 3-16,-1 1 22,1 1-9,0 1-34,0-1-102,-1 1 64,0 2-82,-1 3 133,-1 4 16,-1 5-19,1 5 32,-2 5 11,0 4-21,1 5 8,0 4-3,0 5 18,1 4-60,0 2 55,1 1-18,-1 1 23,1-2-4,1-2-36,0-4 30,1-2-10,1-1 39,0-3-48,0-1 17,0-2-6,0-1 56,0-3-54,1-1 1,-1-2 0,1-3-3,2-3 0,1-2 18,1-3-23,2-4 8,3-2-3,0-3 0,2-2 0,0-1 74,2-3-95,1-2 32,1-4-123,-2-5-43,0-5-125,-2-3 26,-2-6 20,-2-3-31,-3-4 143,-2-1 90,-1 0-75,-3 1 54,-3 2 61,-2 1-19,-3 3-8,-3 3-13,-1 3 22,0 2 10,-1 3 16,1 3 16,0 3-3,0 2 3,1 1 0,0 3 75,3 0 15,1 2 1,2-1-32,3 2-64,1-1 53,1 0-96,0 0-30,2 0 25,-1 0-32,2-2-86,7-2 174,7-2 18,9-6-37,9-2 3,6-3-19,2 0 2,0 0 36,-4 1-49,-5 3-21,-6 2 43,-7 3-17,-7 2-498,-5 2-398,-10 3-944,-10 1-2062,-15 3-5603,1 1 4276</inkml:trace>
  <inkml:trace contextRef="#ctx0" brushRef="#br1" timeOffset="711.73">119 43 1857,'0'0'16013,"0"-8"-15320,0-1-26,0 1 3,0 1-17,0 2-164,0 1-215,0 3-284,-1 2 58,-1 5-48,0 2 37,0 4-48,1 1 110,0-1-126,0-1-34,1-1 64,3-2 10,4-2-40,4-2 35,3-2-66,1-1-132,-1-2 73,-3-3 136,-4-2 143,-2-3-66,-3-2 0,-5 0 211,-4 1-27,-2 2-168,-4 3 265,-2 2-423,-3 4 89,-3 5-56,-1 5-1,0 6-20,1 2-52,2 2-1200,4 0-1547,5-1-195,7-5-7281,3-4 6022</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29.463"/>
    </inkml:context>
    <inkml:brush xml:id="br0">
      <inkml:brushProperty name="width" value="0.035" units="cm"/>
      <inkml:brushProperty name="height" value="0.035" units="cm"/>
      <inkml:brushProperty name="color" value="#DA0C07"/>
      <inkml:brushProperty name="inkEffects" value="lava"/>
      <inkml:brushProperty name="anchorX" value="-234734.35938"/>
      <inkml:brushProperty name="anchorY" value="-212537.1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096.34375"/>
      <inkml:brushProperty name="anchorY" value="-214022.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34816.57813"/>
      <inkml:brushProperty name="anchorY" value="-212740.2031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36152.51563"/>
      <inkml:brushProperty name="anchorY" value="-214294.4531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34531.1875"/>
      <inkml:brushProperty name="anchorY" value="-213451.609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33222.07813"/>
      <inkml:brushProperty name="anchorY" value="-212170.48438"/>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34629.4375"/>
      <inkml:brushProperty name="anchorY" value="-213467.1093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36126.70313"/>
      <inkml:brushProperty name="anchorY" value="-214702.4375"/>
      <inkml:brushProperty name="scaleFactor" value="0.5"/>
    </inkml:brush>
  </inkml:definitions>
  <inkml:trace contextRef="#ctx0" brushRef="#br0">54 213 8020,'0'0'9671,"0"-8"-9130,-1 0 577,-1-2-371,-1 1 406,0 0-516,-1 1 84,0 2-374,0 2 10,1 1-45,0 1-304,2 1 195,0 1-224,0 0 39,1 0-52,0 0-30,0 0-89,1 3 135,-2 4-65,0 3 171,-1 5-83,0 2-5,0 3 6,-1-1 12,2 1-4,-2-2 2,2-1-19,-1-4 6,0-3 15,1-4-4,-1-2 2,1-2 0,1-1 56,-1-1 21,1-1-21,0 0 67,0-2-131,0-3 171,0-6-203,1-2 61,-1-4-58,1-1 29,2 1-30,1 0 9,3 2-40,1 3 29,1 4-67,-2 2-18,0 3 95,0 2-12,-2 1-86,-1 2 48,0 0 18,0 4-7,0 3 61,-1 5-35,1 4 32,0 4-26,-1 4 64,-1 1-19,-1 0-30,1-1 12,0-1-25,0-4 43,0-3-13,0-2-14,1-4-1133,2-3-1676,1-4-470,2-1-1229,4-6-2885,-2-1 3218</inkml:trace>
  <inkml:trace contextRef="#ctx0" brushRef="#br1" timeOffset="398.01">261 250 7892,'0'0'11106,"0"-2"-10199,0-1-320,0 1-384,0 2-139,0 5 77,0 5 150,0 4-142,0 4-37,0 2-23,0 1-60,0-2 30,3-3-33,2-4-28,4-3 44,4-4 97,3-4-102,4-6 94,-1-4-83,0-5 5,-5-5-2,-4-3-22,-3-3 44,-5 0-15,-4 2-12,-5 1 42,-4 4 435,-1 3 45,-2 4-432,-1 4 59,-1 3-206,-2 2-2,0 4 5,0 5-198,5 2-1456,3 4-1238,6 0-2268,8-1-8403,3-2 15084</inkml:trace>
  <inkml:trace contextRef="#ctx0" brushRef="#br2" timeOffset="1249.33">782 163 10101,'0'0'14227,"-4"-4"-13330,0-1-356,0 1 52,1 0-65,0 1-88,2 1-109,0 1-163,1 0-59,0 0 1,0 1-107,0 0 7,0 0-45,0 0 27,0 0-85,2 0-32,4 0 154,6 1-50,7 1 95,5 1-76,5 2 7,4 1-2,1 2-22,1 0-50,-1 3-81,-2-1 94,-2 0 22,-4 0-25,-6-3 32,-4-1 11,-6-2 35,-5-1-8,-2-1 5,-2-2 18,-2 0-4,0 0 2,0 0-38,0 0-26,1 1-13,-2 2-75,-3 3 75,-6 4 47,-6 4 6,-4 3-13,-5 3-49,-1 2 71,0 1 68,0-2-112,4-3 3,3-1 35,3-4 2,5-2 1,2-4 76,3-3-95,2-1 32,2-2-30,1 0-32,0 0-141,0-1-896,0 1-633</inkml:trace>
  <inkml:trace contextRef="#ctx0" brushRef="#br3" timeOffset="2472.6">1986 105 12038,'0'0'7643,"0"-4"-7216,0-2 755,0 0-558,0-1 40,0 0 1,-1-1-193,-2 1-213,-3-1 87,-4-1-271,-2 0-43,-4 1 0,-1 0 22,-1 1 138,-1 3-150,-1 0 36,0 3-68,1 0 14,-1 1-26,1 3 4,1 3-20,1 3-14,2 2 40,3 3-14,2 1-50,4 1 54,2 0-1,1 0 0,3 0-15,2-1 23,4-2-8,4-1 3,4-1 0,3-4 0,4-2-93,3-2-30,3-2-90,2-2 18,0-5-69,-2-2-3,-6-1 184,-5-2 75,-5-1-10,-4-1-38,-4 0 72,-2-1 106,-1 0-159,-1 0 149,0 1 123,-1 1 2,0 2 164,1 1 17,-1 2-180,0 2 285,0 2-203,1 2-104,1 0-61,-1 1-147,1 0 10,0 1-90,0-1 38,0 0-36,1 2-84,-1 4 191,0 4-42,0 5 37,0 4-40,0 5 32,0 3-30,1 4 9,0 4 16,0 3-25,-1 2 46,1 0-32,-1-2-8,1-2 3,-1-4-3,0-4 19,0-4-25,-3-4 9,-3-3-3,-4-2 56,-4-2-35,-6-2 51,-3-2-50,-2-2-4,-1-2 38,0-1-69,-1-2-72,-1-2-449,0 0-234,1 0-582,4-4-1910,5-3-1430,6-3-9117,5 0 13423</inkml:trace>
  <inkml:trace contextRef="#ctx0" brushRef="#br4" timeOffset="3336.59">2351 239 6611,'0'0'13094,"0"-1"-13011,0-1 200,0 1 5,-1 0 2,-1 1 575,-1-1-516,1 1 369,-2 0-310,1 0 142,1 0-401,0 0 1513,2 0-1619,0-1-3,0 0-24,0 1-16,0 0 21,0-1 11,0 1-21,0-1 8,0 0-3,0 1-19,0-1 377</inkml:trace>
  <inkml:trace contextRef="#ctx0" brushRef="#br5" timeOffset="4447.26">1273 263 13350,'0'0'9282,"-1"-3"-8506,0 0-426,0-1-22,0 1-115,0 1-63,1 1-145,0 0 126,1 0-142,5 0 59,4 0-37,5 0-11,1 0-91,3 1-480,0 1-990,-1 3-741,-3 4-849,-4 3-1320,-3 2-2693,-4-2 2042</inkml:trace>
  <inkml:trace contextRef="#ctx0" brushRef="#br6" timeOffset="4645.51">1250 413 12005,'0'0'6756,"7"0"-6578,5-3-130,7 0 102,6-1-86,5-2-70,4 0-559,2 2-1828,-1-1-4728,-6 1-2528</inkml:trace>
  <inkml:trace contextRef="#ctx0" brushRef="#br7" timeOffset="5623.96">2476 141 8212,'0'0'11413,"-2"0"-11005,-2 0-269,-1 0 88,-4 0 261,-1 0-160,-1 1-8,-1 1 11,0 1-86,1 2-52,0 2-9,1-1-118,2 2-26,1 1 19,1-1-32,2 1 7,1 0-39,1-1-27,2 2 43,-1 0-17,1 1 25,1 1 13,-1 1-3,0-1-34,0-1 10,1 0 33,-1-1-30,0-1 10,1-1-20,1-1-70,1-2 93,0-2-32,2-1 67,1 0 3,0-1 59,2-1 4,-1 0-34,3 0 14,-1 0-44,0 0-7,1 0-19,-3 0 40,1-1-32,-1-1 11,2-3 16,0-1-25,1-1-47,-1-1 69,0 1-80,-2 0 80,0-1 13,-2 1-2,-1-1-51,0-2 16,0 0-8,-1-1 75,-1-2 109,-1 0-101,0 0 21,-1 0-24,1 1 2,-2 2-20,0-1 79,-1 2 89,-1 1-153,-2 1-2,0 0 53,-2 1-174,-3 1 33,0 1-35,-4 1-16,0 1 21,0 1-26,0 0-123,-1 1-414,-1 3-562,1 3-1609,-1 2-1094,2 2-4266,3-1-1371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2.456"/>
    </inkml:context>
    <inkml:brush xml:id="br0">
      <inkml:brushProperty name="width" value="0.035" units="cm"/>
      <inkml:brushProperty name="height" value="0.035" units="cm"/>
      <inkml:brushProperty name="color" value="#DA0C07"/>
      <inkml:brushProperty name="inkEffects" value="lava"/>
      <inkml:brushProperty name="anchorX" value="-245275.375"/>
      <inkml:brushProperty name="anchorY" value="-223418.1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6726.54688"/>
      <inkml:brushProperty name="anchorY" value="-225125.09375"/>
      <inkml:brushProperty name="scaleFactor" value="0.5"/>
    </inkml:brush>
  </inkml:definitions>
  <inkml:trace contextRef="#ctx0" brushRef="#br0">124 66 13094,'0'0'7494,"1"-3"-6285,0 0-468,0 0-52,0 2-489,0 5-150,-2 6 60,-3 10 674,-4 8-797,-3 6 237,-2 5-187,0 2 214,-1 0-256,1-3 61,1-3 53,2-4-61,1-7 78,1-5-134,3-5 189,1-6-114,2-3 93,1-3 451,1-3-118,0-3-130,1-7-155,-1-9-216,2-11 27,4-10-294,4-7 110,4-5 63,1 2 49,2 5 50,-3 6-5,1 9 27,-4 6-24,1 7 7,-1 6-2,0 3 0,0 5 19,1 1-24,0 3-30,3 0-123,1 1 201,0 2-123,2 4 40,-1 5 29,0 7-66,-2 6 96,-2 8-11,-1 5 5,-3 4-16,-2 3 25,-2 0 10,-2-2 34,-1-4 12,-1-4-57,-1-6-18,-1-5 2,1-5 33,0-4-49,-3-4 16,-1-3-901,-3-3-1444,-3-3-4348</inkml:trace>
  <inkml:trace contextRef="#ctx0" brushRef="#br1" timeOffset="374.15">17 324 9060,'0'0'11381,"-2"-1"-10135,0 1-245,0-2-473,1 0-304,4-1-32,7-1-18,10-1-110,7-1 29,9 0-50,5-2-46,3 0 86,-2 1-67,-2-1 40,-6 1 8,-6 1-22,-8 1 46,-7 1-13,-6 2-69,-4 1-17,-4 1-784,-5 0-1892,-8 0-2459,-7 0-9936,1 1 16336</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37.840"/>
    </inkml:context>
    <inkml:brush xml:id="br0">
      <inkml:brushProperty name="width" value="0.035" units="cm"/>
      <inkml:brushProperty name="height" value="0.035" units="cm"/>
      <inkml:brushProperty name="color" value="#DA0C07"/>
      <inkml:brushProperty name="inkEffects" value="lava"/>
      <inkml:brushProperty name="anchorX" value="-234729.29688"/>
      <inkml:brushProperty name="anchorY" value="-213444.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364.85938"/>
      <inkml:brushProperty name="anchorY" value="-214939.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37953.46875"/>
      <inkml:brushProperty name="anchorY" value="-216202.421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39544.125"/>
      <inkml:brushProperty name="anchorY" value="-217825.1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41160.375"/>
      <inkml:brushProperty name="anchorY" value="-219106.45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42581.89063"/>
      <inkml:brushProperty name="anchorY" value="-220374.64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43990.32813"/>
      <inkml:brushProperty name="anchorY" value="-221656.01563"/>
      <inkml:brushProperty name="scaleFactor" value="0.5"/>
    </inkml:brush>
  </inkml:definitions>
  <inkml:trace contextRef="#ctx0" brushRef="#br0">0 146 12758,'0'0'9706,"0"-1"-8871,0-1-299,0 0-45,0 1-62,0 0-229,0 0-112,0 1-40,1 0 30,3 0-94,4 0-30,6 0 63,10 0-7,8-1 4,9 1 39,5-1-66,5 1 21,1 0 10,1-1-4,-3 1-17,-5 0 6,-6 1 15,-8 1 70,-6 1-149,-6-1 141,-5 1-83,-3 0 6,-4-2 18,-1 0-7,-2 0-17,-1-1 24,-2 0-26,0 0 26,-2 0 11,1 0 35,0 0-83,-2-3-197,-5-4 165,-3-2-121,-3-4 164,-5-2-27,-2 0 32,-1-1-3,-2 0 3,1 2 75,2 2 184,3 3-310,4 1 235,4 3-130,4 1-22,2 1-30,2 1-108,1 2 63,0-1-64,1 2 17,3 3 106,4 4-32,8 4 34,8 4-23,6 2 8,3 2 15,2-2-23,-2-1 8,-6-1-3,-5-1-19,-8-2-13,-5 0 3,-6 1 15,-10 2 14,-7 2 54,-11 2-33,-7 2-24,-5 0 102,-2 0-126,3-3-874,5-2-1882,7-3-1670,8-5-6563,7-2 5374</inkml:trace>
  <inkml:trace contextRef="#ctx0" brushRef="#br1" timeOffset="373.09">777 93 9284,'0'0'11211,"-2"-1"-10294,0-1-370,0 0-109,0 1-425,4 0 118,5 0-88,8 1 157,9 0-64,9-1-48,5 1-19,4-1 38,-1 1-72,-4 0-17,-5-1-15,-8 1-841,-8 0-901,-5 0-1327,-5 1-98</inkml:trace>
  <inkml:trace contextRef="#ctx0" brushRef="#br2" timeOffset="655.45">1025 112 11909,'0'0'10587,"0"8"-10577,0 8-42,0 7 126,0 6-102,-1 7 595,-1 2-40,0 1-294,0 0 22,1-3 221,-1-5-157,0-4-38,1-6-319,0-5 156,1-5-50,-1-5-106,1-2-246,-1-4-945</inkml:trace>
  <inkml:trace contextRef="#ctx0" brushRef="#br3" timeOffset="2631.03">928 41 5507,'0'0'7827,"0"-3"-7032,0-1 59,0 1 264,0 0 0,0 1-145,0 0-295,0 2-427,0-1-150,0 1-77,0 0-88,1 0-251,3 1 401,6-1-116,8 3 156,7 0-142,5 1 48,6 0-35,3 0-144,2-1-333,-2-1-1203,-4 0-246,-5-1-1798,-8 0-1422,-6 0-976</inkml:trace>
  <inkml:trace contextRef="#ctx0" brushRef="#br4" timeOffset="3063.98">1712 261 16167,'0'0'6635,"-1"-3"-6624,0 1-16,0 0-46,1 0-104,5 1 195,4 0-64,7 0 24,4 1-74,6 0-2090,2 3-920,0 0-2913,-5 1-6293</inkml:trace>
  <inkml:trace contextRef="#ctx0" brushRef="#br5" timeOffset="3328.67">1781 330 14503,'0'0'5255,"-7"1"-5183,0-1-104,0 1-50,2 0 100,6 0 6,6 1 78,7 0 133,7-1-201,4 0-23,1 0-1454,-3-1-270,-4 1-1547,-5-1-2087,-5 0-2307,-4 0 8011</inkml:trace>
  <inkml:trace contextRef="#ctx0" brushRef="#br6" timeOffset="3767.22">1794 105 12726,'0'0'10071,"-9"-5"-9017,0-1-102,0 1-245,1 1-213,3 1-51,2 1-425,1 1 30,1 1-74,4 0-422,4 2 418,7 2 12,8 4 100,5 3-108,4 3 95,3 2-85,0 2-88,0 0-144,-2 2 69,-5-1-240,-4-1 195,-6 0 45,-5-1 193,-5 2-44,-5 1 30,-5 2 56,-6 1-16,-6 2-29,-7 2 29,-6 1 27,-5 1-65,-2-1 22,2-2-26,2-2 4,7-2-767,6-5-2359,7-5-1372,7-4-5081</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39.390"/>
    </inkml:context>
    <inkml:brush xml:id="br0">
      <inkml:brushProperty name="width" value="0.035" units="cm"/>
      <inkml:brushProperty name="height" value="0.035" units="cm"/>
      <inkml:brushProperty name="color" value="#DA0C07"/>
      <inkml:brushProperty name="inkEffects" value="lava"/>
      <inkml:brushProperty name="anchorX" value="-236654.03125"/>
      <inkml:brushProperty name="anchorY" value="-215299.4218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8005.21875"/>
      <inkml:brushProperty name="anchorY" value="-216582.92188"/>
      <inkml:brushProperty name="scaleFactor" value="0.5"/>
    </inkml:brush>
  </inkml:definitions>
  <inkml:trace contextRef="#ctx0" brushRef="#br0">86 53 2497,'0'0'22635,"0"-6"-22579,0 1-16,0-1-59,0 1-88,0 5 80,0 6 27,0 7 49,0 8 28,0 7-96,0 4 182,0 2-187,0 3 171,0-2-182,0-1 91,0-3-11,0-5-55,0-4 92,0-6-84,0-4 119,0-5-128,0-3 41,-1-2 285,-2-4-235,-3-7 141,-3-7-186,-2-10-25,-1-7-74,0-6-176,1-3 304,2-1-101,4 3-19,1 4 91,2 5-67,1 8 40,2 5-30,3 5-10,2 4 3,4 3 16,4 3-99,4 2-214,2 0-410,1 4-257,1 3-1104,-4 4-1107,-3 4 400,-4 4-5325,-4-3 393</inkml:trace>
  <inkml:trace contextRef="#ctx0" brushRef="#br1" timeOffset="200.2">9 235 18793,'0'0'3639,"17"0"-3693,7-1 49,10 0-251,5-2-1388,2-2-1114,1 0-2023,-2-2-9152,-8 1 17018</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7.578"/>
    </inkml:context>
    <inkml:brush xml:id="br0">
      <inkml:brushProperty name="width" value="0.035" units="cm"/>
      <inkml:brushProperty name="height" value="0.035" units="cm"/>
      <inkml:brushProperty name="color" value="#DA0C07"/>
      <inkml:brushProperty name="inkEffects" value="lava"/>
      <inkml:brushProperty name="anchorX" value="-253037.28125"/>
      <inkml:brushProperty name="anchorY" value="-230353.4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54422.64063"/>
      <inkml:brushProperty name="anchorY" value="-231880.34375"/>
      <inkml:brushProperty name="scaleFactor" value="0.5"/>
    </inkml:brush>
  </inkml:definitions>
  <inkml:trace contextRef="#ctx0" brushRef="#br0">6 25 10949,'0'0'13107,"-1"-5"-12765,0 0-182,0 0-45,0 1 7,1 1-140,-1 1-57,1 3-10,0 5 47,0 4 38,0 6 11,0 4 2,0 1 97,0 1-140,0-1 84,0-4-28,0-3 25,0-4-43,0-4 51,0-2 2,0-3-37,0 0 238,0-2 154,0 0 155,0-4-339,0-4-219,0-6 14,1-2-57,1-2-74,2 1 94,1 2 4,0 4-18,2 2-8,1 3-16,3 3-109,1 1 160,2 1-147,1 2 120,0 2-73,-1 3-33,-3 6 140,-2 4-26,-3 4 51,-3 5-46,-1 1 73,-3 3 53,-2-2-107,-2-1 0,0-3-433,0-3-1824,1-6-1934,2-4-985</inkml:trace>
  <inkml:trace contextRef="#ctx0" brushRef="#br1" timeOffset="340.69">287 137 4162,'0'0'18414,"1"-4"-17409,0 0-698,0 2-259,-1 5 27,-2 6 613,-1 5-341,-1 5-197,1 2 36,0 0-186,2-2 38,4-2-4,5-4 14,4-4 16,5-3 91,3-4-80,2-5 10,0-6 35,-4-6-106,-4-4 50,-5-2-38,-4-2 84,-3 1-137,-5 2 43,-5 3-184,-4 4 104,-4 3-134,-3 4-207,-3 3-243,1 3-1126,0 3-1967,4 3-325,4 3-6387,3-1 6446</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4.162"/>
    </inkml:context>
    <inkml:brush xml:id="br0">
      <inkml:brushProperty name="width" value="0.035" units="cm"/>
      <inkml:brushProperty name="height" value="0.035" units="cm"/>
      <inkml:brushProperty name="color" value="#DA0C07"/>
      <inkml:brushProperty name="inkEffects" value="lava"/>
      <inkml:brushProperty name="anchorX" value="-248295.42188"/>
      <inkml:brushProperty name="anchorY" value="-226311.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9773.875"/>
      <inkml:brushProperty name="anchorY" value="-227559.4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1376.51563"/>
      <inkml:brushProperty name="anchorY" value="-22877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49987.28125"/>
      <inkml:brushProperty name="anchorY" value="-228057.640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1735.1875"/>
      <inkml:brushProperty name="anchorY" value="-229086.23438"/>
      <inkml:brushProperty name="scaleFactor" value="0.5"/>
    </inkml:brush>
  </inkml:definitions>
  <inkml:trace contextRef="#ctx0" brushRef="#br0">28 365 13846,'0'0'8724,"0"-1"-8614,0-1 31,0 0 51,0 1-160,3 0 91,5 0-88,4-1 21,8-1 10,3 0-79,4 0 42,1 0-34,-2 1-1188,-4 0-1509,-5 1-147,-5 1-2194,-5 3-861</inkml:trace>
  <inkml:trace contextRef="#ctx0" brushRef="#br1" timeOffset="246.26">3 469 11733,'0'0'6462,"-2"0"-6486,1 0 107,6 1 418,8-1 209,7 1-190,9-1-258,7-1-166,4-3 37,2-2-152,-1-1-432,-5-2-1133,-7 1-364,-7-1-1448,-7 0-3282,-7 2 188</inkml:trace>
  <inkml:trace contextRef="#ctx0" brushRef="#br2" timeOffset="695.41">198 182 2321,'0'0'22445,"-6"-6"-22114,-1 0-30,0 1-301,1 0 163,2 1-195,1 2-24,2 1-35,0 4-111,2 4 250,5 5-62,5 4 9,7 3 8,6 1-3,4 1-56,3-3 16,-1-2-46,-3-4-82,-5-3 152,-5-3 5,-5-2-53,-5-2 80,-3-2-61,-3 2 56,-1 1-73,0 4 78,-4 6-24,-4 5 8,-6 6-37,-5 6 48,-8 6-35,-5 5 29,-4 3-400,-2 0-1323,0-1-206,3-4-418,4-6-1076,7-7-3809,7-9-637</inkml:trace>
  <inkml:trace contextRef="#ctx0" brushRef="#br3" timeOffset="1860.04">738 633 13366,'0'0'9925,"2"-1"-9720,1-2 70,3-1-91,2-2-5,5-2-185,3-3 86,2-2-93,0-3 96,0-2-86,-1-3 8,0-4-2,-3-1-40,-3-2-65,-3 2 92,-3 2 4,-2 4 57,-2 5-11,-1 3-48,-1 4 352,1 3-122,-1 2-78,1 3-152,-1 0 16,1 1-78,0-1-98,-1 5 99,0 3 56,0 4-35,0 4 0,1 3 58,1 1-55,4-1 0,4-2 18,3-3 11,4-5-59,1-2-18,2-4 114,1-2-37,0-4 35,1-5-25,-2-5 46,-1-4-50,-1-6 71,-2-3-2,-3-4-73,-2-3 63,-3 0-4,-3 0 131,-2 3-53,-1 3-126,-1 4 264,0 5-197,-1 5 83,1 5-96,-1 4-51,1 2-120,0 2 45,0 2-61,-1 7-24,-2 7 192,-2 10-21,-2 8-3,-1 9 29,-2 8-26,-1 6 7,-1 3-20,-2 3 4,0 1-2,-2-2 0,2-3 38,1-1-49,0-5 16,4-3 14,3-6 13,2-6-40,2-7 13,2-9-61,5-7 54,4-6-1,6-9 38,4-9-46,5-11-2,0-10-19,0-7-147,-3-6 3,-4-2 101,-6-1 57,-4 3 7,-4 4 8,-7 4 3,-4 6 56,-3 6 40,-3 6 48,-1 6-8,0 4-141,2 3 24,3 3-17,2 0-2,3 2-18,2-1 42,2 0-32,1-1 10,1-1-39,3-3 48,5-3-91,5-5-179,5-3 179,5-3-198,0 0 94,0-1-1056,-4 2 709,-5 2-712,-6 2-393,-6 2-1728,-8 1-3388,-2 2-3015</inkml:trace>
  <inkml:trace contextRef="#ctx0" brushRef="#br4" timeOffset="2293.71">830 73 12966,'0'0'11197,"-3"-5"-10650,0 0-366,0 0-74,1 0-94,0 2-23,1 1-97,0 1 118,1 1-78,0 1 80,0 0-95,0-1 103,3 1 6,3-1 55,3-2-10,3-2-48,-1-3 16,-2-1 49,-2 0-111,-2 0 92,-2 2-86,-2 2-33,-1 2-588,-3 6-3178,-2 7 965,1 5-676,0 4-3267,1-2-948</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8.644"/>
    </inkml:context>
    <inkml:brush xml:id="br0">
      <inkml:brushProperty name="width" value="0.035" units="cm"/>
      <inkml:brushProperty name="height" value="0.035" units="cm"/>
      <inkml:brushProperty name="color" value="#DA0C07"/>
      <inkml:brushProperty name="inkEffects" value="lava"/>
      <inkml:brushProperty name="anchorX" value="-253130"/>
      <inkml:brushProperty name="anchorY" value="-230598.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51829.79688"/>
      <inkml:brushProperty name="anchorY" value="-229513.10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3185.57813"/>
      <inkml:brushProperty name="anchorY" value="-230774.7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54640.89063"/>
      <inkml:brushProperty name="anchorY" value="-232036.09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5954.01563"/>
      <inkml:brushProperty name="anchorY" value="-233341.109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54642.8125"/>
      <inkml:brushProperty name="anchorY" value="-232069.59375"/>
      <inkml:brushProperty name="scaleFactor" value="0.5"/>
    </inkml:brush>
  </inkml:definitions>
  <inkml:trace contextRef="#ctx0" brushRef="#br0">60 197 13190,'0'0'12734,"-6"-7"-12374,-1-1-5,0 0-243,1 1-11,2 2-87,1 2-6,2 2-62,2 0-116,5 1 122,6 3 48,6 3 61,5 3 30,4 2-113,3 1 38,-1 0-203,0-2-2,-3-2 64,-4-1 26,-4-3 14,-6-1 21,-4-2 16,-3 0 34,-4-1-101,0 2 14,-3 1 104,-4 3-129,-5 5 156,-9 3 122,-7 4-163,-7 0 118,-4 1-110,1-2 86,3-3-83,4-2 24,8-4 48,6-3-72,7-2 5,4-2-394,3-1-694,9-3-7447,4-2-3654,0 0 9377</inkml:trace>
  <inkml:trace contextRef="#ctx0" brushRef="#br1" timeOffset="618.21">468 188 13958,'0'0'10813,"0"-1"-10311,0-1-262,0 1-27,0-1-119,0 1-94,0 0-22,1 1-60,1 0-65,2-1-24,3 1-597,3 1-377,5-1-1573,1 0-1420,1 0-3172,-3 0-2464</inkml:trace>
  <inkml:trace contextRef="#ctx0" brushRef="#br2" timeOffset="881.31">402 314 15319,'0'0'6414,"2"0"-6385,2 0 6,6 0 66,4 0-96,3 0 94,3 0-102,1-1 30,-1-1-30,-2 0 6,-2 1-750,-1 0-2569,-3 0-1292,-3 1-6367,-2 0 9764</inkml:trace>
  <inkml:trace contextRef="#ctx0" brushRef="#br3" timeOffset="1851.31">1063 184 7523,'0'0'13150,"-1"-2"-12576,-2 1-19,-2 0-144,-2 0 133,-1 1 238,-1 1-481,-1 2 46,0 1-307,0 3 214,0 2-308,2 2 217,1 1-163,2 1 8,2 0-96,1 0 115,1-1-41,2-1-98,2-2 126,3-1-25,5-1 8,4-2 22,2-2 181,2-1-256,1 0 104,2-2-53,-1 0 26,0 0-8,-2-2 97,-3 0-121,-3-1 59,-4-1 0,-2 0 16,-3 1 53,-1-1-50,-2 1 19,-1 1-81,-1 0 22,1-1 26,-1 0-66,1-1 21,0-1-8,-2-1 0,-2-1 18,-2 0 14,-3 0-40,-1-1 32,-1 0-10,-2 0-17,0-1 6,0 0-3,-2-1 18,0 1-23,0-2 8,0 2 53,1-1-54,3 1 57,2 0 21,3 0-61,2 0-17,2 1 41,1-1-54,1-1 17,0 1-6,1 0-150,-1 0 118,3-1-5,1 2 18,2 0 1,1 1-110,1 2 32,0 1-54,2 2-7,3 1 111,1 0-108,5 1-57,2 0 128,3 1-8,-1 0-13,-1 3-26,-3 1 26,-4 3-142,-4 2 171,-4 1 1,-4 1-17,-1 0 14,-2 2 90,-4-1 104,-2 0 89,-3 0-70,-2-2-61,-2-1-19,-1-1-22,1 0-36,-1-1-609,0 0-2257,0 0-496,0-1-3413,4-1-4307</inkml:trace>
  <inkml:trace contextRef="#ctx0" brushRef="#br4" timeOffset="2463.4">1459 156 9332,'0'0'12401,"0"-1"-11929,0 1-315,-2-1-13,-3 2-74,-2 1 135,-1 3-47,-2 2-76,0 2 46,1 1 19,0 3-64,3 0-54,2 0 14,1 0-49,2-1-26,0-1 24,1-1-48,3-1 70,3-2-4,3-2 134,4-1 78,4-2-163,2-1 58,3-2-40,2-3-31,0-4 26,-1-2-11,-3-1-16,-4 0-13,-3-2 134,-5-1-190,-3 0 173,-3 0-109,-1 0-24,-1 1 27,-2 0 5,-2 1 203,-2 1-131,-4 2-61,0 1-17,-2 2-4,-2 2-6,0 2-38,0 0-7,-2 2-19,-1 0-16,1 4-240,1 2-1372,0 3-1285,4 0-2140,2 2-7169,3-3 10611</inkml:trace>
  <inkml:trace contextRef="#ctx0" brushRef="#br5" timeOffset="5364.92">2049 158 13942,'0'0'7457,"-4"-4"-7227,0 0 111,0 0 251,1 0 169,0 2-286,1 0-99,0 2 96,1-1-69,0 1-22,0 0-197,1 1-21,0-1-120,0 0-35,0 0-94,1 0-74,4 0 51,7 0 125,9 0 93,8 0 22,9 0-142,4 0 67,3 0 11,-1 0-83,-3 0 27,-5 0 26,-5 0-47,-6 0 34,-6 0 64,-6 0-38,-5 0 148,-4 0-209,-3 0 123,-1 0-3,-1 0-133,0-1 174,-1-1-188,-3-2-55,-3-4 125,-2-2-29,-3-3-9,-2-1-28,-3 1 44,-1 0-15,0 1 5,0 2 0,1 2 37,1 1-29,3 1-8,2 2 96,4 0 83,3 1-75,2 1-5,2 0 58,1 1-114,1 1 16,-1 0-46,1 0-10,-1 0-169,1 0 121,-1 0-195,1 0 147,4 2 26,7 3 67,5 2 120,8 1-120,4 2 45,2 0-87,-1 0 2,-4-2 50,-4-1-74,-5-2-13,-5-1 58,-5-1-40,-4 0-98,-1 1 160,-3 2-17,-2 3 9,-5 5 61,-7 4-53,-7 5 130,-8 4-168,-9 2-805,-4 3-1492,-4 1-2918,0-1-3453,10-7-871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2.897"/>
    </inkml:context>
    <inkml:brush xml:id="br0">
      <inkml:brushProperty name="width" value="0.035" units="cm"/>
      <inkml:brushProperty name="height" value="0.035" units="cm"/>
      <inkml:brushProperty name="color" value="#DA0C07"/>
      <inkml:brushProperty name="inkEffects" value="lava"/>
      <inkml:brushProperty name="anchorX" value="-277968.6875"/>
      <inkml:brushProperty name="anchorY" value="-255058.75"/>
      <inkml:brushProperty name="scaleFactor" value="0.5"/>
    </inkml:brush>
  </inkml:definitions>
  <inkml:trace contextRef="#ctx0" brushRef="#br0">418 33 14903,'0'0'10375,"-7"-7"-9828,-3-1-13,-5 1-409,-4 1-82,-6 1 264,-3 6-254,-4 5 6,-5 9 130,-2 7-216,-2 6 161,1 6-70,3 3 0,5 1-72,8 1 0,7-2 13,6-2-7,7-3-17,8-6-32,8-4-10,8-6 18,6-4 11,4-5 35,3-3 85,-2-2-59,-1-2-32,-6-1 11,-7-1-250,-5 1-380,-6-1-354,-15 1-8954</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5.660"/>
    </inkml:context>
    <inkml:brush xml:id="br0">
      <inkml:brushProperty name="width" value="0.035" units="cm"/>
      <inkml:brushProperty name="height" value="0.035" units="cm"/>
      <inkml:brushProperty name="color" value="#DA0C07"/>
      <inkml:brushProperty name="inkEffects" value="lava"/>
      <inkml:brushProperty name="anchorX" value="-279323.875"/>
      <inkml:brushProperty name="anchorY" value="-256654.734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0871.1875"/>
      <inkml:brushProperty name="anchorY" value="-258189.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730.0625"/>
      <inkml:brushProperty name="anchorY" value="-259198.46875"/>
      <inkml:brushProperty name="scaleFactor" value="0.5"/>
    </inkml:brush>
  </inkml:definitions>
  <inkml:trace contextRef="#ctx0" brushRef="#br0">21 379 13766,'0'0'6265,"-4"-3"-4964,0-1-329,0 0 289,1 0-417,1 2-12,0 0-499,1 2-327,1-1 58,0 1-83,2 0-181,6 0 256,8 1 27,8-1-78,8 0 38,6 0-49,4 0 68,0 0-78,-1-1 80,-3-1-43,-6 0-61,-4-1 93,-6 0-143,-7 1 116,-6 0-186,-4 1 184,-3 0-245,-2-1-41,-1 0-31,-2-3-286,-3-1 262,-4-2 186,-3-1 59,-4-1 64,-2 0 75,-1-1-70,-1 1 46,0 1 285,2 1-102,0 1 199,4 2 10,3 1-182,4 2-32,3 1-242,2 0 56,2 1-278,1 2 88,4 4 91,5 5 78,5 4-52,8 3 46,7 4-10,6 1-17,2 1-163,0-1 177,-3-1-136,-7 0 114,-7-1 6,-7-1 18,-6 1 19,-6-1 16,-8 1-40,-7-1 181,-7-1-221,-5-1 128,0-2-96,1-1-106,3-2-2941,6-4-2083,5-3-5886,5-2 6032</inkml:trace>
  <inkml:trace contextRef="#ctx0" brushRef="#br1" timeOffset="917">848 548 6163,'0'0'16346,"3"-1"-16551,2 0 151,3-1 92,1-2 119,3-4-32,-1-5 38,1-5-6,0-7-108,-3-5 12,-3-5-48,-2-4 65,-1 2 34,-2 2 234,-1 8 874,0 6-756,-1 7 171,1 6-528,-1 4-65,0 3-221,-1 6 107,-1 7 80,-1 7-8,0 5 14,2 5-17,1 1-69,5 1-19,6-1 113,8-5-38,6-7 53,7-5-48,5-8 17,4-10-6,1-9-19,0-10 24,-4-7 30,-6-7-8,-6-5 5,-6-4-19,-5-2 24,-6 1-45,-3 3 107,-3 7-107,-1 6 35,-2 9 456,0 8-358,0 6-130,-1 4-51,-2 7-179,-3 7 110,-5 10 141,-3 10-43,-2 10 27,0 10 0,1 9 37,0 7 9,3 3-20,3 2-28,2 0 7,3-3 32,3-4-85,1-5 102,4-6-14,5-8-51,6-7-130,4-8 183,4-10-100,4-7 68,4-7 41,2-10-11,1-8-29,-4-8 47,-5-5 4,-7-4-20,-6-2 9,-10-2-59,-9 1 53,-12 1-18,-9 3-32,-8 3 197,-4 5-96,-1 4-75,3 5 83,6 3-106,9 5 10,9 1-43,5 2-141,7 0 56,7-1-587,10-3 629,10-3 49,9-6-158,8-5-181,4-5-320,-1-2-566,-6-1-694,-8-1-322,-10 1-1217,-10 0-5280,-6 6 2068</inkml:trace>
  <inkml:trace contextRef="#ctx0" brushRef="#br2" timeOffset="1173.31">960 28 12118,'0'0'13022,"-4"-6"-12990,0-1-174,0 1-581,1 1-1526</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2.027"/>
    </inkml:context>
    <inkml:brush xml:id="br0">
      <inkml:brushProperty name="width" value="0.035" units="cm"/>
      <inkml:brushProperty name="height" value="0.035" units="cm"/>
      <inkml:brushProperty name="color" value="#DA0C07"/>
      <inkml:brushProperty name="inkEffects" value="lava"/>
      <inkml:brushProperty name="anchorX" value="-276578.40625"/>
      <inkml:brushProperty name="anchorY" value="-253604.5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76507.375"/>
      <inkml:brushProperty name="anchorY" value="-254161.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77901.375"/>
      <inkml:brushProperty name="anchorY" value="-255422.70313"/>
      <inkml:brushProperty name="scaleFactor" value="0.5"/>
    </inkml:brush>
  </inkml:definitions>
  <inkml:trace contextRef="#ctx0" brushRef="#br0">20 50 13158,'0'0'8105,"-2"-2"-7022,0-1 179,0 1-456,1 0 168,-1 0 13,2 0-600,-1 0 232,1 1-118,0-1-266,0 0 2,0 1-93,0 0-101,0 1-35,0-1 0,0 1 48,0 0-72,1 0-75,-1 1 81,0-1-49,-1 1 75,1 2 32,0 1-45,0 2-1,0 0 20,-1 2 10,0-2-22,-1-1 46,0-1 24,1-1-42,0-2 15,0 0 70,1-1-78,-1 0-29,1 0-10,0 0-134,1-1 109,3 1-21,6 0 43,8 0 10,7 0 38,5 0-65,2-1 60,-1 1-57,-3-2 16,-4 1-173,-6-1 48,-4 1-211,-4 0-21,-5 1 13,-2-1 97,-3 1-161,-1 0 53,-4-2-354,-3-1 208,-5-1 480,-3-2-88,-4-2 101,-1-1 35,0 1 125,2-1 118,3 3 573,3 1-653,4 2 211,3 2-105,3 0-271,2 1-1,0 0-112,2 1 17,2-1-183,4 2 311,6 2-44,5 3 22,5 2-10,1 1-33,-1 2-10,-1 0 18,-4 2-8,-3 0 3,-5 2-74,-4 0-73,-5 0 166,-6 1-94,-7-1-61,-5 1-278,-4-1-674,-1-3-2556,2-3-1401,5-3-8538,4-3 11876</inkml:trace>
  <inkml:trace contextRef="#ctx0" brushRef="#br1" timeOffset="2099.52">534 61 6531,'0'0'710,"7"-4"-724,1 0 807,0 0 1373,-1 1 1484,3-6 5418,-10 8-8174,0 0 82,-1 0-298,1 1-17,0-1-197,0 0-125,0 0-35,0 1-26,0 0-246,0-1 11,0 2-57,0 3-90,-2 6 134,-3 7 84,-2 6-2,-2 7-98,1 3 52,-1 4-2,2-1-21,1-1-30,2-1-10,0-5 0,1-3 34,1-4-48,0-4 54,1-4-35,0-2 67,0-3-94,-1-1 67,0-2-58,1-2 34,0-1-30,0-1 84,0-1-62,1-1-16,0 0 136,0 0-118,-1-1 41,0 0 45,-1-4-109,-2-5 15,-2-7-7,-1-9-78,-1-7 41,0-5 20,1-3-26,0 1 48,1 5-13,3 7-14,0 6-87,2 5-14,4 3-41,3 1 119,4 2-38,4 1 34,2 2-4,3 1 58,2 1-16,1 1-48,0 1-283,0 1-389,-3 2-153,-2 0-520,-4 0-1210,-4 1-537,-2 0 330</inkml:trace>
  <inkml:trace contextRef="#ctx0" brushRef="#br2" timeOffset="2391.46">586 283 13910,'0'0'9703,"2"0"-9612,3 0 5,8-1 307,7-1-248,5-3-59,3-1 59,-2-1-182,-3 1 48,-6 1-39,-6 1-631,-6 2-1240,-28 2-19462</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56.265"/>
    </inkml:context>
    <inkml:brush xml:id="br0">
      <inkml:brushProperty name="width" value="0.035" units="cm"/>
      <inkml:brushProperty name="height" value="0.035" units="cm"/>
      <inkml:brushProperty name="color" value="#DA0C07"/>
      <inkml:brushProperty name="inkEffects" value="lava"/>
      <inkml:brushProperty name="anchorX" value="-260116.0625"/>
      <inkml:brushProperty name="anchorY" value="-237589.515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61458.98438"/>
      <inkml:brushProperty name="anchorY" value="-238706.515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6044.64063"/>
      <inkml:brushProperty name="anchorY" value="-233517.48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57500.20313"/>
      <inkml:brushProperty name="anchorY" value="-234771.7031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8770.20313"/>
      <inkml:brushProperty name="anchorY" value="-236041.70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62864.8125"/>
      <inkml:brushProperty name="anchorY" value="-239982.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64342.4375"/>
      <inkml:brushProperty name="anchorY" value="-241219.5156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63021.46875"/>
      <inkml:brushProperty name="anchorY" value="-240167.1562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64379.90625"/>
      <inkml:brushProperty name="anchorY" value="-241538.562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63070.4375"/>
      <inkml:brushProperty name="anchorY" value="-240535.57813"/>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64615.53125"/>
      <inkml:brushProperty name="anchorY" value="-241733.39063"/>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66102.96875"/>
      <inkml:brushProperty name="anchorY" value="-242927.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64817.8125"/>
      <inkml:brushProperty name="anchorY" value="-241946.0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66547.71875"/>
      <inkml:brushProperty name="anchorY" value="-242973.3125"/>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65264.03125"/>
      <inkml:brushProperty name="anchorY" value="-241712"/>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66589.84375"/>
      <inkml:brushProperty name="anchorY" value="-243366.59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268021.78125"/>
      <inkml:brushProperty name="anchorY" value="-244820.5156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269366.78125"/>
      <inkml:brushProperty name="anchorY" value="-246055.8437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268055.25"/>
      <inkml:brushProperty name="anchorY" value="-245097.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269440.34375"/>
      <inkml:brushProperty name="anchorY" value="-246713.14063"/>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270879.65625"/>
      <inkml:brushProperty name="anchorY" value="-247962.23438"/>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269527.40625"/>
      <inkml:brushProperty name="anchorY" value="-246743.67188"/>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270932.8125"/>
      <inkml:brushProperty name="anchorY" value="-248005.09375"/>
      <inkml:brushProperty name="scaleFactor" value="0.5"/>
    </inkml:brush>
    <inkml:brush xml:id="br23">
      <inkml:brushProperty name="width" value="0.035" units="cm"/>
      <inkml:brushProperty name="height" value="0.035" units="cm"/>
      <inkml:brushProperty name="color" value="#DA0C07"/>
      <inkml:brushProperty name="inkEffects" value="lava"/>
      <inkml:brushProperty name="anchorX" value="-272273.6875"/>
      <inkml:brushProperty name="anchorY" value="-249372.82813"/>
      <inkml:brushProperty name="scaleFactor" value="0.5"/>
    </inkml:brush>
    <inkml:brush xml:id="br24">
      <inkml:brushProperty name="width" value="0.035" units="cm"/>
      <inkml:brushProperty name="height" value="0.035" units="cm"/>
      <inkml:brushProperty name="color" value="#DA0C07"/>
      <inkml:brushProperty name="inkEffects" value="lava"/>
      <inkml:brushProperty name="anchorX" value="-273710.46875"/>
      <inkml:brushProperty name="anchorY" value="-250792.26563"/>
      <inkml:brushProperty name="scaleFactor" value="0.5"/>
    </inkml:brush>
    <inkml:brush xml:id="br25">
      <inkml:brushProperty name="width" value="0.035" units="cm"/>
      <inkml:brushProperty name="height" value="0.035" units="cm"/>
      <inkml:brushProperty name="color" value="#DA0C07"/>
      <inkml:brushProperty name="inkEffects" value="lava"/>
      <inkml:brushProperty name="anchorX" value="-275272.78125"/>
      <inkml:brushProperty name="anchorY" value="-252024.85938"/>
      <inkml:brushProperty name="scaleFactor" value="0.5"/>
    </inkml:brush>
  </inkml:definitions>
  <inkml:trace contextRef="#ctx0" brushRef="#br0">53 701 16488,'0'0'9417,"0"-5"-9403,0 1-76,0-1-122,0 6-29,0 7 258,0 7-45,0 8 27,0 4 5,0 2-19,0 0 43,0-2-51,0-3-2,0-2 0,0-3 15,0-2-4,0-4-17,0-2 136,0-4-170,0-2 93,0-3-10,0-1 175,0-1 59,-1-4 83,-4-7-424,-2-7 135,-2-9 54,1-10-162,-1-7 52,3-3-18,1-3 0,3 3 0,3 5-37,4 5 29,5 7-104,3 7 29,1 6-125,2 5-285,-3 5-188,1 4-679,-2 2-1815,-2 4 184,-2 5-2201,-2 4-4119,-3-1 6945</inkml:trace>
  <inkml:trace contextRef="#ctx0" brushRef="#br1" timeOffset="230.86">10 736 16600,'-3'0'4826,"2"0"-4978,0 0 381,2 1-616,4 0 379,4 0-184,8 0-787,6 0-494,4 0-640,4-1-3929,-4 0-5152</inkml:trace>
  <inkml:trace contextRef="#ctx0" brushRef="#br2" timeOffset="-1074.05">144 52 12054,'0'0'7072,"-6"-2"-5855,0 0-150,-1 0-165,2 1-54,0 0-240,2 0-173,1 1-101,1 0-52,1 0-95,0 0-150,0 0-21,0-1-138,2 1-28,2-1 148,6 0-14,5 0 10,7-1 156,4 1-193,2-1-384,-1 1-453,-2 0-932,-3 1-981,-5-1-272,-5 2-4035,-5 1 180,-4-1 5941</inkml:trace>
  <inkml:trace contextRef="#ctx0" brushRef="#br3" timeOffset="-992.04">131 52 8868,'0'0'0</inkml:trace>
  <inkml:trace contextRef="#ctx0" brushRef="#br4" timeOffset="-779.81">144 52 8868,'8'5'12222,"4"1"-11606,-2-1 1521,-2-1-1574,-2-1-291,-2-1-123,-2-1-157,-1 0-24,-1 0-194,0 4 7,-1 7 264,1 6-29,-2 7 62,1 4 15,0 2 75,0-1-131,0-1-13,1-5 56,0-5-98,2-5 178,1-3-128,2-5-32,0-2-46,0-3-1114,0 0-3087</inkml:trace>
  <inkml:trace contextRef="#ctx0" brushRef="#br5" timeOffset="1128.46">112 767 14647,'0'0'9260,"1"0"-9183,2 0 33,2 0-70,4 0 32,5-1-67,6-2 75,4 0-61,3-2-19,1 0-1881,-1 0-1502,-6 0-1387,-4 1-7724,-6 1 12161</inkml:trace>
  <inkml:trace contextRef="#ctx0" brushRef="#br6" timeOffset="1487.5">314 661 11317,'0'0'11579,"-1"-1"-11275,0-1-200,0 1-107,1 0 25,-1 1-134,2-1 13,4 2 46,3 2 55,3 4-50,3 4 78,0 4-60,-1 3 1,-4 1 37,-2 0-32,-2 0 48,-3 0-51,-2-1 73,-7-2-4,-8 1 134,-6-2-221,-4-2-2076,-1-4-2158,3-2-7778,4-3 8224</inkml:trace>
  <inkml:trace contextRef="#ctx0" brushRef="#br7" timeOffset="2285.56">749 274 4002,'0'0'18947,"-6"-3"-17800,-1 0-320,0 0-136,1 1-141,2 0-243,1 1-62,1 1-79,1-1-70,1 1-102,0 0 22,1 0-90,-1 0-92,2-1-370,3-1-166,5-2-186,7-2 861,5-2-586,5-1-687,2-1 417,-2 0 224,-2 0-13,-5-1 765,-5 0-122,-5 1 176,-4-1 58,-3 2 273,-3 0-14,-3 2-275,-3 1 356,-3 1 50,-1 2-161,-1 0 124,0 2-168,1 1-142,3 0-264,1 0 58,3 0-116,1 0-166,2 1 173,0 3-64,2 2 0,4 3-199,4 5 204,4 1-146,3 3 192,0 0-165,0 1 277,-3-1-192,-2 0 82,-4-2-21,-3 1 115,-6 0-32,-9-1 16,-8-1-130,-6 0-1644,-6-2-2396,0-3-6763,4-4 5704</inkml:trace>
  <inkml:trace contextRef="#ctx0" brushRef="#br8" timeOffset="3952.66">1398 85 7652,'0'0'13494,"0"-4"-11734,0 0-714,0-1-123,0 1-144,0 0-210,0 2-150,0 0-51,0 1-118,0 0 156,0 2-409,0-1 27,0 0-112,0 0-34,0 3-17,0 4 166,-2 6-33,-1 7 20,-2 6 2,0 3 0,0 3 0,1-1-19,0 0 6,1-4-3,2-4 0,-1-4 0,2-4 18,0-5 14,0-4 16,0-3-40,0-2 14,0-1 31,0 0-48,0-1 17,0 2-6,0-1-19,0 1 6,0 0-41,0 1 49,0-1-16,0 1 5,0-2 37,0 1-10,0-1-33,-1 0 124,0 0-113,0 0 56,1 0 78,-1 0-118,1 0 433,-2-1-294,0-2 142,-1-5-334,-1-7 72,-2-5-38,2-8-151,0-6 79,1-2 25,1-1 26,2 0 17,0 5 18,2 5-22,2 5-122,3 4 166,3 5-449,3 4 336,4 1-133,3 3 128,3 1-29,2 1 106,1 2-82,0 0 66,-2 1-74,-4 0 2,-4 1-227,-6 3 44,-4 4 215,-3 4 40,-3 5-71,-5 3 111,-4 3 24,-6 2-5,-4 0-85,-2-2 82,-3-1-47,0-2 68,1-4-74,2-3 24,5-2-8,3-5 0,5-2 0,3-2-18,2-1-52,2-1-210,3-1-149,3 0 194,5-2-152,5-1 139,5 0 56,4 0-32,4 1-94,2 1 30,-1 2-35,-3 2 155,-4 3-27,-6 3 35,-5 2 110,-5 4 7,-4 2 43,-2 2 13,-5 1 19,-5-1 110,-6-1 306,-5-1 144,-5-3-221,-2-4-115,-1-3-82,2-2-92,4-3-63,2 0-11,4-5-528,4-5-2170,1-2-2213,4-3-6086,2 3 5357</inkml:trace>
  <inkml:trace contextRef="#ctx0" brushRef="#br9" timeOffset="4495.88">671 834 16552,'0'0'7891,"-3"-3"-7491,0 0-146,0 0-3,0 0-43,4 0-48,3-1-86,8-1-55,6-1 8,7 0-30,6 0-13,3 0-35,2 0-1355,-3 2-792,-2-1-923,-6 0-163,-7 2-3317,-7 1-1186,-4 0 7466</inkml:trace>
  <inkml:trace contextRef="#ctx0" brushRef="#br10" timeOffset="4734.53">747 868 13958,'0'0'10445,"2"0"-10426,4-1 42,6-2-77,6-1 43,6-2-32,4-2 7,1-1-767,-1 0-847,-4 1-514,-4 0-193,-7 0-1562,-5 0-5798,-3 2 6240</inkml:trace>
  <inkml:trace contextRef="#ctx0" brushRef="#br11" timeOffset="5006.69">860 638 5859,'0'0'18880,"-3"-4"-18784,0 0-421,5 1 317,6 5-16,7 5 5,6 5 1,6 3 23,1 2 11,-2 2-21,-3 0-11,-7-2-35,-5 1-67,-5-2 148,-7 1-30,-9 2 144,-9 1-35,-9 3-130,-6 1-163,-2 0-3100,0-2-1953,8-5-12416</inkml:trace>
  <inkml:trace contextRef="#ctx0" brushRef="#br12" timeOffset="6166.75">1384 1068 17944,'0'0'5830,"1"0"-5921,3 0 123,3-1 83,2-1-33,3-3-39,1-3-43,0-4-29,0-5-147,-1-5-318,-3-3-50,-2-2 210,-2 2 292,-3 5-57,0 3 104,-2 6 454,0 3-200,-1 4 88,1 2-291,-1 2 5,1 0-56,0 1-93,0 0-16,0 4-152,0 4 318,-1 4-102,0 4 40,0 2-56,1-1 53,3 0 0,6-2-37,5-4 32,8-3-440,6-4-155,5-4-579,1-4 766,0-6 181,-3-6 94,-5-5 138,-6-4 80,-4-4-10,-5-4-24,-4-2 85,-4-3-45,-1-2 146,-2 2 147,0 3 3,-1 5 483,0 6-838,0 5 568,1 6-168,0 5-112,-1 3-290,1 3 18,0 2-312,-3 6 53,-1 8 264,-4 9-87,-2 8 60,0 9-4,0 7-17,2 4 62,0 3-75,2 1 61,2 0 0,0-1 57,2-3 42,1-3-176,3-5 93,1-6-72,5-7 35,1-8 8,2-6 16,2-7 16,-1-4 110,1-6-86,1-6-5,-1-7-17,-1-7-55,-2-5-6,-3-6-544,-5-3 414,-6-1-152,-8 0 111,-8 2 148,-4 3-76,-4 4 110,-1 5-27,2 5 49,5 5 7,6 3-37,6 3 14,4 2-25,3 1-480,5-1-592,9-3 1035,7-2-174,7-3-148,5-4-153,4-1-430,-2-3-741,-4-2-480,-7-1-3669,-7 4-4590</inkml:trace>
  <inkml:trace contextRef="#ctx0" brushRef="#br13" timeOffset="6366.66">1337 667 17176,'0'0'6856,"-9"5"-16855</inkml:trace>
  <inkml:trace contextRef="#ctx0" brushRef="#br14" timeOffset="7279.54">2254 665 14423,'0'0'7654,"0"-6"-7201,0 1-213,-2 0-240,-3 2-34,-5 5 55,-6 8 6,-6 8 205,-3 7 40,-1 7-91,0 3 41,5 4-257,3-1 201,5 1-166,5-4 8,5-3 16,8-4-11,8-4 3,7-4-19,6-5-293,5-4-403,4-4-1286,2-4-1523,-4-1-1967,-4-2-7449,-7-1 15935</inkml:trace>
  <inkml:trace contextRef="#ctx0" brushRef="#br15" timeOffset="7834.84">2487 733 4818,'0'0'17099,"0"-3"-16937,0 0-162,-1 5 48,-1 5 465,-1 7 183,-1 6-208,0 3-330,0 2 58,1-1-126,1-3-58,1-4 49,0-3-79,1-5 4,0-4 34,0-2 98,0-2-44,2-5 300,3-5 124,4-7-598,4-4 195,5-4-65,2-1-23,-1 2-30,-2 4 9,-3 5-25,-5 5-13,-3 3-72,-3 4-19,-1 1-37,-1 5 174,2 4-36,1 4 76,0 4 23,1 3 72,-1 2-183,-1 1 170,0-1-168,-1-3-587,-1-2-1366,2-5-1465,1-3-1120,2-4-2374</inkml:trace>
  <inkml:trace contextRef="#ctx0" brushRef="#br16" timeOffset="8144.48">2756 787 10453,'0'0'10741,"0"2"-10680,0 4 6,0 4 413,0 3-389,0 3 26,0-1 163,1 1-232,2-4-40,4-2 27,4-3 146,5-3 30,3-4 3,4-5-177,1-5 166,-1-5-97,-4-3 65,-4-3 600,-5 0-152,-5 0-403,-5 3 235,-5 2-526,-5 4 99,-2 4-349,-3 3-705,-1 3-1462,0 4-893,4 5-2082,3 1-4553,3 0 8248</inkml:trace>
  <inkml:trace contextRef="#ctx0" brushRef="#br17" timeOffset="8648.74">3265 695 16408,'0'0'9807,"-3"-2"-9527,0 0-112,0-1-136,1 1-16,0 1-216,2 0-22,4 0-44,6 4 316,10 1-58,8 1 166,7 3-52,5-1-124,3 0-54,-1-1-219,-6-1 181,-6-2 6,-9-1 110,-6-2 15,-7 1 62,-5 0-105,-2 1 204,-3 1-81,-4 3-82,-7 3 160,-7 5-203,-8 5 117,-5 5-112,-4 2 123,-1 2-112,0 0 16,2-1-117,3-2-942,5-3-1289,5-2-2478,5-4-3236,7-5-2484</inkml:trace>
  <inkml:trace contextRef="#ctx0" brushRef="#br18" timeOffset="10265.72">3826 635 7587,'0'0'12625,"-3"-1"-10851,-2 1-1024,-1-1-110,-1 1-338,0-1 50,0 1-144,1 0-64,2 0 51,1 0-118,1 0-5,2 0-77,2 0-190,4 0 216,7 0-39,7 0 180,8 0-172,4 0 42,0 0-32,-2-2 40,-6 1-14,-6 0-12,-7 0-14,-5 1-35,-3-1 27,-3 2-67,0 3 38,-2 6 42,1 6 81,0 7-20,-1 7 164,-2 5-118,-2 3 192,-3 0-333,-1-2 101,0-2 16,1-5-110,2-5 54,3-6-37,1-5-665,1-4-725,2-4-2412</inkml:trace>
  <inkml:trace contextRef="#ctx0" brushRef="#br19" timeOffset="10465.84">3853 834 15063,'0'0'8647,"-4"-3"-8906,4 1 93,5 0 196,8-1-70,10 1-371,8-1-2068,4 1-1376,1-1-3361,-6 1-2572</inkml:trace>
  <inkml:trace contextRef="#ctx0" brushRef="#br20" timeOffset="10804.54">4223 732 13494,'0'0'5974,"-4"15"-5518,0 4-139,-1 4 41,0 2-190,2-3-43,1-2 225,0-6-190,4-3 64,2-4 21,4-3 308,2-3 231,2-2-306,0-5-105,-1-4-197,-3-4 219,-1-2-272,-4-1-126,-3 0 126,-7 2-113,-3 3-7,-6 3 2,-3 3-42,0 2-139,0 3-1233,2 3-872,4 3-1627,4 2-5358,4-1 1465</inkml:trace>
  <inkml:trace contextRef="#ctx0" brushRef="#br21" timeOffset="12013.61">3670 859 13510,'0'0'7486,"0"0"-7000,0-1-193,0 1-191,0-1-46,2 1-48,2 0-59,4-1 67,4 0 125,6-1-183,2 1 44,0 1-2331,-1-1-517,-4 1-2050,-4 0-2699,-5 0 3697</inkml:trace>
  <inkml:trace contextRef="#ctx0" brushRef="#br22" timeOffset="12204.71">3670 873 5795,'0'0'0,"-10"16"8179,-4 6-8851,2-3 2772,3-2-1876,1-5-203,7-3 35,4-4 206,6-3-20,5-1-146,4-1 57,1-1-175,1 1-442,-2-1-4682,-4 1-4189,-4-1 9007</inkml:trace>
  <inkml:trace contextRef="#ctx0" brushRef="#br23" timeOffset="14196.22">3864 1403 8116,'0'0'13446,"-5"0"-11869,-1 0-1111,0 1 340,1-1-59,1 1-339,2-1 83,1 0-171,0 0-170,1 1-148,0-1-68,2 0-169,7-1 296,6 1-42,7 0-16,7 0 93,4 0 48,2-2-179,-1-1 3,-2-1-232,-5 1-75,-7-1 361,-6 1-215,-5 1 191,-4 0-9,-3 0 43,-2-1-43,-3-1-39,-3-2 66,-5-1-6,-5-1-15,-2 0 26,0 2 11,0 1-2,3 1 133,4 3-131,4 0 26,3 1-63,2 0-43,1 0-11,2 0-133,2 1 72,5 1 139,5 4-25,8 2 1,8 2 8,7 1 15,4 1-4,1 0-36,-4-2-7,-8-2-38,-8-1-47,-8-1 122,-9 2-22,-11 2 236,-12 2-156,-9 3 4,-7 2-54,-2 0-30,0-1-631,4 0-2010,5-4-1968,8-4-4136,7-3-535</inkml:trace>
  <inkml:trace contextRef="#ctx0" brushRef="#br24" timeOffset="14464.17">4334 1334 18120,'0'0'4867,"23"-2"-4907,8-3 10,11 0 121,4-2-54,-2 1-39,-5 1 10,-8 1-326,-10 1-1888,-8 2-1217</inkml:trace>
  <inkml:trace contextRef="#ctx0" brushRef="#br25" timeOffset="14700.66">4432 1351 8340,'0'0'15348,"0"8"-15158,1 7 146,1 6 101,0 7 73,2 4-89,1 3-165,-1 0-10,1-2-145,-1-4-101,0-4 75,-1-5-54,-1-5-23,-1-4-404,0-5-1381</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9.531"/>
    </inkml:context>
    <inkml:brush xml:id="br0">
      <inkml:brushProperty name="width" value="0.035" units="cm"/>
      <inkml:brushProperty name="height" value="0.035" units="cm"/>
      <inkml:brushProperty name="color" value="#DA0C07"/>
      <inkml:brushProperty name="inkEffects" value="lava"/>
      <inkml:brushProperty name="anchorX" value="-284242.78125"/>
      <inkml:brushProperty name="anchorY" value="-260736.67188"/>
      <inkml:brushProperty name="scaleFactor" value="0.5"/>
    </inkml:brush>
  </inkml:definitions>
  <inkml:trace contextRef="#ctx0" brushRef="#br0">30 20 10373,'0'0'16082,"-4"-3"-15391,-2-1-200,0 0-142,0 0-138,3 2-222,0 0 27,2 2-104,0-1-131,4 3 33,5 3 220,6 4-68,7 4 34,3 1 0,4 1 37,-2 0-48,-1-1-58,-3-3-59,-4-2-101,-5-3 226,-3-1-19,-4-2 33,-2-2 133,-3 1-146,0 0 12,-3 3-98,-2 4 21,-6 5 81,-4 7 85,-5 5-113,-4 3 62,-1 2-56,-2-1 32,2-1-29,3-4-11,2-4-222,6-4-778,3-5-670,5-5-2727</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20.499"/>
    </inkml:context>
    <inkml:brush xml:id="br0">
      <inkml:brushProperty name="width" value="0.035" units="cm"/>
      <inkml:brushProperty name="height" value="0.035" units="cm"/>
      <inkml:brushProperty name="color" value="#DA0C07"/>
      <inkml:brushProperty name="inkEffects" value="lava"/>
      <inkml:brushProperty name="anchorX" value="-282953.53125"/>
      <inkml:brushProperty name="anchorY" value="-259849.203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491.875"/>
      <inkml:brushProperty name="anchorY" value="-258912.21875"/>
      <inkml:brushProperty name="scaleFactor" value="0.5"/>
    </inkml:brush>
  </inkml:definitions>
  <inkml:trace contextRef="#ctx0" brushRef="#br0">271 27 14359,'0'0'8542,"-2"-6"-7819,-3 0-147,-3-1-341,-4 2 112,-3 3-136,-5 3 80,-3 5-46,-1 5-42,-2 6-80,-1 7-19,2 6-78,2 5 36,2 4-54,5 1-24,4 1 24,5-2-11,2-3 3,6-4 19,4-4-25,6-4 9,5-5-3,5-3 93,6-5-7,4-4-86,1-3 29,0-3-32,-2-3-125,-2-4 72,-4-4 8,-4-5 14,-6-2 36,-5-2-7,-4-1 5,-3 0-19,-8 1 6,-5 3-3,-7 3 0,-3 2-56,-4 4 34,-3 3 25,0 3 29,1 3-61,3 4-35,5 3-795,5 3-1329,5 1-1520,4 1-235,7-2-3845,2-2 618</inkml:trace>
  <inkml:trace contextRef="#ctx0" brushRef="#br1" timeOffset="368.47">547 239 15799,'0'0'9290,"-6"-5"-9277,-4 3 73,-3 4-102,-3 5 248,0 5-147,1 4 128,2 3-87,2 1-49,4 0-61,2-3-8,4-1-117,6-4 141,7-3 8,7-4 56,6-3-101,4-5 165,2-5-88,-2-5-64,-6-2 133,-6-2-64,-6 0 22,-4 0-59,-8 1 110,-7 1-166,-7 3 32,-9 2-70,-4 3 33,-2 3-51,-1 3-211,1 5-352,5 5-886,5 4-1648,6 2-1230,5 1-4229,4-2 622</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8.639"/>
    </inkml:context>
    <inkml:brush xml:id="br0">
      <inkml:brushProperty name="width" value="0.035" units="cm"/>
      <inkml:brushProperty name="height" value="0.035" units="cm"/>
      <inkml:brushProperty name="color" value="#DA0C07"/>
      <inkml:brushProperty name="inkEffects" value="lava"/>
      <inkml:brushProperty name="anchorX" value="-281435.21875"/>
      <inkml:brushProperty name="anchorY" value="-257900.5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2936.34375"/>
      <inkml:brushProperty name="anchorY" value="-259478.04688"/>
      <inkml:brushProperty name="scaleFactor" value="0.5"/>
    </inkml:brush>
  </inkml:definitions>
  <inkml:trace contextRef="#ctx0" brushRef="#br0">20 9 15527,'0'0'7102,"-3"-3"-7102,0 0 21,0 0-39,1 4 23,0 6 235,1 6 288,0 7-253,1 6-64,0 2-35,0 3-83,-1-2 14,0-3-30,0-6 25,1-6-121,-1-5 73,1-4 140,0-3-116,-1-3 82,3-5 184,3-6-109,4-5-273,4-5 102,2-2-50,2 1-17,-1 3 6,-2 5-41,-2 4 12,-3 3-100,-1 4 28,0 4-33,0 4 155,0 4 48,1 5 32,0 3-16,0 2-83,-2 3 155,0 0-144,-1 2 64,-1-1-56,-1-1-24,-1 0-162,1-1-1583,0-3-1502,3-5-1003,2-4-3204,4-5-1522,-2-3 10615</inkml:trace>
  <inkml:trace contextRef="#ctx0" brushRef="#br1" timeOffset="330.1">368 172 9764,'0'0'13785,"2"-9"-13326,0 0-408,0 1 26,-1 6-74,1 6 333,-2 7-96,1 8-138,-1 3 146,0 2-184,2 0-24,4-4 3,5-4-30,7-6 62,5-4 37,4-8-102,1-7 110,-1-9-16,-4-6-32,-5-6-42,-6-3 28,-4 1-12,-8 4-17,-5 6-31,-8 6-12,-6 7-130,-5 6 109,-4 7-357,1 5-571,3 5-1571,6 2-1063,5 1-650,8-2-3746,4-3 2212</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24.642"/>
    </inkml:context>
    <inkml:brush xml:id="br0">
      <inkml:brushProperty name="width" value="0.035" units="cm"/>
      <inkml:brushProperty name="height" value="0.035" units="cm"/>
      <inkml:brushProperty name="color" value="#DA0C07"/>
      <inkml:brushProperty name="inkEffects" value="lava"/>
      <inkml:brushProperty name="anchorX" value="-280077.3125"/>
      <inkml:brushProperty name="anchorY" value="-257708.39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508.40625"/>
      <inkml:brushProperty name="anchorY" value="-258944.35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809.75"/>
      <inkml:brushProperty name="anchorY" value="-260491.31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84404.21875"/>
      <inkml:brushProperty name="anchorY" value="-261707.28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85674.21875"/>
      <inkml:brushProperty name="anchorY" value="-263405.15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87194.8125"/>
      <inkml:brushProperty name="anchorY" value="-26452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88758.875"/>
      <inkml:brushProperty name="anchorY" value="-265774.531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90242.25"/>
      <inkml:brushProperty name="anchorY" value="-266969.7812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91745.3125"/>
      <inkml:brushProperty name="anchorY" value="-268201.68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93028.28125"/>
      <inkml:brushProperty name="anchorY" value="-269874.0312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94306.0625"/>
      <inkml:brushProperty name="anchorY" value="-271522.6562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95587.9375"/>
      <inkml:brushProperty name="anchorY" value="-273312.7187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97050.625"/>
      <inkml:brushProperty name="anchorY" value="-274622.5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98341.65625"/>
      <inkml:brushProperty name="anchorY" value="-276359.71875"/>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99896.53125"/>
      <inkml:brushProperty name="anchorY" value="-277374.375"/>
      <inkml:brushProperty name="scaleFactor" value="0.5"/>
    </inkml:brush>
  </inkml:definitions>
  <inkml:trace contextRef="#ctx0" brushRef="#br0">77 218 12934,'0'0'10047,"-14"-4"-9729,-1 0-62,0 0 8,2 1 123,4 0-243,3 2-16,3 0-3,2 0-69,4 1-58,8 0 292,7 1-108,10-1-49,6-1 6,6 0-27,3-1-72,-2 1-37,-5-1 23,-4 0-106,-9 1 11,-7 0-587,-6 1 106,-6-1-776,-8 1-1881,-8 0 249,-4 0-1399,-4 1 635,1-1 257,1-2 42,5 0 1923</inkml:trace>
  <inkml:trace contextRef="#ctx0" brushRef="#br1" timeOffset="262.45">77 232 7123,'0'0'0,"19"-17"3682,7-8-299,-4 2-587,-4 3 18,-6 4-879,-5 5-28,-4 3-888,-2 5-149,-2 1-654,0 2-168,0 0-43,0 1-274,2 2 269,4 5-19,6 6 102,3 6-110,5 5 22,0 5 10,-2 2-7,-3 2-17,-5 0 6,-3-2-41,-6-2 30,-7-2 64,-7-4 0,-6-2 24,-4-3-77,-3-3-182,0-3-1184,4-2-2143,3-3-1040,5-3-7467,4-3 9163</inkml:trace>
  <inkml:trace contextRef="#ctx0" brushRef="#br2" timeOffset="668.64">609 192 14999,'0'0'11418,"0"-2"-11527,4 0-168,5-1 354,8 0-88,9-2 131,8 0-77,6-1 10,4-1-39,-1 0 26,-3 0-48,-5 2 13,-8 0-5,-8 2-616,-7 1-254,-6 0-1029,-23 7-11340,3-1 2825</inkml:trace>
  <inkml:trace contextRef="#ctx0" brushRef="#br3" timeOffset="935.51">766 189 14311,'0'0'9439,"0"-1"-9458,0 3-104,0 5-34,0 9 186,0 10 147,0 8 83,0 7 296,0 6-462,0 2 379,0-1-287,0-3-15,0-4-71,0-7 138,0-8-215,0-8 66,0-7-61,0-5 47,0-4-90</inkml:trace>
  <inkml:trace contextRef="#ctx0" brushRef="#br4" timeOffset="1673.42">725 1064 12278,'0'0'13910,"0"-6"-13811,0 0-94,0 2 22,0 7-33,0 9 401,-1 9-152,-1 9 66,-1 7-172,0 5 9,1 2-68,0 2-9,1-3-58,0-3-6,1-6 16,0-6 11,0-8-40,0-6 32,0-7 83,-1-3-62,-2-4 156,-3-8-212,-2-8 160,-4-9-181,-1-11-5,1-9 53,2-9-24,3-6-11,2-3-13,6 0 40,5 3-50,5 6 15,5 9-155,4 10 156,3 8-92,2 8-10,4 6-13,3 6-94,1 4-144,-1 3-376,0 2-523,-5 4-1656,-4 6-1113,-7 3-1423,-5 5-3961,-5-2 7377</inkml:trace>
  <inkml:trace contextRef="#ctx0" brushRef="#br5" timeOffset="1964.25">691 1243 16760,'0'0'5383,"11"1"-4910,7 0-89,7 0 69,6 0-250,4 0-21,1-2-196,1-2 60,-4-1-52,-5-1-10,-8 1-408,-7 0-726,-5 1-1256,-5 0-1148</inkml:trace>
  <inkml:trace contextRef="#ctx0" brushRef="#br6" timeOffset="2490.23">1379 402 12710,'0'0'9476,"-4"-3"-8715,-1 0-25,0 0-368,0 1 83,2 0-307,5 0-117,6-1 109,8-1 2,6-2-95,5-1-3,4-1-40,0 0-461,0 0-1274,-6 1-1607,-4 2-39,-7 1-5487,-6 1 1652</inkml:trace>
  <inkml:trace contextRef="#ctx0" brushRef="#br7" timeOffset="2696.36">1435 474 10101,'0'0'9166,"5"1"-9160,7 0 463,7 0-229,9 0-216,6-1 1,2-2-1434,-1-4-1024,-6-4-2599,-8-3-2278,-7 0 3970</inkml:trace>
  <inkml:trace contextRef="#ctx0" brushRef="#br8" timeOffset="2965.31">1492 213 3714,'0'0'17250,"-2"-2"-17682,4 4 643,6 6-192,7 5-52,7 8 124,6 5-93,4 4 7,-2 3 35,-3 0-32,-5-2 29,-7-2 142,-6-2 165,-8-2 168,-8-3-29,-8-1-269,-9 0-84,-6 0-124,-3-2-1276,-1-3-2508,4-4-7155,7-4 4525</inkml:trace>
  <inkml:trace contextRef="#ctx0" brushRef="#br9" timeOffset="3450.12">2104 14 10901,'0'0'11555,"0"-4"-10699,0 1-304,0-1-149,0 1-248,0 7-126,0 8 123,-1 10 598,-2 11-265,-1 8-308,-2 6 313,0 3-287,1-2-165,1-3 100,1-6-124,1-7 47,1-7-72,1-7 19,2-6-456,3-6-824,3-3-932,2-8-2612,0-8-3676,-2 0-1575</inkml:trace>
  <inkml:trace contextRef="#ctx0" brushRef="#br10" timeOffset="3886.66">2059 31 15671,'0'0'8049,"-4"-2"-7558,0-1-80,0 1-131,0 0-157,2 1-118,5 0-2,8 0 2,11 1 67,10 2-37,9 4 16,6 3 34,4 3-104,-2 2-79,-3 3 130,-6 3-48,-8 2-40,-6 3 53,-6 1-19,-8 4 6,-5 3 19,-5 2 13,-7 4 72,-9 0-56,-7 0 3,-10-2 168,-8-3-126,-5-3 120,-3-5-143,2-4 5,4-5-100,7-5 60,6-5-286,6-2-517,7-4-1305,3 0-459,5-3-989</inkml:trace>
  <inkml:trace contextRef="#ctx0" brushRef="#br11" timeOffset="5119.76">1594 1313 15575,'0'0'8260,"6"-1"-8271,5-1 153,5-1-12,4-1-140,2-1 178,1 0-171,-1-1 14,-1 2-6,-2 0-248,-3 1-1069,-3 1-775,-3 1-362,-3 0 665,-3 1-1703,-5 3 1758,-7 4-283,-7 4 342,-6 2 867,-7 3 824,-3 1-58,-1-1 2339,0-1 1044,2-1 160,5-3-620,3-3 116,6-3-833,4-2-774,5-1-168,3-2-491,2 0-218,1 0-166,2-1-138,0 1-228,2-1 12,7 1 12,8 0 4,9-2 18,7-1-40,3-1-155,-2-1-499,-3-1-93,-6 0-405,-7 0-2255,-5-1-2415,-5-2-4865,-4 0 5666</inkml:trace>
  <inkml:trace contextRef="#ctx0" brushRef="#br12" timeOffset="5510.05">1712 1191 12886,'0'0'13780,"-8"-5"-13060,-1-1 83,0 0-462,1 1-50,3 2-309,1 0 60,2 2-303,7 5 13,6 5 245,8 4-13,8 5 35,7 4-25,5 2-178,3 2-24,3 1-211,-3 0 86,-4 1 90,-6-2 174,-9 0 53,-8-1 2,-10-1 14,-12 0 112,-12 1-125,-13-1 117,-10 2-91,-6 0-10,0-2-521,4-1-1461,11-4-3632,9-6-4441,10-4 1181</inkml:trace>
  <inkml:trace contextRef="#ctx0" brushRef="#br13" timeOffset="6045.89">2373 1234 3778,'0'0'20033,"0"-2"-19980,0 4-50,1 7 16,0 8 610,0 10-266,0 9 3,-1 7 36,2 4-207,-1 3 37,0 0-58,0-2-198,-1-3 128,1-6-70,-1-7-39,0-6 50,0-9 19,0-6-42,0-5 90,0-4 11,0-6 111,-1-8-100,-1-9-94,-1-10 82,-1-13-127,0-9 34,2-12-31,0-6 4,0-4 36,2-2-30,2 3-27,4 4 46,4 7-35,4 10 11,2 10-190,3 10 184,5 9-194,2 9 93,2 7-441,1 4-343,1 7-430,-1 7-2369,-3 6-400,-5 6-3997,-6-2-327</inkml:trace>
  <inkml:trace contextRef="#ctx0" brushRef="#br14" timeOffset="6322.55">2456 1420 3714,'0'0'22010,"-3"0"-21247,0 0-411,1 0-365,5 0 5,10-1 29,14-4 43,14-4-85,16-5-734,11-2-1286,7-1-4090,-2-2-6798,-15 4 8951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36.494"/>
    </inkml:context>
    <inkml:brush xml:id="br0">
      <inkml:brushProperty name="width" value="0.035" units="cm"/>
      <inkml:brushProperty name="height" value="0.035" units="cm"/>
      <inkml:brushProperty name="color" value="#DA0C07"/>
      <inkml:brushProperty name="inkEffects" value="lava"/>
      <inkml:brushProperty name="anchorX" value="-301572.9375"/>
      <inkml:brushProperty name="anchorY" value="-278552.1875"/>
      <inkml:brushProperty name="scaleFactor" value="0.5"/>
    </inkml:brush>
  </inkml:definitions>
  <inkml:trace contextRef="#ctx0" brushRef="#br0">0 0 27805,'0'2130'0,"7120"-2130"0,-7120-2130 0,-7120 2130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43.306"/>
    </inkml:context>
    <inkml:brush xml:id="br0">
      <inkml:brushProperty name="width" value="0.035" units="cm"/>
      <inkml:brushProperty name="height" value="0.035" units="cm"/>
      <inkml:brushProperty name="color" value="#DA0C07"/>
      <inkml:brushProperty name="inkEffects" value="lava"/>
      <inkml:brushProperty name="anchorX" value="-300156.71875"/>
      <inkml:brushProperty name="anchorY" value="-277090.03125"/>
      <inkml:brushProperty name="scaleFactor" value="0.5"/>
    </inkml:brush>
  </inkml:definitions>
  <inkml:trace contextRef="#ctx0" brushRef="#br0">0 0 26549,'0'3471'0,"12112"-3471"0,-12112-3471 0,-12112 3471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50.776"/>
    </inkml:context>
    <inkml:brush xml:id="br0">
      <inkml:brushProperty name="width" value="0.035" units="cm"/>
      <inkml:brushProperty name="height" value="0.035" units="cm"/>
      <inkml:brushProperty name="color" value="#DA0C07"/>
      <inkml:brushProperty name="inkEffects" value="lava"/>
      <inkml:brushProperty name="anchorX" value="-298750.28125"/>
      <inkml:brushProperty name="anchorY" value="-275814.4375"/>
      <inkml:brushProperty name="scaleFactor" value="0.5"/>
    </inkml:brush>
  </inkml:definitions>
  <inkml:trace contextRef="#ctx0" brushRef="#br0">0 0 26351,'0'5102'0,"19328"-5102"0,-19328-5102 0,-19328 5102 0</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58.186"/>
    </inkml:context>
    <inkml:brush xml:id="br0">
      <inkml:brushProperty name="width" value="0.035" units="cm"/>
      <inkml:brushProperty name="height" value="0.035" units="cm"/>
      <inkml:brushProperty name="color" value="#DA0C07"/>
      <inkml:brushProperty name="inkEffects" value="lava"/>
      <inkml:brushProperty name="anchorX" value="-297462.78125"/>
      <inkml:brushProperty name="anchorY" value="-274489.28125"/>
      <inkml:brushProperty name="scaleFactor" value="0.5"/>
    </inkml:brush>
  </inkml:definitions>
  <inkml:trace contextRef="#ctx0" brushRef="#br0">0 0 25712,'0'6186'0,"26565"-6186"0,-26565-6186 0,-26565 6186 0</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10.537"/>
    </inkml:context>
    <inkml:brush xml:id="br0">
      <inkml:brushProperty name="width" value="0.035" units="cm"/>
      <inkml:brushProperty name="height" value="0.035" units="cm"/>
      <inkml:brushProperty name="color" value="#DA0C07"/>
      <inkml:brushProperty name="inkEffects" value="lava"/>
      <inkml:brushProperty name="anchorX" value="-62736.97266"/>
      <inkml:brushProperty name="anchorY" value="-55070.664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4200.21875"/>
      <inkml:brushProperty name="anchorY" value="-56689.4140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5613.75"/>
      <inkml:brushProperty name="anchorY" value="-58148.60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7331.22656"/>
      <inkml:brushProperty name="anchorY" value="-59664.7460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8905.39844"/>
      <inkml:brushProperty name="anchorY" value="-60944.2539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0434.48438"/>
      <inkml:brushProperty name="anchorY" value="-62212.48828"/>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72467.74219"/>
      <inkml:brushProperty name="anchorY" value="-63547.6601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74170.95313"/>
      <inkml:brushProperty name="anchorY" value="-64809.6445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75471.75"/>
      <inkml:brushProperty name="anchorY" value="-66412.242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76964.5"/>
      <inkml:brushProperty name="anchorY" value="-67660.3203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78395.25781"/>
      <inkml:brushProperty name="anchorY" value="-68920.26563"/>
      <inkml:brushProperty name="scaleFactor" value="0.5"/>
    </inkml:brush>
  </inkml:definitions>
  <inkml:trace contextRef="#ctx0" brushRef="#br0">1 290 10405,'0'0'9871,"0"-1"-8668,0-1-512,0 1 3,0 0-254,0 0 24,0 1-122,0-1 98,1 1-427,2-1-154,2 0-22,5 0 200,6 0 308,5 0-303,5 1 100,5 0-121,2-1-13,3 1 53,1 2-77,1 0 24,0 0-82,0 1-36,-2 0 44,-3 0 36,-2-1 28,-6 1-172,-4-2 185,-4 0-211,-5-1 173,-1 1 22,-4-1-25,-3 0 54,-1-1-50,-2 1 52,-1 0 4,0 0-38,0 0-24,-2 0-163,-4-1 155,-4 0-37,-5-3-46,-5 0 112,-3-2-34,-3-1 13,0 0 37,-1 0-10,1 0-14,2 0 43,1 1-13,3 1-14,3 1 25,2 0-28,4 1-28,4 1 44,2 0 153,3 0-136,1 1 106,1 1-160,1 0 9,-1-1 10,1 1-198,-1-1 150,4 1-128,5-1 221,6 2-63,6 2 63,6 2 8,2 4 1,3 2-54,0 1 16,-1 2-8,-2 0-56,-2 0-59,-3 0 107,-4-1-19,-4-1-159,-5-1-44,-5 0 284,-5 1 111,-8 4 75,-8 3-128,-9 3-61,-10 5-43,-8 2 0,-8 3-494,-3 1-2232,-1 0-1185,2-2-4234,12-6-509</inkml:trace>
  <inkml:trace contextRef="#ctx0" brushRef="#br1" timeOffset="2200.83">1216 194 5939,'0'0'6021,"1"-3"-5965,0 0 520,0 0 150,0 0 544,0 0-179,-1 1-48,0 0-264,1 0 158,-2 0-182,-3 1 26,-3 1-700,-5-1-12,-6 5-40,-5 6 83,-3 6-32,-2 8 91,1 6 109,1 5-26,5 2-94,3 2 50,6-1-132,5-3 34,3-2-91,5-4-15,8-5-1,6-4-80,8-5 78,7-5-121,6-3 148,4-4-961,4-2-619,1-4-323,-1-4 205,-2-4-869,-4-5-504,-3-3 1694,-7-2 1381,-5-1-309,-7 0 2047,-6 2 616,-5 3-702,-3 3 173,-2 5-546,-1 3 232,-1 3-926,-2 1-310,-4 2-106,-2 4-206,-4 5 139,-2 5 38,0 4 138,0 2-67,5 2-285,2-2 198,4-1-190,4-4-177,7-3 180,7-4 24,8-3 160,6-5-110,6-7-48,1-6 17,-3-6 4,-4-3 33,-7-3 122,-7 0-218,-6 0 109,-9 3 56,-8 3-96,-8 5-21,-7 4-70,-5 3-61,-2 5-718,-1 4-941,3 5-694,6 3-2834,6 1-3513,7-1 7996</inkml:trace>
  <inkml:trace contextRef="#ctx0" brushRef="#br2" timeOffset="2886.03">1692 314 15143,'0'0'4906,"0"11"-4866,0 6 705,0 6-444,0 6-69,0 1 232,0 0-354,-1-4 271,-1-4-103,0-5-65,0-6-31,0-5-129,1-2 310,1-4-211,-1-3 240,3-7-475,4-6 11,4-6-2,5-6-119,3-1 87,3 2 100,0 3-10,-2 6 14,-2 5-92,-3 4 28,-3 5 60,-3 3-319,-2 6 21,-3 7 370,-1 5-47,0 5 34,0 3 198,-1 2-259,0-2 272,2-2-232,1-4 51,3-3-72,4-5-6,1-3-77,5-3 93,4-3 6,4-2 149,3-7-224,2-7-598,0-9-263,-2-8-479,-3-7 140,-7-6 1125,-5-1-2,-6 1 151,-5 4 1223,-6 7-443,-1 6 538,-3 9-1213,1 6 8,1 5-94,0 7-394,0 9 357,0 9-32,1 9 85,0 7 11,1 6-13,1 1-30,2 2-29,1-4 24,4-2-29,2-6-235,3-6-980,2-5-1191,1-6-967,1-6-6485,-3-3 4743</inkml:trace>
  <inkml:trace contextRef="#ctx0" brushRef="#br3" timeOffset="3071.73">1994 351 6419,'0'0'13870,"27"-2"-13862,15-1-576,13 3-1590,8 3-2175,1 3-5223,-11 0 6642</inkml:trace>
  <inkml:trace contextRef="#ctx0" brushRef="#br4" timeOffset="3390.1">2437 434 13958,'0'0'6398,"1"20"-5992,2 6-342,4 6 186,1 2-162,1-1 38,-1-3 79,-2-4-101,-2-5 222,-7-5-46,-8-4-109,-7-4-110,-6-4 304,-3-4-119,1-7 231,4-7-373,5-7-88,6-5 14,7-4-198,8-2-158,12 2-114,10 2-734,10 5-1059,8 5 158,7 5 426,2 5-2719,1 2 604,-3 1 536,-10 3-1146</inkml:trace>
  <inkml:trace contextRef="#ctx0" brushRef="#br5" timeOffset="4213.99">2824 385 4626,'0'0'15327,"-22"-7"-14673,-7 4-270,-5 5-67,-1 7 36,5 6-132,5 5-226,6 4 114,8 0-109,4 0 24,4-2-27,6-4-218,5-4 248,6-4-422,7-4 459,5-5-275,5-4 11,4-8-166,0-7-148,0-6 215,-2-4 200,-2 0 78,-6 2 95,-5 5-63,-7 6 328,-5 5 0,-4 4-414,-2 3-218,-3 6 151,-4 6 161,-3 5 880,-5 6-662,-4 4 313,-1 2-377,1 0-18,1 0-123,5-3 16,3-2 22,3-3-87,5-2-121,7-4 87,7-3-18,9-4 58,7-2-293,9-3-99,4-6-192,2-4 200,0-5-581,-3-3 373,-4-2 485,-7-1 60,-8 1 215,-7 3 331,-7 4 990,-5 3-570,-2 4 185,-6 2-943,-5 4 66,-4 4-208,-5 5 123,1 5 23,1 2-172,4 2 95,3 0-90,5-3-54,6-3-61,8-4 160,9-3 40,7-7 125,9-8-154,6-10 56,3-11-57,-1-9-26,-1-10 43,-5-7-128,-6-5 18,-8-2 64,-8 2-5,-6 7 80,-5 8 225,-3 11 71,-3 10 221,-2 11-679,-2 8 156,-1 13-279,-3 13 256,-4 14 98,1 11-192,2 9 57,3 4-20,3 2 110,5-4-144,5-4 11,6-9-174,2-9-87,5-10-399,0-9-703,1-6 39,0-10-1291,-2-8-157,-4-8-4592,-4 0-1306</inkml:trace>
  <inkml:trace contextRef="#ctx0" brushRef="#br6" timeOffset="4416.17">3279 215 12806,'0'0'9919,"-2"-1"-10018,9-1 99,13 0 144,14 0 70,12 1-190,8 0 29,4 1 78,-4 0-163,-6 0-5,-9 0-1273,-10 0-1457,-8 0-1045,-5 1-7895,-7-1 9194</inkml:trace>
  <inkml:trace contextRef="#ctx0" brushRef="#br7" timeOffset="4791.74">4155 179 12374,'0'0'8526,"-2"-2"-7437,-1 0-422,0 0-75,-2 0-154,-2 5-433,-3 7 219,-5 10 147,-2 11-166,-2 8 123,1 5-162,2 3-86,4-3-75,4-3-85,3-6 107,6-6-153,5-8 102,6-7-293,7-5-459,5-6-1247,5-6-1722,1-8-1239,-2-7-7222,-6 0 12975</inkml:trace>
  <inkml:trace contextRef="#ctx0" brushRef="#br8" timeOffset="4959.65">4021 379 8740,'0'0'11621,"3"-1"-11893,8 1 568,9-1 54,10 1-457,7-1-1856,6-3-655,0-3-3649,-7-1-4246</inkml:trace>
  <inkml:trace contextRef="#ctx0" brushRef="#br9" timeOffset="5148.67">4016 148 16632,'0'0'6925,"9"-3"-7736,9 1 142,7-1-585,4 1-1363,1 1 1235,-3 1-5368,-5 1-4131</inkml:trace>
  <inkml:trace contextRef="#ctx0" brushRef="#br10" timeOffset="6133.78">4330 244 17624,'0'0'4189,"0"24"-3875,0 10 119,-1 8-225,-2 1 168,0-2-291,-1-7 388,0-8-172,1-9 246,0-6 32,0-5 93,1-4-181,1-5-107,1-5-386,-1-9 55,1-6-347,3-5-31,5-4-254,4 1 427,4 3 120,2 5 16,1 7 45,-2 6-37,-1 6 14,-2 8-62,-2 7 16,-4 6 48,-2 5 189,-3 2-88,-1 1 59,-2-1-10,-1-3 2,-2-5 37,0-4-159,1-4 66,0-4-8,0-3-115,2-2 35,1-7-147,8-8-578,6-7 698,7-2-392,1-1 251,-2 4 165,-4 5 12,-5 6-4,-4 5-24,-5 6 102,-1 7-14,-2 5 214,-1 5-131,0 2-173,0 0 72,1-1-38,0-5-34,4-4-177,5-3 179,6-4-7,6-7 375,5-6-322,4-9-32,-1-8 10,-2-7-152,-3-6 1,-7-4 65,-6-1 124,-4 3-88,-4 6 112,-2 8 287,-1 9-135,-1 8-256,-2 9 63,-4 11-114,-3 13 75,-5 14 10,-1 12-21,-3 10 30,1 8 47,1 2-88,-1 0 30,3-4 64,1-7 16,2-8-19,1-11 85,2-10-136,1-8 118,3-9 37,1-5 102,1-7 389,0-9-531,-1-9-62,1-11-47,1-11-131,3-8 136,7-6 8,8 0 75,7 4-126,8 8 24,6 8-66,5 12-6,3 8-21,1 9 59,-3 10-168,-8 10 31,-8 7-165,-10 6 321,-10 4-28,-13 2 113,-14-2 40,-12-1-59,-9-3-70,-7-3-130,-2-6-661,1-5-1282,2-5-4742,4-4-8773,11-3 14948</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25.566"/>
    </inkml:context>
    <inkml:brush xml:id="br0">
      <inkml:brushProperty name="width" value="0.035" units="cm"/>
      <inkml:brushProperty name="height" value="0.035" units="cm"/>
      <inkml:brushProperty name="color" value="#DA0C07"/>
      <inkml:brushProperty name="inkEffects" value="lava"/>
      <inkml:brushProperty name="anchorX" value="-89659.65625"/>
      <inkml:brushProperty name="anchorY" value="-78599.9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1188.4375"/>
      <inkml:brushProperty name="anchorY" value="-79816.21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2750.64844"/>
      <inkml:brushProperty name="anchorY" value="-81053.91406"/>
      <inkml:brushProperty name="scaleFactor" value="0.5"/>
    </inkml:brush>
  </inkml:definitions>
  <inkml:trace contextRef="#ctx0" brushRef="#br0">62 302 8820,'0'0'16253,"-4"-2"-16363,3 1 238,8-2 166,9 0-67,9-2-254,8-2 67,5 0-336,3-1-1804,-1 1-2622,-4 1-1451,-8 1-7211</inkml:trace>
  <inkml:trace contextRef="#ctx0" brushRef="#br1" timeOffset="172.26">1 353 15383,'0'0'7889,"8"3"-7753,13-1-197,14-1-259,13-3-2375,11-7-797,6-5-4864,-9 1-348</inkml:trace>
  <inkml:trace contextRef="#ctx0" brushRef="#br2" timeOffset="414.97">213 1 17064,'0'0'5669,"22"29"-5423,13 10-158,12 10-48,7 2-3,1-2 91,-7-4-85,-12-6 66,-12-4 243,-24-32-297,1-1-1,0 1 0,0 0 1,0-1-1,-1 1 1,1 0-1,-1 0 1,0-1-1,0 6 0,-1-5-33,1-1 0,-1 1-1,0-1 1,0 1 0,0-1-1,0 1 1,0-1-1,0 1 1,-1-1 0,-2 4-1,-28 24-12,-14 1 38,-13 2-193,-7 1-2855,-4 0-2237,12-7-12878</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20.422"/>
    </inkml:context>
    <inkml:brush xml:id="br0">
      <inkml:brushProperty name="width" value="0.035" units="cm"/>
      <inkml:brushProperty name="height" value="0.035" units="cm"/>
      <inkml:brushProperty name="color" value="#DA0C07"/>
      <inkml:brushProperty name="inkEffects" value="lava"/>
      <inkml:brushProperty name="anchorX" value="-79925.10156"/>
      <inkml:brushProperty name="anchorY" value="-70484.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1352.42188"/>
      <inkml:brushProperty name="anchorY" value="-71827.5859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2851.92969"/>
      <inkml:brushProperty name="anchorY" value="-73181.265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1445.91406"/>
      <inkml:brushProperty name="anchorY" value="-72243.96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0103.875"/>
      <inkml:brushProperty name="anchorY" value="-71040.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81613.34375"/>
      <inkml:brushProperty name="anchorY" value="-72754.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3018.875"/>
      <inkml:brushProperty name="anchorY" value="-74248.4687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5321.21875"/>
      <inkml:brushProperty name="anchorY" value="-75838.64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7781.16406"/>
      <inkml:brushProperty name="anchorY" value="-77429.53125"/>
      <inkml:brushProperty name="scaleFactor" value="0.5"/>
    </inkml:brush>
  </inkml:definitions>
  <inkml:trace contextRef="#ctx0" brushRef="#br0">62 375 14823,'0'0'9039,"-13"-3"-9013,0 0 97,-1 0-118,3 0-15,4 3-94,4 3 133,6 3-120,8 1 19,6 2 88,7-1-10,5 0 44,5-2-63,1-2-969,1 0-696,-3-2-499,-4 0 61,-6 0-1234,-6-1 9,-7 0 2133,-9 1-1161,-10 1 957,-10 2-343,-10 1-974,2 1 2307</inkml:trace>
  <inkml:trace contextRef="#ctx0" brushRef="#br1" timeOffset="149.98">62 362 3618,'0'0'0,"-3"18"3553,-5 8-1194,-1-3 602,-1-4-1123,1-4-421,2-6-614,2-4-35,2-2-789,5-2 114,5 0-82,7-1 475,9 0-140,8 0-266,7 0-53,6-4-1686,2-4-2810,-2-4-3620,-10 0 4501</inkml:trace>
  <inkml:trace contextRef="#ctx0" brushRef="#br2" timeOffset="420.84">298 233 13510,'0'0'7428,"11"4"-7404,9 4 10,7 4 57,4 4 112,-1 5-177,-5 0 60,-7 2 71,-9 2 459,-15 2-13,-14 1-74,-14 0-327,-9-1-114,-4-2-50,1-4-52,6-2-1733,7-6-2684,10-4-6233,8-3 4280</inkml:trace>
  <inkml:trace contextRef="#ctx0" brushRef="#br3" timeOffset="980.92">967 396 18504,'0'0'6900,"-5"5"-6844,-2 8-14,0 9 28,-1 9 4,2 8 4,1 4-54,2 2 53,1-1-74,0-4 21,1-5 48,-1-8-91,0-7 30,1-7 8,0-6 50,0-7-13,0-10-67,0-10-15,0-12 18,-1-12 26,0-9 68,0-7 39,1-2-98,0 3-22,1 4-109,2 8-69,5 9 122,7 8 30,7 10-25,3 8-58,4 5-93,-2 5-110,-3 5-53,-4 5-54,-6 5 118,-4 3 184,-7 3 101,-6 1 65,-9 2-20,-7-1 17,-6-1-22,-2 0-31,-2-2-254,3 0-1836,5-3-1939,7-3-1329</inkml:trace>
  <inkml:trace contextRef="#ctx0" brushRef="#br4" timeOffset="1501.75">1279 310 15527,'0'0'5077,"-5"5"-5266,-3 5 375,-1 7 311,1 7 215,-1 6-368,2 6-32,1 6 112,2 4-317,1 1 91,2-2-150,1-5 13,0-7 8,0-7 11,0-8 72,1-6 150,-1-6 354,0-4 737,0-4-1028,0-3-383,0-4 60,0-4-279,1-4 266,4-5-71,4-1 42,5-1-22,4 2 9,1 3-3,1 5 19,0 4-25,0 5-28,-2 4 63,-1 4-133,-3 6 77,-2 5 48,-2 3-15,-2 3 28,-2 1 15,-1 1 15,-1-2-59,0-1 19,0-2-419,2-4-1246,3-3-1984,6-4-2055,6-5-899,-1-2-1541</inkml:trace>
  <inkml:trace contextRef="#ctx0" brushRef="#br5" timeOffset="1890.12">1769 559 6723,'0'0'15981,"-25"-15"-15706,-8 5-25,-8 8-119,0 9 160,3 10-358,6 8 110,10 3-62,7 1 6,7-3-97,9-5-10,7-6 91,7-6 24,6-6 165,5-11-208,3-10-40,0-12-104,1-11-78,-3-11-530,-4-7-233,-4-4 833,-7-2 16,-4 5 160,-4 9 491,-3 11 571,-3 12-315,-2 12-838,-2 13-98,1 16 314,-2 15-77,2 14 141,2 10-207,0 10 68,4 4-7,5 3-24,6-3 7,6-5-151,8-8-1825,7-11-1281,8-11-1118,-6-11-10192</inkml:trace>
  <inkml:trace contextRef="#ctx0" brushRef="#br6" timeOffset="3030.86">2554 332 496,'0'0'21311,"-27"3"-20988,-5 7 133,-4 7-95,2 9-47,6 8-74,8 5-117,7 4-126,9 1-13,12-3-104,9-4 134,11-8-644,10-8-672,7-8 142,5-8-772,1-9-189,-3-8 817,-7-8 1434,-8-4-319,-9-3 1461,-8 1 460,-8 3-110,-4 6 374,-5 5-751,-2 5-388,-4 4-462,-4 7-326,-4 10 16,-3 8 174,1 7-235,2 4 43,4 0-70,3-2-7,7-4-4,8-6-151,7-7 210,8-5 249,5-9-236,2-7 94,-2-9-42,-4-6 42,-7-5-32,-7-3-139,-11 0 41,-9 3-22,-7 5 130,-5 6-167,0 7 56,-1 3-38,4 5-200,4 3 94,5 1-321,4 1 49,4-1 119,7-1-663,9 0 1167,10-2-364,8-1 268,7-2-92,4 1-22,0-1 8,-2 2-8,-6 1 74,-6 4-20,-8 3-84,-8 6 102,-5 2 41,-4 3 81,-2 1 41,-2-1 109,-2-3-117,-1-3-14,1-3-71,0-4-43,1-2 61,1-3-211,5-9-218,8-9-433,10-8 435,7-7-931,7 0 529,0 2 674,-4 8-170,-5 6 149,-7 7 88,-7 9 53,-6 10 30,-4 8 336,-2 6-278,-2 4-104,0 0-5,1-3 1,3-4-143,5-5 41,6-6 93,9-7 80,8-10-72,8-9-61,4-10-57,3-11-66,-2-8-120,-3-8-235,-8-4 113,-8 0 170,-9 3 130,-10 7 502,-9 8 270,-6 10 19,-4 11-521,-3 9-19,-3 13-138,-1 14-89,-1 13-7,1 13-8,4 10 16,4 4-25,4 3-10,3-2 3,5-5-97,8-8-420,8-9-970,7-12-1397,6-8-619,3-10-5123,-5-6-209</inkml:trace>
  <inkml:trace contextRef="#ctx0" brushRef="#br7" timeOffset="4150.54">3409 362 18280,'0'0'6121,"22"-4"-6455,16 1 129,12-1-1228,7 2-520,2 2 62,-6 4-444,-9 1-1141,-12 1 1203,-10 2 1435,-10-1 734,-6 0 950,-4 0 2227,-3-1-939,-1 2-479,0 1 1066,0 2-1219,1 4-347,0 4-197,0 4-545,0 3-20,-1 0-39,0 1-372,0-3 362,0-2-219,-3-5-10,-1-5 493,-3-4-205,-3-4 141,-2-2-266,-2-6 39,0-4-154,2-6-174,3-7-15,4-3-70,6-5 101,8 0-576,12 1 56,12 1-157,11 4-601,8 4-941,4 3 133,-3 6 243,-6 4 1411,-12 2 307,-10 3 731,-12 2 2462,-22 1-2723,-9 4 223,-6 3 273,-5 5-254,0 2-69,3 2-157,2 0-214,7 0-144,5-3-19,6-3-184,8-3-50,9-3 170,12-3 51,11-6-307,9-6-1205,5-4-44,1-4-285,-3 1 1220,-7 1 501,-9 2 34,-9 4 897,-8 3 571,-6 3-837,-3 1-185,-3 2 227,-1 1-107,-4 4-16,-4 5 238,-1 3-425,-1 5-53,1 2-72,2 2-98,1 1-4,3-2-26,2-2-53,5-5 32,6-3 23,9-6-175,11-7 146,10-9-797,6-8 264,2-6 573,-3-3-99,-7 1 167,-10 2 994,-9 6 5,-7 5-570,-6 6-97,-5 4-261,-4 3-120,-4 5 6,-1 6-41,1 4-13,2 3-203,2 0 38,4-3-361,10-3-354,7-3 808,11-7-11,7-8-26,6-8 109,4-8-43,0-7 126,0-7-73,-5-8 9,-4-7-19,-7-7-72,-6-3 112,-7 2 0,-7 8 451,-3 11 493,-6 12-279,-6 16-388,-7 18-248,-8 19 257,-8 18-211,-2 14-73,0 11-12,5 7-46,8 4 5,5 1-61,7-4-171,4-9-2830,8-12 1280,9-16-9999,0-13 2639</inkml:trace>
  <inkml:trace contextRef="#ctx0" brushRef="#br8" timeOffset="4323.11">4595 274 15799,'0'0'10592,"35"-7"-11145,26-2-340,26-4-652,18-3-1187,10-2-2049,-1-2-9244,-22 3 13782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44.514"/>
    </inkml:context>
    <inkml:brush xml:id="br0">
      <inkml:brushProperty name="width" value="0.035" units="cm"/>
      <inkml:brushProperty name="height" value="0.035" units="cm"/>
      <inkml:brushProperty name="color" value="#DA0C07"/>
      <inkml:brushProperty name="inkEffects" value="lava"/>
      <inkml:brushProperty name="anchorX" value="-91461.89063"/>
      <inkml:brushProperty name="anchorY" value="-80372.30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2782.42188"/>
      <inkml:brushProperty name="anchorY" value="-81820.023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4406.42969"/>
      <inkml:brushProperty name="anchorY" value="-83351.60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3020.54688"/>
      <inkml:brushProperty name="anchorY" value="-82165.72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4367.16406"/>
      <inkml:brushProperty name="anchorY" value="-83886.5390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5771.00781"/>
      <inkml:brushProperty name="anchorY" value="-85127.7109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9320.5"/>
      <inkml:brushProperty name="anchorY" value="-86471.929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00592.00781"/>
      <inkml:brushProperty name="anchorY" value="-87821.67969"/>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02430.8125"/>
      <inkml:brushProperty name="anchorY" value="-89674.867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03987.67969"/>
      <inkml:brushProperty name="anchorY" value="-90917.87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05408.46094"/>
      <inkml:brushProperty name="anchorY" value="-92487.2343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07476.96875"/>
      <inkml:brushProperty name="anchorY" value="-94014.16406"/>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09928.55469"/>
      <inkml:brushProperty name="anchorY" value="-95343.55469"/>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08614.96094"/>
      <inkml:brushProperty name="anchorY" value="-94118.41406"/>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10217.78125"/>
      <inkml:brushProperty name="anchorY" value="-95641.078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12011.28125"/>
      <inkml:brushProperty name="anchorY" value="-97093.30469"/>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13864.03125"/>
      <inkml:brushProperty name="anchorY" value="-98457.4687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15312.26563"/>
      <inkml:brushProperty name="anchorY" value="-99799.82813"/>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18506.16406"/>
      <inkml:brushProperty name="anchorY" value="-101178.47656"/>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19827.25"/>
      <inkml:brushProperty name="anchorY" value="-102610.67188"/>
      <inkml:brushProperty name="scaleFactor" value="0.5"/>
    </inkml:brush>
  </inkml:definitions>
  <inkml:trace contextRef="#ctx0" brushRef="#br0">1401 504 9236,'0'0'8257,"0"-4"-7512,0-2 23,0-1-269,0 0 272,0 2-37,0 1-121,0 2-159,0 0 95,0 1-287,0 0 2,0 0-32,0-1 51,0-1-38,0 0-5,0 2 3,0-2-21,0 1-52,0 1-23,0 0-35,0 0-125,0 2-62,0 4 64,0 3 9,1 7 90,0 7-22,0 4 33,0 4-5,1 4-17,-1 0-50,1-2-6,0-2-2,-1-5 15,1-4-4,-1-7-36,0-4 49,-1-5-35,0-3 29,1-1 49,0-2-33,0 0 14,0 0-59,0 0 91,-1 0-86,0-1 46,1-2-33,-1-2 28,0 1-46,-1-2 13,1 1-24,0 1 6,0 1 16,0 1-25,0 1 9,0 1-59,0 0 35,0 1-14,0 0 40,0 0-10,0 0 5,0 1 0,0-1-19,1 0-87,1-1-706,1-2-1092,2-1-1269,1-3-847,1-2-7300,-2 0 7484</inkml:trace>
  <inkml:trace contextRef="#ctx0" brushRef="#br1" timeOffset="2026.1">1451 504 5346,'-5'-1'9730,"5"0"-8703,0-2 457,0 0-228,0-2-407,0 1-174,0-1-219,0 2-67,0 0-213,0 2-178,0 0-4,0 0-188,2 1 247,5 0-8,4 1 65,3-1 13,0 0 21,2 0 90,-2 2-60,-1 2 61,-3 4 39,-1 3 46,-1 2 49,-1 4-177,0 1-56,-1 0 83,1 0-150,0-1 6,1-3 31,0-1-52,2-1 71,0-4 16,-1 0-2,1-1 5,-2 0-112,0-1 51,0 0-78,0-1 19,-2 1-26,3-1-14,0-1-352,2 0-1657,2-2 301,2 0-898,3-4 1277,0-5 72,0-6 318,0-8 1067,-3-7-248,-2-6 785,-4-4 362,-2-2 235,-3-2-27,-2 2-176,-1 3 379,-1 7-702,0 8 286,-1 6-310,1 7-322,-1 4-385,0 6 22,-2 6 5,-3 10 144,-1 6-115,-2 7 27,0 5-24,0 4-16,2 1 22,2 1-65,1 0 0,2 0-133,0-3-2169,1-4-2190,1-5-3399,-1-10-1849</inkml:trace>
  <inkml:trace contextRef="#ctx0" brushRef="#br2" timeOffset="2349.17">1997 593 10517,'0'0'11354,"-14"6"-11087,-2 6-45,-2 9-142,3 5 50,2 3-111,4 1 45,4-1-56,4-3-5,6-4-38,5-6 46,4-6 39,3-4 364,2-7 13,1-7-166,-3-7 126,-5-6-117,-3-5-46,-4-1-214,-7-1 17,-7 5-40,-5 4-38,-5 6-141,-4 4-579,0 7-1003,0 7-1289,6 5 30,3 3-7116,6 0 4907</inkml:trace>
  <inkml:trace contextRef="#ctx0" brushRef="#br3" timeOffset="2596.96">2195 430 12102,'0'0'9353,"2"-6"-9230,0 9 2,1 13 305,-2 12 125,1 15-371,-1 9-29,-1 6-115,0 0 26,0-2-39,0-8-30,2-7-103,3-11-740,4-9-2094,3-9-107,2-11-1728,-1-9-1732,-2-3 1771</inkml:trace>
  <inkml:trace contextRef="#ctx0" brushRef="#br4" timeOffset="2721.5">2270 670 10485,'0'0'10172,"0"-6"-10876,8-1 968,9 1-1752,13 2-1039,11 1-5519,-3 1-365</inkml:trace>
  <inkml:trace contextRef="#ctx0" brushRef="#br5" timeOffset="4111.09">2801 652 15879,'0'0'7358,"18"26"-6891,3 8-69,2 8-67,-4 2-169,-4-3 1,-5-4-88,-4-8-41,-3-6 25,-2-10 24,-1-5 160,-1-9 13,0-11-272,0-14 50,4-12-66,5-12-181,7-7-177,6 0 1,4 5 239,1 10 89,1 12-67,-2 11 21,0 15 17,-3 13 84,0 14-60,-2 7 23,-5 7 51,-4 0 77,-3-1 131,-3-6-178,-3-6 381,-1-7-19,-2-6 112,1-5-200,-1-5-64,0-10-269,2-9-51,7-13-176,13-13-174,12-11-581,12-4-133,7 4 906,1 7 147,-5 11 22,-9 13 376,-9 15 192,-29 9-494,0 0 1,0 0-1,0 0 0,0 0 1,0 0-1,0 0 0,0 1 1,0-1-1,0 0 0,0 0 1,0 1-1,0-1 0,0 1 1,-1-1-1,1 1 0,0-1 1,0 1-1,0 0 0,0 0 1,11 22 837,-8 17-561,-4 9-23,-3 8-128,-1 4-104,-1-1-6,1-5-29,2-6-128,6-10-320,7-11-702,12-10-387,10-8 142,12-12 490,5-11-26,3-9 609,-6-5 306,-5-5 8,-11 0 664,-10 2 1214,-9 2-475,-9 5-295,-8 5 55,-6 7-392,-8 3-475,-6 8-93,-3 9-41,-3 7-98,2 9-18,2 4-20,7 2-36,5 1 26,6-5-86,10-5-87,10-8-72,9-7 159,11-10-167,5-11 109,5-9-182,-2-5 89,-4-2 266,-7 2-42,-6 4 50,-9 8 206,-4 4-150,-4 6-111,-2 6-153,1 9 216,0 5 14,2 5-56,2 3 29,2 1 29,3-2-66,4-2 21,1-7-8,3-3 130,0-5 76,1-8-145,0-7-2,0-9-22,1-8-58,0-5-43,-1-2-86,-2-1 113,-2 5 16,-5 6-3,-3 6 8,-1 7-38,-2 5-82,0 4 78,0 6-68,-1 6-55,0 6 202,1 5-45,0 3 59,2 2 10,1 0 38,-1 0-64,0-2 2,0-2-2,-2-4 15,0-2-4,-1-4 2,1-3-38,2-4-7,3-1 131,4-3-78,7-5-27,7-6 67,5-6-80,2-5-51,3-4 51,-4-1-114,-4 0 87,-7 3-29,-8 3 45,-6 6-10,-5 6-201,-4 3 134,-4 4 80,-5 5-26,-5 7 74,-2 4-16,0 5-11,2 1-32,3 2 46,3-1-54,2-2-2,2-1-38,3-3 27,5-2 27,3-3-8,2-3-14,5-1 24,4-2 30,6-2 67,8-1-129,7-2 43,6-3-35,0-2-218,-2-4-817,-9-2-976,-10-3-419,-9-4-4248,-12-6-4009,-6 4 9263</inkml:trace>
  <inkml:trace contextRef="#ctx0" brushRef="#br6" timeOffset="4255.21">4914 480 15063,'0'0'8412,"-4"4"-8311,1 4-1133,1 4-2359,2 5 147,5 3-5248,0-3 1028</inkml:trace>
  <inkml:trace contextRef="#ctx0" brushRef="#br7" timeOffset="4948.39">5164 661 13638,'0'0'8151,"13"-2"-7082,5-2-153,3-3-228,2-1-165,-3-4-238,-3-3 22,-5 0-51,-4-2-240,-7 1 67,-6 3-72,-8 4 85,-6 4-8,-6 7-107,-2 8 54,-2 8-22,3 8-16,4 4-13,6 2-165,6 0-740,11-4-1069,14-6-1934,16-7 1563,14-6-932,15-8 1461,9-8 2000,2-7-1014,-2-9 1121,-8-4-385,-13-4 1287,-14 1 2115,-13 2-744,-10 6 784,-13 6-1294,-10 6-1371,-8 7-18,-8 8-244,-2 8-322,3 8-59,6 2-61,6 3-41,6-2 22,10-2 8,8-7-40,10-3 107,8-10 173,8-10-120,6-11 88,2-11-59,1-12 17,-4-12 106,-7-10-88,-6-11-61,-8-6-19,-7-1-40,-6 3 285,-6 13 102,-4 13-219,-1 16 29,-3 16-237,8 21 21,0 0 0,0 0 0,0-1-1,0 1 1,0 0 0,-1 0-1,1-1 1,0 1 0,0 0-1,0 0 1,0 0 0,-1 0-1,1-1 1,0 1 0,0 0-1,-1 0 1,1 0 0,0 0-1,0 0 1,0 0 0,-1 0-1,1-1 1,0 1 0,0 0 0,-1 0-1,1 0 1,0 0 0,0 0-1,-1 0 1,1 0 0,0 0-1,-1 0 1,1 1 0,0-1-1,0 0 1,0 0 0,-1 0-1,1 0 1,0 0 0,-1 0-1,-10 20 52,-2 21 3,-2 19 21,2 18-88,3 13 67,3 9-43,3 6-8,7 4-91,6 3-125,3 0-512,-1 0-689,-10-5-4418,-4-84 913,0-2 0,-9 33 0,-9 23 1992</inkml:trace>
  <inkml:trace contextRef="#ctx0" brushRef="#br8" timeOffset="5520.02">0 1856 15415,'0'0'6675,"28"-4"-6496,11-1-144,10 1 7,3-1-2059,-3 1-1366,-9 2-3935,-11 0-2848</inkml:trace>
  <inkml:trace contextRef="#ctx0" brushRef="#br9" timeOffset="5931.7">86 1892 9204,'0'0'12497,"-20"23"-12065,-1 4 136,4 3-517,13-4 7,5-25-49,-1 1 0,0-1 0,1 1 0,-1-1 0,1 1 0,-1-1 0,1 0 0,0 1 0,-1-1 0,1 1 0,0-1 0,0 0 0,2 3 0,27 11 18,16-7-27,11-6-553,8-8-1789,-1-8-403,-8-9-1858,-13-6-1394,-13-6-888,-28 31 7050,0 0 1,-1 0-1,1 0 1,-1 0 0,0 0 0,0 0-1,1-9 1,-2 10 588,0-1-1,0-1 0,-1 0 1,1 1-1,-1-1 0,0 0 1,-2-5-1,-18-32 2104,-10 3 2444,-5 5-2729,0 5 416,4 9-1678,8 6-171,7 6-931,8 5-125,14 4-134,15 7 78,17 5 184,17 4-219,10 5 229,4 3-29,-7 2-101,-15 1 168,-14 2 395,-31-27-592,0-1 1,1 0-1,-1-1 0,0 2 1,0-1-1,0 0 1,0 1-1,-1-1 1,1 1-1,-1-1 1,1 5-1,-1-4-36,0-1-1,-1 1 1,1 0 0,-1 0-1,0 0 1,1-1-1,-1 1 1,-1-1-1,1 0 1,0 1-1,-2 2 1,-29 32 233,-14 1-136,-12 2-123,-3 0 18,2 0-1456,8-5-3006,10-5-8344,12-9 5198</inkml:trace>
  <inkml:trace contextRef="#ctx0" brushRef="#br10" timeOffset="7098.68">1433 1772 13638,'0'0'8513,"-2"-5"-7651,0 1-192,0-1-110,0 2 152,0 0-279,2 1-201,-1 2-158,1 0 38,-1 5-128,-1 6 235,-1 9-72,0 7 48,-1 8 50,1 5-125,0 2 59,2 0-96,0-3 5,0-6 32,1-5-144,0-9 98,0-5-90,0-7 99,1-3 45,-1-5 176,0-9-341,0-9 112,1-8-81,2-7 49,5-5 21,4-1-80,3 3-11,6 5-37,4 5 24,2 8 46,3 7 42,2 4-64,-1 8 5,-3 6-170,-6 9 231,-5 6-58,-6 7 59,-4 2-8,-4 0-14,-1-2-32,-1-5 9,-1-5-81,1-5-296,2-6-517,3-4-155,4-8 947,1-9-107,3-8 59,1-8 128,2-5 8,-1-3 2,1 1 6,0 4 112,-1 6 43,1 6-61,0 6-49,1 7 275,2 4-85,-2 5 0,0 5-27,-3 8-51,-2 7 142,-2 5-27,-4 5-117,-2 3-110,-2 1 62,-2 0-32,-1-1-14,-1-2-69,1-6 37,-1-2-34,1-5 8,3-6-41,3-5-343,7-3-596,6-4-170,8-7-2417,8-7-1150,6-5-1457,3-8 1030,-5 3-168</inkml:trace>
  <inkml:trace contextRef="#ctx0" brushRef="#br11" timeOffset="8033.96">2376 1890 5234,'0'0'16829,"-12"-18"-16108,-7 2-33,-8 6-178,-5 10-89,-3 11-109,2 10-50,4 7-201,8 4 30,7 0-80,5-2-6,7-3-40,7-7-48,8-6 30,8-5 5,8-9-357,3-8 28,1-8 177,-2-3 211,-7-3-51,-5 3 77,-6 3-29,-5 4-8,-4 5-16,1 3-221,0 6 304,1 5-83,3 6 104,3 3-56,3 1 2,4 2-36,3-3 26,1-4-30,0-3 9,-2-3 16,-4-6 31,-1-6 30,-4-7-24,-1-5-64,0-4 0,0-1 14,-1 0-9,1 6-16,-2 4-125,2 4 91,0 4 2,0 3-21,1 4-8,0 4 78,-1 4-100,-2 3 126,-2 3 0,-2 2 59,-1 0 64,-1 0-14,-1-1-8,2-4 99,2-1-178,3-3-38,3-3 24,5-3 187,6-4-131,7-5 32,1-5-62,3-5-42,-5-4 27,-5-2 5,-7-1-3,-6 3-34,-5 3-8,-3 4 74,-3 4-98,-1 3-99,0 4-142,-1 2 142,1 3 131,2 4 0,1 2-3,4 3 66,1 0-92,3 2 47,2 0-34,1-1 7,2 0 92,-1-2 28,-1-2-151,-1-2 13,0-3 27,1-2 21,4-1 125,2-3-200,5-3 105,2-5-73,1-4 17,-1-2-6,-4-1 18,-5-1 108,-4 3-142,-5 4 66,-4 3 222,-3 3-85,-1 2-222,0 4 73,-1 5 37,1 5 15,1 1-18,3 4-82,5 0 23,2-2-13,5-2-299,4-3-475,5-4 43,4-6-1197,3-7-620,0-8-3258,-5-7-1749,-6 1 1320</inkml:trace>
  <inkml:trace contextRef="#ctx0" brushRef="#br12" timeOffset="8162.92">3558 1694 11269,'0'0'11317,"-9"2"-11213,-1 3-917,1 3-2520,0 7-1237,3-1-10996</inkml:trace>
  <inkml:trace contextRef="#ctx0" brushRef="#br13" timeOffset="8567.77">3912 1872 3826,'0'0'22338,"-32"3"-21586,-11 5-437,-8 6-43,2 7-240,6 3-10,9 4-14,11-3-120,10-1-24,12-6 37,10-4 0,11-6 94,10-7-6,9-11-197,6-10 24,6-11-150,4-11 108,-1-11 90,-4-9-102,-9-6-370,-10-4 648,-11 2-101,-8 6 157,-7 11 189,-7 12 89,-4 13-289,-2 11-69,-2 15 8,-1 17 51,0 14 34,0 16-24,3 12-42,3 10-43,1 4 45,5 2-55,4-4-4,12-4-74,10-7-205,12-7-358,10-10-3444,3-11-3906,-8-9-6250</inkml:trace>
  <inkml:trace contextRef="#ctx0" brushRef="#br14" timeOffset="9672.79">105 2937 15751,'0'0'5608,"31"-3"-5544,16 1 240,15-1-226,10 1-73,3 1-258,-1-2-2082,-7-1-77,-13-2-1464,-14-1-1857,-15 1 906,-19 3 3702,-18 0 807,-15 2 2714,-13 5 109,-8 3 491,-5 5 286,2 3-97,5 2-1643,9 3-27,10 0-677,9-2-94,10-1-271,12-2-239,10-6 401,12-2-365,10-6-129,10-6-130,5-7-1276,-1-8-1523,-7-5 1209,-8-6-2492,-10-4 1379,-10-4 2302,-9-2 108,-10-2 1642,-9 3 2402,-4 5-1254,-1 8-817,4 8-183,4 6-1463,4 7 481,11 8-599,9 8 983,14 8-408,10 7-70,7 6 11,3 1-115,-3 1 190,-10 1-361,-9-2 203,-16-2 510,-10-27-829,0-1 1,0 1-1,0-1 1,-1 0-1,1 1 1,-1-1-1,1 1 1,-1-1-1,0 0 1,-2 5-1,-20 21 199,-8 0-80,-7-1-160,-1-1-34,6-2-1276,6-6-4333,9-5-4799,6-4 2788</inkml:trace>
  <inkml:trace contextRef="#ctx0" brushRef="#br15" timeOffset="10550.29">1856 2825 3890,'0'0'20398,"0"12"-19490,2 9-570,2 9 260,2 3-249,-1 1-50,-1 0-256,-1-6 58,-1-4 19,-1-9-128,0-4 208,-3-6 30,-3-4-97,-2-7-127,0-9 15,0-7-18,2-8-41,6-3 49,7-2-91,9 2 101,7 5-31,6 8 28,3 6-4,3 6 95,-1 7-138,-2 8 63,-6 6-39,-6 7-86,-6 5 118,-7 2 16,-2 1-59,-2-2-107,0-4-1016,2-4-654,5-5-3151,3-5 1287,9-8-3389,4-8 3759,1-8 2809,-1-4 9,-6-2 5162,-6 1 360,-5 3-1124,-4 6-298,-6 3-1872,-5 6-810,-5 7-522,-1 7 51,2 5-457,1 1 16,3 1-42,5-1-27,6-4-72,6-3 131,9-3 143,5-7-167,4-7 45,-2-7 43,-4-5-150,-5-5 83,-8-3-85,-11 0 2,-10 3 72,-10 5-61,-5 7 40,-2 4-104,1 8 142,5 6-46,5 3-320,6 5-894,11 0-2287,12 0 225,15-4-2350,13-3-5766,-3-2 12878</inkml:trace>
  <inkml:trace contextRef="#ctx0" brushRef="#br16" timeOffset="10891.04">3093 2694 1697,'0'0'13681,"0"-28"-8287,-3-5-2699,-1-1-417,-3 4-1384,0 8-347,-1 11-510,-1 17 67,2 19-18,1 18 4,1 13-108,3 8 71,1 3-120,5-5-154,1-8-1062,2-10-1169,-1-13-1590,-2-12 1889,-6-10 1174,-9-14 619,-10-10 264,-9-13 1179,-7-6 352,-2-5 1361,1-1-1070,5 5-573,8 6-33,7 5-904,10 9 19,14 5-288,14 4 93,15 4-889,10 1-1189,13 5-1988,10 2 670,10 1-2575,10 0 4280,-14 0-6931</inkml:trace>
  <inkml:trace contextRef="#ctx0" brushRef="#br17" timeOffset="12199.41">3887 2780 14439,'0'0'11693,"11"25"-11274,3 10-139,4 6-141,1 1 154,-1-4-223,-3-6-28,-3-10-34,-4-7 35,-4-6 96,-2-10-121,0-11 6,2-11 72,5-8-120,7-4-37,5-2 26,4 5 3,2 8-40,0 6 88,-1 6-26,0 9 10,-4 8-94,-2 7 121,-4 5-78,-4 3 81,-4 2-41,-3-1 14,-3-2-3,-2-4 0,0-5 93,-1-3-45,0-3-56,5-4-37,7-6 5,13-4 10,13-9-378,11-1 240,8 0 3,-2 2 141,-7 5 8,-11 5 10,-11 3 118,-10 8 248,-7 4-213,-5 8-11,-4 4-144,-1 2 11,2 0 2,4-3-7,5-2-297,9-5 179,12-3-294,7-7-258,11-5-48,0-7 263,-2-4 353,-9-2 43,-12-2 45,-11 1 256,-13 3 120,-14 3 56,-9 4-87,-7 5-95,-4 5-50,2 7-146,4 4 31,6 3-77,6 1-21,7-2 21,11-2 8,11-6 72,12-1 56,11-5-160,5-4-3,2-3 51,-5-1 88,-5-2-136,-9 0 48,-9 2 22,-7 3 287,-3 1-397,-3 1 189,0 2-117,1 1 62,0 1-38,1-1-8,-1 1 21,0-1 86,2-2-118,0-3 59,2-3-56,2-1-5,1-3-19,3 0 2,3 1-2,4 2-18,6 3 42,4 2-32,0 1 29,-2 2-8,-7 1-146,-7 2-70,-5 3 273,-5 3 20,-3 3 118,-2 1-109,-1-1 5,0 2-96,0-3 22,0-1-52,2-2 49,4-4 21,5-1 69,6-1-71,4-4-30,8-3-67,2-3-117,1-6 157,-3-4-168,-5-3 238,-6-4-70,-6 0 65,-5 0-12,-3 4 6,-3 4-37,-2 5-64,-1 5-22,-3 3-93,-1 2 227,-3 3 2,0 4 46,2 4-113,1 2 20,3 3-30,4 0-35,4 0 83,4-1-27,5-2 105,5-1-46,3-4-56,2 1 74,1-2-44,0 1 31,-2 1 86,-2 0 106,-3 2-79,-4-1-41,-4 2-42,-3 0 23,-3 1-87,-2-2 61,0-2-77,1 0 2,0-2-2,3-2-209,1-2 4,2-2-593,2-4-683,-1-6-1991,0-6-1802,-2-9-10483,-1 3 16848</inkml:trace>
  <inkml:trace contextRef="#ctx0" brushRef="#br18" timeOffset="12334.16">5762 2536 16888,'0'0'8652,"1"21"-10309,4 9-1838,6 7-1534,6 1-10018,0-5 16749</inkml:trace>
  <inkml:trace contextRef="#ctx0" brushRef="#br19" timeOffset="12747.65">6171 2801 5587,'0'0'19435,"8"-10"-18477,-12-1 5,-12 1-405,-12 4-302,-7 8-30,0 7-188,2 5-22,8 1-64,7 3-48,9-3 45,13-3 56,10-5 41,12-4 106,8-10-136,6-9 104,2-12-125,-1-11 15,-5-12-100,-6-12 79,-7-9-104,-4-4-120,-5-1 219,-6 7 0,-1 9 6,-4 13 10,-1 16 18,-2 11-79,-1 16-238,1 16 382,-1 15-16,0 17 106,1 12-85,1 14 53,1 7-109,1 5 11,0-3-8,1-7-41,0-11-44,3-12-457,2-12-360,5-13-2468,3-10-1622,4-9-7462,-3-4 7323</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58.315"/>
    </inkml:context>
    <inkml:brush xml:id="br0">
      <inkml:brushProperty name="width" value="0.035" units="cm"/>
      <inkml:brushProperty name="height" value="0.035" units="cm"/>
      <inkml:brushProperty name="color" value="#DA0C07"/>
      <inkml:brushProperty name="inkEffects" value="lava"/>
      <inkml:brushProperty name="anchorX" value="-121345.35938"/>
      <inkml:brushProperty name="anchorY" value="-103967.89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659.25781"/>
      <inkml:brushProperty name="anchorY" value="-105656.78125"/>
      <inkml:brushProperty name="scaleFactor" value="0.5"/>
    </inkml:brush>
  </inkml:definitions>
  <inkml:trace contextRef="#ctx0" brushRef="#br0">54 114 3105,'0'0'22245,"-2"-12"-21338,0-1-469,-1 3-235,0 9-171,-1 14 365,-1 13 22,0 13-198,-2 8-12,0 5-60,1 0-53,1-2-104,2-4 5,1-6-85,4-6-691,5-7-536,7-9-2377,8-7-2010,6-9-6106,-3-4 7665</inkml:trace>
  <inkml:trace contextRef="#ctx0" brushRef="#br1" timeOffset="718.14">208 113 13718,'0'0'9938,"2"-21"-9487,7-2-136,8 0 10,8 4 43,6 6-53,3 6 64,-1 9-35,-3 6-64,-5 6-18,-5 3-19,-7 1-150,-4-3-72,-4-2-7,-2-4-30,-2-4-16,-2-1 21,1-3-120,-1-1-413,0 0-19,-3-4-699,-1-1-443,-2-1 454,-2-3 29,0-1 681,0 1 151,-1 0 364,1 0-20,-2-1 265,-2 0 408,1 1 627,-1 1-384,3 2 509,2 2-485,3 1-374,3 2-499,2 1 153,8 0 234,5 0-275,7 1-10,4-1-70,-1 0-50,-2 0 80,-6 0-67,-4 0 77,-5 1-114,-5-1-78,-7 0 56,-6 4 49,-7 4 58,-7 7-30,-4 5 73,-2 6 93,0 3-136,2 1 291,6 0-403,6-2 51,7-2 13,8-2-22,10-2 6,10-3 131,10-2-112,9-2 77,9 1-96,4-2 45,1 1-34,-4 0 45,-7-1 42,-11 0-84,-11 0 47,-17-2 339,-14 1-173,-14 0 16,-9 0-163,-5 0-16,1-2-45,4-1-17,6-2-242,8-3-381,8-2-711,7-2-1589</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7:54.067"/>
    </inkml:context>
    <inkml:brush xml:id="br0">
      <inkml:brushProperty name="width" value="0.035" units="cm"/>
      <inkml:brushProperty name="height" value="0.035" units="cm"/>
      <inkml:brushProperty name="color" value="#DA0C07"/>
      <inkml:brushProperty name="inkEffects" value="lava"/>
      <inkml:brushProperty name="anchorX" value="-124043.42969"/>
      <inkml:brushProperty name="anchorY" value="-107324.4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760.42969"/>
      <inkml:brushProperty name="anchorY" value="-106339.9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4373.6875"/>
      <inkml:brushProperty name="anchorY" value="-107568.5703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3087.55469"/>
      <inkml:brushProperty name="anchorY" value="-106509.8593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1786.85938"/>
      <inkml:brushProperty name="anchorY" value="-105270.96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0492.88281"/>
      <inkml:brushProperty name="anchorY" value="-104500.13281"/>
      <inkml:brushProperty name="scaleFactor" value="0.5"/>
    </inkml:brush>
  </inkml:definitions>
  <inkml:trace contextRef="#ctx0" brushRef="#br0">471 125 560,'0'0'11486,"-4"-7"-9966,1-1-503,-1-1 42,0 2-243,1 1-234,1 2-6,1 0-80,0 2-48,0 1-29,0 0 3,0-1-81,1 2-52,0-1 361,-1 1-479,0 0 155,0 0-185,0 0-96,0 0 62,0 0 5,0 0-98,-1 0 50,0 0 0,-1 0-59,-2 0 0,-2 0-2,-1 0-3,-1 0 37,0 0 9,-2 0-57,0 0 19,0 0 11,1 0 50,-1 0-50,1 0 18,0 0-42,2-1 178,2 1-128,2-1 84,1 1-60,1 0-77,2 0 283,0 0-249,0 0 1,1 0-24,-1 0-1,3-1-114,3 1 144,4-1-29,7 0 122,6-2-122,4 0 24,3 0 10,1-1 30,0-1-83,-2 0 45,-3 1-90,-4-1 79,-3 1-82,-4 1 62,-4 1-1,-3 1 0,-4 0 41,-1 0-30,-3 1-8,0 0 58,0 0-36,-1 0 13,0 0 53,1 0-54,-1 0 449,1 0-488,0 0 13,0 0-8,0 0-211,-1 4 208,-1 3-5,-3 5 99,-2 4-99,-3 5 35,-2 3-11,1 1 0,-2 1-19,1-1 6,1-1-3,1 0 0,2-3-19,0-1 43,1-1-32,1-2 11,1-2-3,1 0 0,0-2 18,0 0-23,0 0 8,1-2 15,0 0-23,-1-1 26,2-2-26,0-2 8,1-1 71,0-2-95,1-1 32,0-1-67,0 0 72,0-1 106,0-1-159,0 1-112,1-8-8967,2 0-1161,1-1 7089</inkml:trace>
  <inkml:trace contextRef="#ctx0" brushRef="#br1" timeOffset="457.83">348 314 9957,'0'0'7950,"-2"0"-7248,0 0 210,1-1-370,-1 1-137,1-1-61,1 1-178,-1 0-4,1-1-87,0 1-78,1 0 54,3 0-62,5 0 110,6 0-88,7-1 66,4-1-74,3 0-17,3-1-332,4-1-770,2 0-772,2-2 340,-1 1-509,-5-2-4402,-7 2-2021</inkml:trace>
  <inkml:trace contextRef="#ctx0" brushRef="#br2" timeOffset="2004.04">906 352 11397,'0'0'7353,"0"-3"-7041,0 1 24,0-1 139,0 0 59,0 2-115,0 0-179,0 0-8,0 1-147,0 0-64,0 0-10,0 0-8,0 0-22,0 0-13,0 0 21,0 0 11,-1 0 72,-1 0-37,0 0-40,-1 0 13,1 0 11,1 0-25,0 0 28,0 0 66,1 0-112,0 0-337,2-2 319,1 0 31,2 0-48,1-1 70,0 1-16,-2 0-89,0 1 9,-2 1-8,0 0-60,-2 0 148,0 1-8,0 3 26,0 0 19,0 1 35,0 1 10,-1-1-18,1 0 8,-1-1 15,1-2-23,-2 0 8,0-2 90,1 1-101,0-1 147,0-1-99,1 1-80,0 0-13,0-2-43,0 1 24,0 0 8,0 1-22,0-1-66,0 1 19,0 2-310,-3 2 403,-3 4-16,-2 3 37,-3-1-55,1 1 36,0-3-12,3-2-17,1-2 43,3-1 5,1-3 75,1 1 75,1-3-240,2-4-166,4-2 56,4-1-21,2-2 128,3 1 3,1 1-30,1 1 54,0 3 21,1 1-80,-1 2 101,-2 2-125,-3 1-37,-4 5-86,-3 5 278,-6 5 42,-4 4-74,-5 4-17,-4 1 6,-3 1-549,-4-1-1770,0-2-815,-2-3-6332,4-4 4845</inkml:trace>
  <inkml:trace contextRef="#ctx0" brushRef="#br3" timeOffset="4140.58">1275 219 11349,'0'0'4938,"7"-8"-3697,1-1 149,0-1-496,-2 2 13,-2 1-240,-1 3-243,-1 1-232,-2 1-147,1 2-23,-2 0-73,1 0-8,0 0-58,-2 1 69,-3 0-99,-1 2 161,-3 0-30,-2 3-6,0 1-28,0 2 44,1 1 4,1 0 18,1 1-22,2 1 9,2-2 16,1 0-25,2-1-10,0-2 3,2 0-3,2-1-94,4-2 65,4 0-192,3-1 277,3-1-70,0-2-10,2 1 32,-1-1 8,0 0-77,-3 0 61,0-1-21,-3 0-33,-2 0 86,-2-1-26,-2 1 47,-3-1-48,-1 0 17,-2 0-6,0 0-187,0 0 16,0-1 22,-2-2-110,-3 0 88,-2-1-29,-2-2 64,-2 0-91,-2 0 273,0 0-118,-1-1 8,1-1-145,1-1-297,1-1 578,1 0-230,1-3-29,2 0 214,2-1-126,2 0-50,1 1 149,1 0-69,1 2 42,0 3 30,1 0-9,-1 3-218,0 2 232,2 1-192,-1 1 168,3 0-48,1 2 53,2 0-29,1 0 30,2 1-84,1 0 62,3 1-40,-1 2-26,0 2-68,-2 1-58,-2 3 48,-2 1 72,-3 2 72,-2 1-13,-1 1 50,-3 0 8,-3 1 1,-4 0-17,-5 1-32,-3-1 46,-3 1-16,-1-1-1135,0-1-2512,1-1-921,5-2-2963</inkml:trace>
  <inkml:trace contextRef="#ctx0" brushRef="#br4" timeOffset="6451.49">159 24 9316,'0'0'5974,"0"-4"-5804,0 0 20,0 0-206,0 0 315,0 1-115,0 1-32,0 2 75,-1-1-83,0 0 98,0 1-159,1-1 48,-1 1-150,0 0 94,-2 0-91,-2 2 24,-3 4-8,-4 5 0,-2 8 19,-3 6 31,0 6-63,1 5 40,1 2-33,1 0 9,2 1 53,3-3-72,3-1 5,3-3 17,1-2-65,4-3-355,5-2-199,7-1-847,7-3-370,6-1-2462,6-4 482,-3-4-1079</inkml:trace>
  <inkml:trace contextRef="#ctx0" brushRef="#br5" timeOffset="7239.04">1669 30 9845,'0'0'4602,"-2"-1"-4186,-1 1-99,1-1 107,0 1-114,0 0-73,1 0-74,1 0-45,-1-1 39,1 3-117,0 3 32,2 3-51,2 4 91,3 2-45,2 4 90,2 3-173,0 2 54,0 2 53,-1 2-78,-3 0 27,-3 0 11,-1 1-62,-3 0 131,-5 0-152,-5 0 85,-5 1-7,-4 0-38,-3-1-6,-3 0-727,0-1-1420,-1-3-4738,4-5-1165</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11.591"/>
    </inkml:context>
    <inkml:brush xml:id="br0">
      <inkml:brushProperty name="width" value="0.035" units="cm"/>
      <inkml:brushProperty name="height" value="0.035" units="cm"/>
      <inkml:brushProperty name="color" value="#DA0C07"/>
      <inkml:brushProperty name="inkEffects" value="lava"/>
      <inkml:brushProperty name="anchorX" value="-119120.04688"/>
      <inkml:brushProperty name="anchorY" value="-103731.8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0392.70313"/>
      <inkml:brushProperty name="anchorY" value="-105209.421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9072.29688"/>
      <inkml:brushProperty name="anchorY" value="-103935.960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7687.625"/>
      <inkml:brushProperty name="anchorY" value="-102921.36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6350.44531"/>
      <inkml:brushProperty name="anchorY" value="-101923.40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15016.08594"/>
      <inkml:brushProperty name="anchorY" value="-100659.9531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3461.92969"/>
      <inkml:brushProperty name="anchorY" value="-99856.60156"/>
      <inkml:brushProperty name="scaleFactor" value="0.5"/>
    </inkml:brush>
  </inkml:definitions>
  <inkml:trace contextRef="#ctx0" brushRef="#br0">256 128 6227,'0'0'7614,"0"-5"-6662,0 0-210,0 1-171,0 0-40,-1 0-251,0 2-16,0 1-50,1-1-1,-1 1 33,1 1-86,0 0-142,0 0 20,0 0-57,0 0-29,-1 1 24,1 2 27,-2 5 47,0 5-28,-1 3 12,2 3 110,-1 2-69,1 0-86,1 1 214,0-1-200,-1-2 101,2-1-48,-1-3-8,2-2-53,0-2 13,0-3 66,-1-2-39,0-2-40,-1-2-380,0-1-436</inkml:trace>
  <inkml:trace contextRef="#ctx0" brushRef="#br1" timeOffset="520.69">507 145 9476,'0'0'6345,"-3"2"-6287,-3 3 457,-2 3-429,-2 3 351,-2 1-42,0 2-192,2 1 66,1-1-122,2 1 101,2-1-35,1-2-175,3-1 127,0-1-85,1-1-16,0-2 99,3-2-144,2-1 194,4-1-114,3-2-38,4 0 89,1-1-70,2-4-91,-1-2 8,-1-3-103,-2-3-183,-4-4-252,-2-2 503,-4-2-226,-2 0 174,-3-1 58,-4 1 24,-4 2 2,-2 3 25,-2 2 125,-1 4-128,0 3-11,1 2 3,1 3-138,0 1-38,1 3-577,3 3-741,1 2-2235,3 2-2130,1-1-508</inkml:trace>
  <inkml:trace contextRef="#ctx0" brushRef="#br2" timeOffset="886.65">909 291 13350,'0'0'4693,"0"2"-4682,0 2 122,0 3-2,0 4 232,0 2-339,0 4 336,-2 2-310,-2 1 73,-3 2-136,-4 1 160,-3 0-147,-2-1 8,0-1-358,1-3-1323,2-3-1960,3-4-4323,3-4 2380</inkml:trace>
  <inkml:trace contextRef="#ctx0" brushRef="#br3" timeOffset="1642.29">1295 159 12966,'0'0'5651,"0"-5"-5297,0-1-124,0 0 2,0 1-45,0 0-139,0 2 93,-1 1-18,0 1-35,-1 1-61,-1 1 34,-2 3-72,-3 5 19,-3 5 104,-2 5-125,0 4 154,0 2-45,2 1 72,2 2-146,2-1 175,3-1-111,2-3-60,1-2 132,1-3-196,2-4-15,1-3-1140,2-3-730,3-3-350,2-3-4175,-1 0-3361</inkml:trace>
  <inkml:trace contextRef="#ctx0" brushRef="#br4" timeOffset="2111.34">1468 181 8116,'0'0'9289,"-1"-2"-9185,-2 2-34,-3 2 15,-3 3 137,-2 3-148,-1 2 222,0 3 67,1 1-51,1 0-45,2-1 72,2-2-176,2 0-81,2-3 92,1-1-78,1-1 3,4-1 55,3-3-18,3 0 27,4-2 32,2-3-83,-1-3 344,-1-3-64,-3-1-114,-3-1 253,-4 0-211,-1 0-45,-2 0-118,-1 1-90,-1 0-6,-1 0-48,-2 2-10,-1 2-38,-2 1-103,-2 2-1170,-2 2-626,0 0-552,0 2-1855,3 0-5338,1 0 6928</inkml:trace>
  <inkml:trace contextRef="#ctx0" brushRef="#br5" timeOffset="2483.3">1631 51 2049,'0'0'15434,"-1"-9"-15232,0-1 9,1-1 339,3 3-33,3 2-23,2 2-142,3 5-147,3 7 180,1 8-52,0 8-189,-1 6 24,-4 6-93,-3 3 16,-9 3 7,-11 1-23,-15-1-11,-11 0-72,-10-2-691,-6-2-1339,-1-2 168,2-4-3029,4-6-7815,11-7 15403</inkml:trace>
  <inkml:trace contextRef="#ctx0" brushRef="#br6" timeOffset="3254.11">142 14 6419,'0'0'8567,"-2"-3"-8066,-1 0-141,1 1 67,0-1-187,0 1-96,-1 1-72,-3 4 24,-3 3 38,-4 6 117,-3 5-273,-1 7 182,1 4-117,1 5-27,2 2 27,4 4 42,2 0-106,3-1 71,2 0-60,1 0 34,4-2-30,4 0-458,8-1-411,7-3-1611,6-3-2431,-3-7-4660</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16.759"/>
    </inkml:context>
    <inkml:brush xml:id="br0">
      <inkml:brushProperty name="width" value="0.035" units="cm"/>
      <inkml:brushProperty name="height" value="0.035" units="cm"/>
      <inkml:brushProperty name="color" value="#DA0C07"/>
      <inkml:brushProperty name="inkEffects" value="lava"/>
      <inkml:brushProperty name="anchorX" value="-112149.47656"/>
      <inkml:brushProperty name="anchorY" value="-99112.05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0840.9375"/>
      <inkml:brushProperty name="anchorY" value="-98002.554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2115.36719"/>
      <inkml:brushProperty name="anchorY" value="-99274.132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0768.24219"/>
      <inkml:brushProperty name="anchorY" value="-98002.03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2377.625"/>
      <inkml:brushProperty name="anchorY" value="-99276.65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14004.94531"/>
      <inkml:brushProperty name="anchorY" value="-100592.96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2733.27344"/>
      <inkml:brushProperty name="anchorY" value="-99331.531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14966.38281"/>
      <inkml:brushProperty name="anchorY" value="-10076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16451.66406"/>
      <inkml:brushProperty name="anchorY" value="-102023.9843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17929.00781"/>
      <inkml:brushProperty name="anchorY" value="-103481.33594"/>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16641.5"/>
      <inkml:brushProperty name="anchorY" value="-102351.6718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17926.82031"/>
      <inkml:brushProperty name="anchorY" value="-103897.7421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16594.38281"/>
      <inkml:brushProperty name="anchorY" value="-103045.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17918.49219"/>
      <inkml:brushProperty name="anchorY" value="-104900.46875"/>
      <inkml:brushProperty name="scaleFactor" value="0.5"/>
    </inkml:brush>
  </inkml:definitions>
  <inkml:trace contextRef="#ctx0" brushRef="#br0">1316 156 8036,'0'0'8006,"3"-7"-7384,0 0-196,1-2 52,-2 2-40,0 0-398,0 2 58,-2 1-60,-2 1-41,-4 1-29,-3 1-32,-4 1 80,-3 0-27,-2 0 11,-1 2-56,0 2 72,0 1-42,1 4 31,0 2-26,2 2 26,1 2-8,2-1-34,3 1 48,4 0-54,1-1 54,3-1 58,2-1-90,1 0 50,3 0-16,4-2-15,4 0-33,5-2-141,3-1-822,5-2-803,3-1-2219,1-2 218,-4-1-3929</inkml:trace>
  <inkml:trace contextRef="#ctx0" brushRef="#br1" timeOffset="456.07">1492 248 9588,'0'0'6443,"0"-2"-6315,0 1 155,0-1-96,0 1-144,-1 0-11,-2 3 104,-3 1 109,-2 3-26,-1 3 170,-1 0-266,0 2 160,2 0-240,2 1 101,1-1-75,2 0 16,2-2-61,1-2 147,4-1-120,3-1 114,4-3-69,5 0 115,2-2-182,1-3 76,1-2-65,-1-3 32,-1-1-30,-4-1-47,-3-1 32,-4 1-14,-2 0-16,-3 1 6,-1 1-3,-3 0 0,-4 2-112,-3 1 51,-4 1-78,-2 2-205,0 0-355,1 2-531,3 0-2535,3 1-2560</inkml:trace>
  <inkml:trace contextRef="#ctx0" brushRef="#br2" timeOffset="912.19">1755 235 6355,'0'0'7787,"-2"-2"-7480,0 1 125,-3-1-165,-1 1 310,-2 1-143,-1 2-57,-2 3-257,1 2 325,0 3-226,1 1-192,1 1 77,3 1 13,1-1-69,2-1 24,1 0-8,3-3 38,5-1-12,5-3 44,5-1-49,5-2-96,1-2-10,-1-4-118,-2-4 102,-4-3-56,-4-3-321,-5-1 262,-3-2-21,-4 2 39,-3 3 131,-6 2-50,-6 4-14,-5 3-85,-3 1-837,-1 4-1450,1 3-2070,5 2-1376,4 0 3463</inkml:trace>
  <inkml:trace contextRef="#ctx0" brushRef="#br3" timeOffset="1331.82">1898 222 14311,'0'0'6787,"6"-2"-6963,3 0 370,5 3-210,3 3 67,2 4-46,0 4 54,-1 3 2,-2 1 1,-4 0-54,-4-1 16,-2-1-27,-4-2 43,-1-3 24,-1-3-42,0-2 146,-1-1-80,0-3 104,1 0 403,-1-1 130,1-3-325,0-4-303,1-4-55,3-3-602,4-1-171,5-1 157,4 2-367,5 2-311,3 3-332,1 3 618,0 2-2086,-3 3-2337,-5 1-3346,-5 1 10056</inkml:trace>
  <inkml:trace contextRef="#ctx0" brushRef="#br4" timeOffset="4779.08">2424 250 11365,'0'0'5451,"-12"-5"-5353,-2 0-84,-4 2 12,0 3 25,1 4-27,1 4 11,2 3 16,1 3-62,3 1 94,4 0 26,1 0-136,3-1 139,1-1-120,3-3 147,4-3-99,5-2 32,3-2 123,2-3-131,3-3 83,-1-5-43,-1-4-120,-1-6-3,-2-4-157,-1-5-38,-2-3-74,-3-2 67,-3-1 253,-1 2 3,-2 4 74,-2 4 144,0 6-15,0 4-97,0 5-39,-1 4-108,1 2 4,0 3-86,-1 4 18,-2 5 46,0 6 59,0 4-88,0 3 87,1 2-44,1-1 68,1-1-36,3-2-6,3-2 58,4-4 20,4-3 15,4-2 38,2-4-83,2-1 45,2-3-53,1-1-24,-1-1 6,-1-1-81,-2-3 96,-2-3-106,-5-2 32,-4-1 26,-4-2-48,-2 1 54,-2 1-16,-2 3 135,0 2-55,-1 2-88,0 1-9,1 2-247,-1 3 288,1 4-44,0 3 111,0 2-94,0 1 72,0 0-3,0-2-18,0-1 26,3-2-82,3-3-51,4-2-494,3-1-688,4-5-2470,1-5-4464,-3 0 3434</inkml:trace>
  <inkml:trace contextRef="#ctx0" brushRef="#br5" timeOffset="4919.15">2850 52 7908,'0'0'8083</inkml:trace>
  <inkml:trace contextRef="#ctx0" brushRef="#br6" timeOffset="6602.35">2883 206 6499,'0'0'10559,"0"19"-10166,0 5-49,0 2-77,-1-2-3,0-3-24,0-6-72,1-4 56,-1-4-115,1-4 145,-1-2 538,1-3-146,0-4-651,3-4 74,4-5-1022,5-1 222,4-2 358,4 3 135,0 2 233,-2 3-11,-1 4 216,-3 2 62,-2 3-118,-1 0 141,-1 2-42,-2 0-136,-1 2 42,-1 3 91,-2 2-88,-1 3 51,-1 2 24,-1 1-176,-1 2 15,0-2 6,0-1 27,1-1-83,0-3 64,3-1-96,3-3-67,5-2-189,5-2-608,6-2-49,5-3 116,1-4 58,0-4-241,-3-2 233,-4-1 617,-7 0 84,-4 1 361,-6 2 165,-2 2-53,-5 3 117,-4 2-194,-4 3-203,-4 0 31,-2 2-68,-2 2 7,2 2-61,2 1 16,3 1-64,4-1 35,2 0-88,3-2 61,1-1-209,1-1-538,5 0 425,4-2-372,4-1-573,1-1 1040,1 0 176,-2 1 163,-2 0 601,-4 0-289,-2 2-341,-2-1 55,0 3 305,0 3-53,1 2-97,1 2-29,3 1-72,2 1 67,1-2-195,1-2 56,-1-2-5,0-1-118,-1-3 91,3-3-106,0-6-177,3-5-101,2-7-249,0-6-562,0-5-1131,-2-5-361,-1-3 1103,-4 1 845,-3 3 584,-3 5 889,-2 5 1021,-2 7-445,-1 6-1331,-1 5 376,0 4-83,1 2-341,-1 1 66,1 1 24,0 2 148,0 1 594,0 4-251,-1 3 547,0 4-640,0 3 355,0 4-41,-1 3-503,0 2 546,1 1-594,-1 1 135,1-1-122,1-1-96,0-3 40,2-3-59,3-3-62,0-4 73,3-3 67,2-4-132,3-3 84,3-1-102,5-3-67,3-2-21,2-5-208,0-4-227,0-3 88,-3-4-517,-3-2 101,-5 0 691,-4 0-200,-5 1 232,-2 3-110,-3 3 116,-2 4-52,-2 2-39,-1 4 13,-3 1 48,0 2-35,-3 1 88,0 4-5,-1 2 24,0 4-2,0 2 133,2 2 18,1 2 22,3 0 77,1 0 75,2-1-278,1-1 238,2-3-155,3-1 117,5-2-50,4-3-21,6-3-86,7-1-16,4-1-40,2-2 61,3-4-133,0-3 21,-1-2-29,-2-4 3,-3-3-22,-4-2-237,-5-2 235,-5-2 47,-4 2 81,-5 1-27,-4 4 0,-1 3-16,-1 4 22,-2 3-65,-2 3-187,-3 2 182,-1 2-66,-1 2-1,-1 3 99,2 2-104,1 2-40,2 1 160,1 1-109,2 1 74,3 2 0,3 0 1,3 1 39,3 0-10,3-1 23,0 0-60,-1-2 55,-2-2-74,-2-2 39,-2-1-87,-3-1 98,-3 0 6,-6-2-38,-9 1 17,-9-2-511,-10-1-2114,-10-2-1557,-5-2-6343,6-2 8144</inkml:trace>
  <inkml:trace contextRef="#ctx0" brushRef="#br7" timeOffset="6928.25">3486 118 8116,'0'0'6232,"-18"-2"-5253,-1 1-592,-2-1 176,4 1-262,3 0 131,5 1-266,4-1 37,2 1-97,3 0 54,4 0 91,7 0-64,10 0-123,11 0-56,10 0-648,9 0-481,5 0-2035,2 0-2772,-12 0-1717</inkml:trace>
  <inkml:trace contextRef="#ctx0" brushRef="#br8" timeOffset="9173.84">441 1182 14407,'0'0'7254,"-5"-6"-6892,0-1-148,0 0-49,1 1 209,3 1-441,5 1 136,5 1-71,5 2 4,4 0-132,1 4 130,-1 2-120,-2 3 16,-5 3 50,-4 1 38,-4 3 11,-5 0 21,-4 1-3,-4-2-15,-2 1-14,0-3 21,1-2-531,3-2-557,2-3-96,3-1 0,5-3-80,7-5 856,9-6-806,8-6-261,5-5 262,4-5 148,-1-1 1199,-4 2-206,-6 3 465,-7 5 1624,-6 5-104,-4 4-1272,-7 4-256,-7 6-300,-6 5 60,-6 6-9,-4 5 32,-3 4-76,2 2 81,2 1-7,4 1-128,6-2 2,4 0 48,3-3-95,7-3 10,8-3-360,7-4-966,9-3-1428,4-3-3835,-4-2-1142</inkml:trace>
  <inkml:trace contextRef="#ctx0" brushRef="#br9" timeOffset="9451.09">835 1274 12742,'0'0'3335,"9"1"-2900,2 2 184,2 3 101,0 1-376,-2 2-24,-3 2-48,-2 2 27,-5 1-166,-7 0-26,-5 1-75,-4-1-26,-3-2-1794,1-2-2088,4-3-11541,8-5 17720,1 0-544</inkml:trace>
  <inkml:trace contextRef="#ctx0" brushRef="#br10" timeOffset="9981.42">1024 1186 14182,'0'0'8612,"0"-3"-8684,0 3 72,-1 4 8,-1 4-5,0 5 10,1 3 59,0 2-90,3-1 10,5-1-80,5-3-168,4-5 42,3-2 86,1-5 61,0-4 27,-3-6 40,-3-4 32,-3-3-5,-3-4 42,-4 1 46,-2 1 288,-1 3-96,-1 4-158,-1 3-74,1 4-67,-1 4-278,1 7 257,-1 9-38,-1 9 49,-3 8-4,-2 9 44,-1 4-12,-1 3-68,1 2 20,-1-4 28,1-3 44,0-6-47,0-7 0,-3-6-1,-1-8 129,-4-7 243,-2-4-25,-2-5-26,-1-4-203,2-5 75,4-6-225,5-5-111,6-4-1641,11-5-91,13-3-1240,12-6-2511,-1 7-7349</inkml:trace>
  <inkml:trace contextRef="#ctx0" brushRef="#br11" timeOffset="10285.09">1537 1029 15495,'0'0'4359,"-1"-3"-4228,5 4-5,4 4 52,6 6 46,7 8 67,3 8-69,2 6-12,-2 5-239,-6 4 64,-9 2-110,-16 0-165,4-38-92,0 0 0,0 0 1,0 0-1,0 0 0,-8 9 1,3-7-531,0-1 0,0 1 0,-16 11 1,-42 20-8170,4-9 2767</inkml:trace>
  <inkml:trace contextRef="#ctx0" brushRef="#br12" timeOffset="10821.19">203 1056 13766,'0'0'4224,"-23"23"-3712,-7 14-405,-6 13 127,0 8 68,5 5-273,7 1 67,8-2-85,10-5-6,13-6-469,-5-46 240,0 1 1,1 0-1,-1-1 0,1 1 1,7 9-1,-6-11 72,0 1 0,1-1 0,-1 0 0,1 0 0,0 0 0,6 4 0,-3-4-605,1 1 0,-1-1 1,1-1-1,12 4 0,49 7-6246,-6-7 1475</inkml:trace>
  <inkml:trace contextRef="#ctx0" brushRef="#br13" timeOffset="11884.58">1931 1086 16103,'0'0'7420,"-5"-4"-6953,0-2-137,0-3-151,0-4-131,2-3 6,4-3-57,3-4 8,4-2-5,4-5-18,4-4-14,4-5-222,1-3 25,1-1-246,0 0 413,-3 2 36,-4 5-17,-2 4 48,-4 7 11,-3 6-2,-3 5-17,-1 5-13,-1 4-16,-2 2-16,1 2-72,-1 1-56,-2 2 104,-4 2 19,-4 3 53,-5 3-8,-2 2 8,-3 2 0,-1 0 37,0 0-48,1-2 17,4-2-6,3-2 0,3-2 0,4-3-19,2-2 24,3 0 30,2-1-46,0 0 17,3-4-380,4-2 201,4-3 13,2-2-89,1-1 204,1 0-78,0 2 86,0 2 0,0 2-35,0 1 50,2 2-15,0 2 24,0 0-6,-3 4-16,-1 3 25,-3 5-65,-2 4 94,-1 3-67,-2 2 58,-1 3-1136,1 0-1560,-2-1-1975,0-3-9849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39.784"/>
    </inkml:context>
    <inkml:brush xml:id="br0">
      <inkml:brushProperty name="width" value="0.035" units="cm"/>
      <inkml:brushProperty name="height" value="0.035" units="cm"/>
      <inkml:brushProperty name="color" value="#DA0C07"/>
      <inkml:brushProperty name="inkEffects" value="lava"/>
      <inkml:brushProperty name="anchorX" value="-119407.15625"/>
      <inkml:brushProperty name="anchorY" value="-105828.960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1393.83594"/>
      <inkml:brushProperty name="anchorY" value="-106969.023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2801.28125"/>
      <inkml:brushProperty name="anchorY" value="-108283.31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1470.28906"/>
      <inkml:brushProperty name="anchorY" value="-107180.8359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2931.13281"/>
      <inkml:brushProperty name="anchorY" value="-108326.46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4587.53906"/>
      <inkml:brushProperty name="anchorY" value="-109817.43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23226.48438"/>
      <inkml:brushProperty name="anchorY" value="-109254.92188"/>
      <inkml:brushProperty name="scaleFactor" value="0.5"/>
    </inkml:brush>
  </inkml:definitions>
  <inkml:trace contextRef="#ctx0" brushRef="#br0">541 578 14615,'0'0'8054,"-9"-3"-7937,0 0 193,0 0-139,1 1-49,3 0 1,1 1 29,2 0-32,1 1 48,1 0 43,0-2 27,1-1-4,0-3-12,3-4-238,5-6 48,3-6-67,2-6-48,1-5-194,-1-4-249,-1-4 225,-2-2 21,-3 1-401,-2 2 559,-3 4-49,-1 6 80,-1 6 22,0 7 40,-2 6-65,1 4 78,0 4-80,-1 2-125,-2 5 15,-2 6 209,0 8-67,1 6 69,0 6-29,2 4 30,0 3-9,2 1 3,2-2 0,3-1-19,2-3 6,4-3 15,1-3 15,1-5-23,1-3 28,-1-4-28,0-4 28,1-2-28,0-3 46,3-2-50,2-2-41,3-2-45,4-4-48,2-5-366,0-3-87,0-4 428,-3-2-185,-4-2 239,-4 0 3,-6 0 64,-3 3 48,-4 2 104,-3 3-24,-1 3 128,-3 3-219,-3 3 33,-3 2-36,-4 4-18,-2 5 40,-2 4-13,0 3 5,2 3-19,3 1 25,4-1-9,2 0-72,3-2 97,3-2-220,5-4-607,5-3 220,3-2-148,4-3 597,3-4-171,-2-4 157,0-4 166,-4-2-42,-3 0 26,-4 1 74,-3 3 521,-2 3 80,-1 2-565,-1 2-28,-1 3 38,1 4-141,0 3 34,1 1-31,2 0 23,2 1 48,1-2-50,3-2 18,2-2-23,4-2-108,4-5 124,3-6-44,4-5-60,1-7-204,1-6-282,-2-5 400,-3-5-312,-4-4 432,-4-2-158,-4 2 246,-5 3-58,-2 5 287,-3 7 318,-1 7-19,-2 8-277,-1 4-163,-2 7-64,-2 9-29,-2 9 29,-1 8-32,1 9-8,2 6 133,2 2-95,1 1-4,3-3-52,1-4 28,2-5-31,2-6 8,2-7-116,1-6-228,2-6-539,2-4-372,1-6-3246,0-7-4618,-2 0 7577</inkml:trace>
  <inkml:trace contextRef="#ctx0" brushRef="#br1" timeOffset="162.66">1054 260 2721,'0'0'10720,"14"6"-11251,8 2-363,9 2-829,6 1-1137,-3-2-5375</inkml:trace>
  <inkml:trace contextRef="#ctx0" brushRef="#br2" timeOffset="387.91">1531 447 11989,'0'0'5270,"2"19"-4692,0 4 186,-3 4-695,-3-1 64,-5-2-122,-2-5-934,-3-4-1275,0-6-5243,2-3-1173</inkml:trace>
  <inkml:trace contextRef="#ctx0" brushRef="#br3" timeOffset="1098.48">1798 446 14006,'0'0'4488,"10"-18"-4307,5-7-173,1-9-88,2-6-341,-4-5-156,-3-2 393,-4-1-29,-4 3 133,-5 4 77,-5 6 65,-2 8 103,-2 7 16,0 7-181,1 6 22,0 6-17,0 8-5,2 8 0,-1 6 0,2 5 19,2 5-6,2 4 3,2 1 19,0 1 181,2-1-13,1-2-22,3-3-96,1-3-29,2-5-18,2-4-41,3-6-66,3-4-171,2-4-89,2-3-81,2-5-12,1-4-26,-1-4 395,-4-2-321,-4-1 451,-4 1 99,-4 3 414,-3 2 58,-1 3 94,-2 2-673,-1 2-2,0 1-56,0 4-6,0 2 142,0 4-40,-1 3-17,2 0 124,-1 1 18,1-2-149,1-2 50,3-3 16,1-2-10,4-2 5,2-4 0,2-5-112,1-5 107,-1-4-131,-3-4 0,-2 0 16,-3-1 157,-6 3-45,-4 4-125,-6 4 5,-3 3-29,-2 3-150,-1 3-371,2 5-687,3 1-116,4 3-947,2 1-3588,6-2 2078,2-2-1703</inkml:trace>
  <inkml:trace contextRef="#ctx0" brushRef="#br4" timeOffset="1745.45">2166 286 8116,'0'0'8233,"8"1"-7676,0 3 196,1 3-52,0 4-378,-1 3 29,-2 1-90,-2-1-185,-1-1 121,-1-3-105,0-3 46,0-2-70,1-2 131,4-4-152,4-4-45,5-4-8,4-3-121,1-1 30,-1 1 59,-3 2 34,-5 3 51,-2 3-27,-4 2-23,0 2 138,0 3 107,1 3-118,1 2-8,1 2-109,2 1 24,1 0-16,1-2 56,1-2-72,2-3 99,1-1-123,3-3 38,0-5-332,0-3 35,-3-4 289,-4-2-62,-4 0 53,-4 2 206,-2 3 336,-2 2-531,-1 3 34,-2 5-375,-1 5 359,-2 8-55,0 8 56,0 7-19,1 8 122,1 7 23,2 5-57,0 4-14,1-1-71,0 0-3,-1-4 13,-4-7 11,-5-7-40,-7-8 32,-5-9 102,-3-6-142,-2-8 85,2-9 67,3-8 16,5-8-184,6-7-165,7-6-673,9-4-72,9-1-386,8 2 197,7 3-1041,5 4-3201,2 5-689,-5 7 2989</inkml:trace>
  <inkml:trace contextRef="#ctx0" brushRef="#br5" timeOffset="2013.39">2861 48 12710,'0'0'5429,"18"14"-4687,8 12-201,10 14 62,2 12-32,-1 10-157,-8 7 61,-11 3-403,-18-60-64,1 1 0,-1-1 0,-2 24 0,0-26-4,0 1 0,-1 0 0,0 0 1,-8 17-1,4-16-625,0-1 0,0 1 0,-17 21 0,11-19-232,-1-1 0,-26 22 1,-44 21-8243,9-14 1607</inkml:trace>
  <inkml:trace contextRef="#ctx0" brushRef="#br6" timeOffset="2628.34">274 27 10725,'0'0'2764,"-19"12"-1059,-8 11-1188,-7 13 214,-2 12-88,0 12-77,2 11-78,4 7-352,6 4-37,6 5-54,6-2-45,9-2-592,10-6-563,14-7-1372,-16-60 1290,1 1 0,0-1-1,12 18 1,-11-19-763,1-1 1,0 0-1,0 0 0,9 7 1,27 18 4399</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04.529"/>
    </inkml:context>
    <inkml:brush xml:id="br0">
      <inkml:brushProperty name="width" value="0.035" units="cm"/>
      <inkml:brushProperty name="height" value="0.035" units="cm"/>
      <inkml:brushProperty name="color" value="#DA0C07"/>
      <inkml:brushProperty name="inkEffects" value="lava"/>
      <inkml:brushProperty name="anchorX" value="-128897.66406"/>
      <inkml:brushProperty name="anchorY" value="-113520.578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0207.86719"/>
      <inkml:brushProperty name="anchorY" value="-115082.1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1554.46875"/>
      <inkml:brushProperty name="anchorY" value="-116672.1796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2866.35938"/>
      <inkml:brushProperty name="anchorY" value="-118142.4843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34138.29688"/>
      <inkml:brushProperty name="anchorY" value="-119414.3828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5645.17188"/>
      <inkml:brushProperty name="anchorY" value="-120709.96094"/>
      <inkml:brushProperty name="scaleFactor" value="0.5"/>
    </inkml:brush>
  </inkml:definitions>
  <inkml:trace contextRef="#ctx0" brushRef="#br0">1 140 10069,'0'0'13665,"1"1"-13543,2 6 236,1 7 31,2 6-269,-1 6-16,0 5-45,-1 1-24,0 0-38,-1-1-197,-2-4-1142,0-2-1387,0-5-1217,0-5-4306,0-5-407</inkml:trace>
  <inkml:trace contextRef="#ctx0" brushRef="#br1" timeOffset="486.36">54 188 16776,'0'0'7086,"-2"-17"-6534,4-2-352,5-2-155,6 3-7,9 3-57,6 5-10,5 3 37,1 4-70,-1 2 22,-5 4-101,-6 3 7,-6 5-7,-7 4 165,-9 4-48,-8 3 136,-9 3-88,-5 2-5,-6-1 21,-1 1-48,0-3 13,3-3 14,5-2-118,5-5 128,5-2-98,5-3-270,4-2 246,6-1-54,6-1 88,8 0-15,7-1 47,5 0 27,5 1-43,-1 0 35,-2 1 27,-5 1-46,-7 0-58,-6 1-59,-5 0 179,-8 0-3,-8 2 82,-7-1-68,-7 1-49,-6 0 107,-2-1-112,0-1 16,1-3-976,5-1-1855,6-2-296,6-2-3521</inkml:trace>
  <inkml:trace contextRef="#ctx0" brushRef="#br2" timeOffset="699.95">374 325 12310,'0'0'9076,"6"4"-8303,2 6 364,0 6-964,-1 5 6,-1 4 16,-2 1-208,-2-1 31,-1-2-799,0-3-1050,-1-5-1933,-1-5-2284</inkml:trace>
  <inkml:trace contextRef="#ctx0" brushRef="#br3" timeOffset="874.82">447 234 16520,'0'0'5002</inkml:trace>
  <inkml:trace contextRef="#ctx0" brushRef="#br4" timeOffset="1173.25">447 234 2305,'0'0'0,"10"11"11541,4 5-10756,-1-2 1952,0-1-1702,-1-2-77,1 1 394,2 1-210,3 3-643,1 3 11,2 3 42,-1 3-277,-4-1-184,-3 0-33,-5-2-15,-3-2 45,-6-2 3,-5-4-35,-6-4 32,-3-4 26,-3-4 31,1-6 31,2-8-99,2-6 51,3-6-149,4-5 2,6-2-176,7-1 6,7 1-387,5 3-684,5 3 78,0 4-981,-2 6-132,-4 4-3008,-6 5-7529</inkml:trace>
  <inkml:trace contextRef="#ctx0" brushRef="#br5" timeOffset="2544.94">562 415 15335,'0'0'6147,"11"-9"-6014,3-6-125,4-5 118,0-6 52,-1-5 41,-4-3-227,-4-2 35,-3-1-78,-3 2-82,-3 3 130,-4 7-26,-3 5 29,-2 7-3,-1 6 3,-2 5 0,0 8-56,-1 7 147,0 9-9,1 6-84,3 6 405,2 5-382,3 2 184,2 2-109,3 0 137,3-2-191,3-2 246,2-5-112,1-3 1,0-4 265,-1-4-322,-3-4 275,-2-4-288,-1-3 363,-2-4-334,0-2-64,-1-3 53,1-2 40,1-3-15,2-4-139,4-6 135,4-6-178,2-5 88,4-3-66,2 0 15,0 2-24,1 3 81,-2 5-118,-1 4 112,-2 5-72,-2 3 40,0 3-11,-2 4 96,1 4-45,-1 4 75,0 2-19,0 1-85,0 1 45,0 0-37,0-3-49,1-2 14,1-2-26,3-4 4,2-3-20,4-5-52,2-5-79,1-7 18,0-6-200,-3-4 128,-4-3-103,-6 1 306,-4 1-144,-6 3 186,-7 6 12,-5 5 39,-4 5-40,-3 5-2,-2 6 0,0 7 34,-1 6-48,2 5-2,3 4 0,3 0-22,3-1 24,3-3-63,2-3 55,3-5-37,4-4 11,2-4-3,4-3-75,3-5 115,2-5 93,2-4-61,-2-4 67,-1-1-54,-5 1 17,-2 2 31,-3 4 214,-2 4-264,-1 2-59,0 4-211,2 6 267,2 5-96,3 3 88,4 2-53,4 0-19,4-2-518,4-3-248,5-4-1568,1-5-1110,1-5-806,-1-7 427,-3-7 2892,-4-6 723,-4-5 858,-3-6 2819,-2-2-1492,-4 0 485,-1 1 3,-2 5-752,0 6-1206,1 8 248,2 5-654,1 8-5,5 8 232,2 9-261,3 8 123,1 7 39,-2 5-146,-2 3-9,-3 0 54,-5-3-80,-4-3 62,-5-7-1,-6-6 19,-7-7 408,-4-4-2,-2-7-198,-1-9 118,4-8-361,4-12-53,7-11-59,11-10-5,13-7-213,11-2-91,8 3-99,5 6 29,1 11 148,-1 10-439,-6 10-1432,-6 8-1961,-8 7-6330,-9 4 2608</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03.739"/>
    </inkml:context>
    <inkml:brush xml:id="br0">
      <inkml:brushProperty name="width" value="0.035" units="cm"/>
      <inkml:brushProperty name="height" value="0.035" units="cm"/>
      <inkml:brushProperty name="color" value="#DA0C07"/>
      <inkml:brushProperty name="inkEffects" value="lava"/>
      <inkml:brushProperty name="anchorX" value="-128493.32031"/>
      <inkml:brushProperty name="anchorY" value="-113168.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0184.84375"/>
      <inkml:brushProperty name="anchorY" value="-114419.95313"/>
      <inkml:brushProperty name="scaleFactor" value="0.5"/>
    </inkml:brush>
  </inkml:definitions>
  <inkml:trace contextRef="#ctx0" brushRef="#br0">4 132 14551,'0'0'8588,"-2"0"-7911,0 0-378,5 0 96,7 0 221,8 0-250,8 0-134,8-1 40,7-1-275,4-1 70,1 0 21,-2 1-91,-7 0 11,-7 1-323,-9 0-640,-8 1-752,-10 1 306,-9 2-957,-9 2-203,-8 2 688,-6 2 920,-4 1 564,0 0 330,0-1 171,3 1 942,4-2 112,4-2-136,6-1 173,6-1-232,4-2-384,3 0 363,4-1-158,6 0-125,5-1 214,8 0-241,7 0-357,7-2-89,5-2-100,2-1 18,0-1-131,-3-1-2,-7 1-473,-7-1-954,-7-1-543,-8-2-975,-5-2-505,-5-4-2996,-3 2-1264</inkml:trace>
  <inkml:trace contextRef="#ctx0" brushRef="#br1" timeOffset="234.04">316 4 9732,'0'0'14156,"-7"-3"-14108,-1 3 158,5 5-225,7 6 144,11 6 14,10 5-59,9 2-69,8 2 0,3-1 29,-1-2 5,-7-2-56,-9-1 38,-12-1-32,-16-18 8,0 1 0,0-1 1,1 0-1,-1 0 1,0 0-1,0 0 1,0 0-1,0 0 1,0 0-1,0 0 1,0 1-1,0-1 0,0 0 1,0 0-1,-1 0 1,0 1-1,-18 20-19,-17 1-368,-16 3-961,-9-1-1506,-4 0-1482,10-5-13322</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59.815"/>
    </inkml:context>
    <inkml:brush xml:id="br0">
      <inkml:brushProperty name="width" value="0.035" units="cm"/>
      <inkml:brushProperty name="height" value="0.035" units="cm"/>
      <inkml:brushProperty name="color" value="#DA0C07"/>
      <inkml:brushProperty name="inkEffects" value="lava"/>
      <inkml:brushProperty name="anchorX" value="-121838.14844"/>
      <inkml:brushProperty name="anchorY" value="-108937.03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4393.34375"/>
      <inkml:brushProperty name="anchorY" value="-110386.429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3098.66406"/>
      <inkml:brushProperty name="anchorY" value="-109482.507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5339.92188"/>
      <inkml:brushProperty name="anchorY" value="-110485.507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6756.09375"/>
      <inkml:brushProperty name="anchorY" value="-111801.32031"/>
      <inkml:brushProperty name="scaleFactor" value="0.5"/>
    </inkml:brush>
  </inkml:definitions>
  <inkml:trace contextRef="#ctx0" brushRef="#br0">269 312 9989,'0'0'8134,"-3"-4"-7307,0-1-149,-2-1-222,-1 1 27,0 1-163,-3 1-245,-1 1 42,-3 1-16,-3 0-82,-3 2 24,-2 3-30,0 2-13,0 2 3,1 2-3,1 2 0,1 2-94,4 2 102,0 1-16,3 2 6,3 2 2,2-1-19,2 1 24,2-1-63,4-2 74,4-1-43,4-3 32,5-2 49,6-4-52,5-3 1,4-3-19,5-3-240,3-6 29,2-3-80,1-6 123,0-3-376,-2-4 149,-2-3-152,-3-2 107,-5-2 21,-7 0 312,-6-1-63,-6 1 39,-4-1-16,-4 3 193,-2 1-38,-2 4 96,-2 3 74,0 5 41,-1 4-96,0 4 314,0 3-223,1 2-110,0 1-78,0 3 6,-1 4-16,-1 5 337,-1 6-4,0 4-277,1 4 118,2 4-105,2 2 150,0 0 29,1 0-59,1-1-10,0-3 170,1-4-146,-1-3-99,1-4 86,2-5-20,0-3-108,0-3 90,1-2-144,1-2 77,0 0 49,2-2-54,4-3-35,2-4 86,4-3-161,4-4 49,1-2-131,1-1-24,-1 1 56,-1 3-62,-2 2 76,-3 4-60,-3 2 1,-3 3-19,-3 2 59,-2 3-75,-1 3 117,-1 2 40,-1 5-8,0 2 30,-1 3 69,2 0-18,0 2 10,1-2 0,1-1-19,1-3 80,3-3-5,0-2-144,3-4 64,2-1 86,4-5-123,3-4 42,4-6-69,0-5-190,1-2-191,-2-3-73,-4 0 316,-4 2 98,-4 2 5,-4 3 62,-4 4 66,-2 2-16,-2 4 161,0 2-81,-1 2-173,1 1-152,-1 2 235,0 4-89,1 5 105,0 4 165,0 2-136,0 3-21,1 0-48,1-2 61,2-1-80,3-5 5,1-3 54,3-3-94,0-3 235,1-4-274,2-3 199,-1-5-136,0-4 1,-3-3-76,-3-2 54,-2-2-170,-4 1-103,-5 1 116,-5 3 26,-5 4 161,-3 4-113,-3 3 102,-1 4-9,0 5 22,2 5-2,4 2-17,4 3-13,4 0 3,3 0-41,5-2 30,4-3-67,6-3 113,6-3-36,6-7-4,8-7-145,5-6 59,5-6-120,0-4-270,0-4 222,-4-1-141,-6-1-169,-7-2 257,-7 1 116,-5 0 215,-6 3-41,-4 4 72,-2 5 177,-2 5 157,-2 6-257,0 5-111,-1 3-235,-1 6 139,0 6 103,-1 5 60,-1 6 202,0 5-8,2 3-56,1 4 139,1 1 256,1 1-312,1 1-19,1-1 77,1-2-245,0-3 107,4-3-171,1-3 99,3-3-147,1-4 96,3-3-107,1-4 67,3-3 91,1-3-176,0-2 133,1-2-62,2-4-39,0-4 13,0-4-8,0-3-37,-2-3-196,-4-2 185,-3-1-216,-3-1 24,-3 2 195,-3 1-83,-3 3-190,-4 3 342,-4 5-186,-5 3 172,-3 6-60,-1 6 58,0 7 24,2 5 32,2 4 32,5 1-99,3 0 32,4-1-31,7-3 4,7-3-39,6-5-176,7-4-831,6-4-1885,7-6-2436,7-6-5724,-5-1 12947</inkml:trace>
  <inkml:trace contextRef="#ctx0" brushRef="#br1" timeOffset="687.9">2054 225 15495,'0'0'4936,"0"8"-4822,0 6 68,0 8-73,-1 6 97,-1 5-153,-3 3 139,0 1 328,-3-1-522,-1-2 250,0-5-270,1-6 140,1-5 45,0-6-73,3-5 86,0-3 313,1-7 359,1-6-920,2-9 285,-1-9-207,1-7 23,1-6 6,2-3-6,1 0-34,3 3 10,2 2-136,4 5 131,3 5-157,6 4 138,2 5 51,2 4-50,-1 5 23,-2 4-61,-4 3-21,-5 2-54,-5 5-64,-4 4 182,-4 6-3,-4 5 64,-7 5 10,-4 4-71,-4 2 24,-3 0-11,-1 1 0,2-2 0,1-3 0,4-3-131,4-4-392,4-3 104,4-3-378,6-2-153,6-2 640,5-3-285,4-1 558,3 0-83,-1 0 123,-3 0-51,-4 1 40,-3 0-104,-4 2 141,-4 1 67,-6 0 189,-6 1-117,-6 1-23,-3-1-28,-1-1-130,-1-1-828,2-2-2181,1-2-6532,4-1 2879</inkml:trace>
  <inkml:trace contextRef="#ctx0" brushRef="#br2" timeOffset="2355.17">2140 568 9172,'0'0'7017,"19"-12"-6449,6-7 259,5-4-240,3-3-163,-2-3-269,-2-2 8,-3-3-177,-5-3 36,-5-3-116,-5 0-84,-5 0-76,-3 4 161,-4 5-19,-4 6 122,-4 6 198,-3 6 9,0 5-247,-1 3 65,2 5-163,1 4 165,2 5-56,3 4 94,1 5 184,3 3-86,0 4 246,2 4 235,3 2-449,1 2 174,3 1-99,0-2-154,-1-2-14,0-3 10,-1-4 156,-1-5-65,-1-3-175,-2-5 111,1-4 11,-1-3-101,1-2 16,3-4 29,4-5 80,6-6-227,4-3 72,4-3-346,1 0 239,0 3 62,-4 4-58,-5 5-6,-3 3-88,-4 5 208,-3 7-67,-1 5 288,-2 5-242,2 3 197,-1 0-186,3 0 90,1-2-104,0-3 82,1-4-119,2-3-22,1-4 59,2-2 32,3-6 67,3-3-144,2-6-65,0-3-154,-2-4 69,-4-1-277,-4 0 430,-4 2-156,-3 3 150,-4 3-67,-4 5 118,-5 3 24,-5 6-41,-4 6 57,-2 6-53,0 4-4,2 3 38,4 0-50,3-2-22,4-2-387,6-5-136,4-4-192,6-3 789,4-6-621,4-4 123,1-4 366,-2-2-14,-2 1 173,-4 2 48,-3 2 355,-3 2-183,-2 3-260,-1 1 232,1 3 489,0 3-518,1 2 78,1 1-190,3 0 106,1-1-119,1-2-80,2-1 58,3-3 105,4-5-201,3-5 67,4-6-61,3-7 66,3-7-77,1-8-32,-2-7-1131,-2-4 373,-6-2 345,-5 1 474,-6 5 235,-5 7 235,-4 8 595,-3 7-721,-2 8 105,0 6-396,-2 5-31,-2 8-262,-1 7 297,-2 8-49,1 8 56,-1 6 17,0 5-19,2 3-67,2 1 149,1-2-141,2-2-11,1-6 41,2-5-57,1-7 16,3-7-5,1-5-56,1-5 128,2-2-40,2-4 54,1-4-105,1-4 70,2-3-62,-2-2 16,1 0-5,-3 1 0,-2 1 0,-2 2 56,-3 2-16,-2 2-10,0 0 4,-2 3-39,0 1-64,-1 1 90,1 1-50,0 0-3,-1 1-54,1 0 14,0 1 979,0 0-853,0 3-25,-1 2 43,0 4 24,-2 2 14,0 3 18,-1 1-22,1 2 121,0 0-184,2 0 96,0-1-107,2-3 26,2-2-66,3-4 54,3-3-1,3-2 0,2-4 78,-1-5-78,1-5 46,-2-4-107,-3-5-8,-3-2 16,-3-1-179,-4 1 89,-6 3 20,-6 3 28,-4 5-60,-4 4-314,-3 3-939,-1 5-857,1 4-1195,1 1-4156,4 1-2340</inkml:trace>
  <inkml:trace contextRef="#ctx0" brushRef="#br3" timeOffset="2572.77">2985 239 13030,'0'0'7841,"1"-2"-7801,3 0-8,6 3-53,4 3-147,6 2-1615,4 3-799,2 1-3410,0 1-4567,-4-2 12335</inkml:trace>
  <inkml:trace contextRef="#ctx0" brushRef="#br4" timeOffset="3151.76">3326 304 12054,'0'0'8913,"21"12"-8185,4 5-79,2 4-231,-4 0-28,-6 0-123,-5-2-54,-7-2-31,-6-4-57,-4-4 216,-2-3 65,1-3-9,0-4-36,1-6-377,2-7 66,2-5-63,5-5-112,5-3-345,4 1-133,4 1-531,0 4 403,0 5-325,-2 4 517,-2 5 283,-3 3 88,0 2 93,-2 3 19,0 1 61,0 2 137,1 1 207,3 0 289,1 0-286,3-2 37,3-2 65,2-3-107,3-4-43,1-5-213,-3-2-22,-2-2 83,-5 0 168,-5 0-325,-8 2 34,-7 4-18,-9 3-86,-6 3 78,-4 7-46,-3 7-42,0 7 106,2 7-34,3 5 13,2 3 75,5 2-78,4 0 46,4-3 98,3-4-178,7-7 58,6-6-114,10-6 63,10-8-583,8-9-1778,8-9-1821,5-7-9819,-7 1 12932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12.204"/>
    </inkml:context>
    <inkml:brush xml:id="br0">
      <inkml:brushProperty name="width" value="0.035" units="cm"/>
      <inkml:brushProperty name="height" value="0.035" units="cm"/>
      <inkml:brushProperty name="color" value="#DA0C07"/>
      <inkml:brushProperty name="inkEffects" value="lava"/>
      <inkml:brushProperty name="anchorX" value="-138220.96875"/>
      <inkml:brushProperty name="anchorY" value="-121564.8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1179.70313"/>
      <inkml:brushProperty name="anchorY" value="-123052.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42555.84375"/>
      <inkml:brushProperty name="anchorY" value="-124307.664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43999.65625"/>
      <inkml:brushProperty name="anchorY" value="-125589.33594"/>
      <inkml:brushProperty name="scaleFactor" value="0.5"/>
    </inkml:brush>
  </inkml:definitions>
  <inkml:trace contextRef="#ctx0" brushRef="#br0">1 137 6195,'0'0'9463,"0"-7"-8729,0-2 13,0 1 37,0 0 102,0 2-283,0 1 109,0 2-117,1 1 98,0 2-311,-1 0-59,1 0 77,0 0-229,-1 0-86,0 1-40,0-1-42,0 1 2,0 1 51,0 5 209,1 3-151,0 4 41,0 5-120,-1 4 47,1 4 73,-1 3-117,0 0 58,0 1-19,0-2-90,0-2 82,0-4-85,0-5 61,0-4-55,0-5 71,0-2 16,0-3 73,0-3 39,0 0 51,0-2-138,0 1-12,0-1-95,0 1 18,3-1 25,2 1 7,6 0 94,5-1-62,5 0-31,3-2-28,3-1 41,2-2-35,-1 0 11,-2 0-22,-4 0-13,-7 1 3,-4 2-3,-5 0-112,-3 2-361,-1 0-594,4-6-6531,-2 1 3567,2-1 1350,0-3 984,2 0 1094,0-2 77,0-1 550,0 1 382,-2-1 768,0 2 293,-3 0 361,-1 3 370,-1 1-493,0 3-473,-1 2 238,-1 1-816,-1 1-347,-3 1-275,-3 5 277,-1 3 9,-3 4 149,1 2-99,3 2-144,2 0-13,2-2 26,2-3-149,3-2 24,4-4-32,4-3 115,3-1-72,4-5-11,1-3 80,0-3-83,0-3-122,-3-2 128,-3-2-11,-4 0-16,-2 1-83,-3 0 6,-5 3-27,-2 2 2,-5 2-39,-2 4-64,-3 2 90,-1 1-50,-2 4 15,1 3 35,2 3 27,2 3-136,4 0 174,3-1-132,5-2-183,5-1 15,7-3 129,10-3 120,6-2-9,8-4-92,3-3 90,4-1-163,-1-1-29,-4 1 152,-6 2 40,-7 2-248,-8 1 157,-7 4-93,-4 2 245,-3 5 81,-3 2 287,-3 4-325,-1 3 398,-2 2-212,1 1-100,1 0-41,1-1-95,1-3 52,3-4-42,3-4-8,4-3-16,6-4 190,5-5-262,4-6 104,2-6-54,2-4-10,-1-3-16,-4-1-258,-5 0-97,-5 2 197,-6 4 36,-7 2-25,-7 6 152,-5 3 17,-5 3 95,-2 3-93,-1 4 109,4 2-125,3 1-112,4 2 104,5-1 32,4 0-123,6-2 25,8-1-198,7-4 88,7-5-486,6-4 264,5-4 198,3-4 195,-2-2 5,-4-1 27,-8-1 23,-7 1-4,-8 2 76,-5 2 969,-3 5 233,-3 3-657,-2 3-134,-1 2-391,0 3-70,-2 6-22,0 6 169,-1 6-184,1 7 306,-1 5 25,2 2-148,1 3 79,2 0-84,0-2-74,0-1 74,1-5 27,0-6-45,1-5 18,-1-6-210,0-5 301,0-6 14,2-7-204,2-8-18,3-8-40,5-5-21,2-2-262,2 2 315,0 3-349,-1 7 365,-2 6 21,-3 5-130,-3 4-243,-3 3 160,-3 2-163,-1 4 320,-5 3-130,-5 4 50,-7 3-210,-4 1-91,-2 0 106,0-2 83,4-3 70,4-3 48,4-2-78,5-2-45,3-2-120,5 1 194,5-1-28,6 0 124,6-1-7,4 0 29,4-1-40,4-3 13,3-2 33,2-3-49,3-3 54,-1-1-17,-2 0-31,-6-1 10,-5 1-5,-8 0-18,-5 0-14,-6 1-72,-3 0 74,-2 1-119,-2 1-3,0 2 184,0 1-59,0 2-10,0 1 103,1 2-87,-1 0 141,1 1-152,0 0 67,0 0-59,0 1-24,0-1-14,0 0 76,0 0-44,0 0 54,-1 0-32,0 0 67,-1 0 1286,2 0-1345,0 2 8,0 3 48,0 3 58,0 2-12,0 3-9,0 0 25,0 1-28,0-1-66,2-2 19,1-1-30,3-2-13,2-2 78,3-3-6,2-1-51,2-1 56,1-1-18,1-1 5,1-3-56,2-2 91,0-3-104,1-2 31,-2-2 28,-4 0-30,-3 0 104,-3 0-142,-4 3 84,-3 1-46,-1 4-8,-1 1 2,0 2 54,-1 1-90,0 1-46,1 2 29,-1 2 40,1 2-13,1 1 27,1 1-24,3-1 7,3-1-2,3-1-56,5-2 16,3-2 48,5-4-34,2-5 31,0-4-101,-1-3-45,-5-5 63,-4-3-213,-5-3 193,-4-1 84,-4 2-42,-3 2 27,-2 5 34,-2 5 121,0 5-164,1 4 20,-1 6-196,1 7 273,-1 8-54,1 8 78,1 6 26,1 7 166,0 3-80,0 3-59,1 1 40,0 0 262,0-1-396,1-3 76,-1-4-30,1-7-27,-1-6-50,1-7 69,0-7-43,0-4 622,-1-13-352,0-7-355,0-7 91,0-7-94,1-7 27,3-4-67,3-1-93,5 0-219,4 3-96,2 5 214,3 7 200,0 6-89,1 7 182,-1 6-24,-3 2-61,-2 5-33,-4 3-31,-4 5 58,-3 4 91,-6 4 14,-5 2 42,-9 2-6,-5 0 25,-5 0-24,-1-2-67,2-1 18,3-3-308,5-3-2157,6-4-1867,5-3-1072</inkml:trace>
  <inkml:trace contextRef="#ctx0" brushRef="#br1" timeOffset="272.57">2090 300 7523,'0'0'17006,"-7"0"-16982,1 0-62,-1 0 54,4 0-42,5 1-62,5-1 112,6 1-38,5-1-135,3-1-1863,-1-1-1307,-1-2-1187,-2-1-4444,-5 0 3851</inkml:trace>
  <inkml:trace contextRef="#ctx0" brushRef="#br2" timeOffset="610.34">2221 191 10341,'0'0'12232,"4"-3"-11608,2 3-74,3 4-203,2 6 85,1 5-72,0 5-192,-1 2 16,0 2-18,-1-2-81,-2-2-53,-1-5 67,-3-4-83,-2-4 173,-1-3-13,0-3 422,-1-5-393,2-6-85,0-7-13,1-5-115,1-3-53,1 0 7,-1 2 28,0 4-423,-1 6-268,0 4-844,1 4-2078,1 4 1251,1 4-1317,5 1-3557,-2 2-47</inkml:trace>
  <inkml:trace contextRef="#ctx0" brushRef="#br3" timeOffset="1741.17">2561 213 4434,'0'0'18574,"-6"-10"-17926,-4 0-120,-2 0-223,-3 4-108,-1 6-122,-1 6-14,2 6 30,2 3-73,2 3-15,4 0 2,3-2-5,1-3-37,3-4-27,3-3-13,3-4 93,4-5 101,2-4-98,3-5-17,0 0 44,-1-1-1,-3 2 19,-3 3-77,-3 2 23,-1 3-28,-1 2-126,0 3 184,2 4 50,3 3-28,0 2-54,1 0 56,0-1-21,1-2-33,-1-3 12,3-3 124,3-4-92,1-7-22,1-5 120,0-5-96,-4-6-62,-3-5-55,-3-2-11,-3-2-99,-3 2 137,-3 4-65,-2 5 22,-1 7-4,-1 5-92,1 6 157,-3 7-219,0 6 291,-1 9-50,0 5 58,-1 6 50,2 3-10,1 0-66,1 0 2,2-1 32,2-3-88,2-4 27,3-3-11,3-5 0,2-4-19,2-3 43,4-4 5,2-4 19,2-4 110,4-4-198,2-5 101,0-3-34,-2-3 5,-4 0-19,-5 0 43,-4 1-32,-4 4 11,-3 4-3,-2 3-38,0 2-63,-1 3-22,0 2-149,0 4 280,0 3-72,1 3 30,0 2 20,1 1-4,0-1 2,3-3-19,0-2-88,0-2 62,2-3 32,1-1 7,3-4 4,1-5-17,1-4-13,4-4 3,-1-4 15,1-1-42,-2 0 51,-3 4 2,-2 3-18,-4 5-11,-2 3-110,-2 6-26,-1 6 187,0 6-43,-1 3 77,1 4-50,-1 0 0,1-1 37,1-3-32,1-1-27,2-5 27,2-3-29,1-2 82,4-5 33,2-4-25,2-5-24,1-4-10,0-5 0,-2-3-3,-3-1-38,-4 0-7,-3 4-19,-4 4-72,-5 5 37,-3 4-53,-3 6 70,-2 8 34,2 5-27,0 5 32,4 3-7,2 0-17,2 0 6,1-1-59,6-4-283,6-3-1062,10-3-763,10-3-1021,12-4-5291,-4-1-1402</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20.560"/>
    </inkml:context>
    <inkml:brush xml:id="br0">
      <inkml:brushProperty name="width" value="0.035" units="cm"/>
      <inkml:brushProperty name="height" value="0.035" units="cm"/>
      <inkml:brushProperty name="color" value="#DA0C07"/>
      <inkml:brushProperty name="inkEffects" value="lava"/>
      <inkml:brushProperty name="anchorX" value="-145879.9375"/>
      <inkml:brushProperty name="anchorY" value="-126878.3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8894.71875"/>
      <inkml:brushProperty name="anchorY" value="-128208.42969"/>
      <inkml:brushProperty name="scaleFactor" value="0.5"/>
    </inkml:brush>
  </inkml:definitions>
  <inkml:trace contextRef="#ctx0" brushRef="#br0">70 193 8788,'0'0'8033,"-1"-3"-7587,0 0-116,0 0 52,0 1-278,-1 3 59,0 5 752,0 6-78,-1 6-154,-1 6 11,0 3-254,-1 1-202,0 0 58,0-1-211,1-2 14,0-5-32,2-3-1,0-6 17,1-3-24,0-4 63,1-2 151,0-2 33,0 0 23,0-2-164,0-4-61,0-4-67,0-4-31,-2-3-1,0-3-61,1-2-96,0-4-69,0-1-46,0-1 227,3 0-91,2 2 131,2 3-48,3 2-131,3 4 153,2 3-17,2 2 24,2 4 1,0 1-17,-1 4 5,-2 1-58,-2 2-77,-4 5 112,-3 5 15,-3 4 36,-4 4 71,-6 3-16,-4 2-45,-6 1 54,-3-1-20,-3-3-50,1-2-21,1-4-16,3-4-38,5-3 46,4-3 39,3-2 9,2-2 40,3 0-65,1-1-52,0 0-100,2 1-90,1-1 221,3 1 19,1 0 96,3 1-50,2 3 154,1 2-80,1 3 85,0 2 92,0 1-100,1 1-37,-1 0 29,0-1-71,-1 0-1,0-2-39,-1-1-12,-1-2 20,1-2-65,-1-2 38,2-1-51,1-1 125,2-4-130,2-4 135,1-3-95,1-4 10,-2-4-39,-2-2-30,-4-3-294,-2 1 81,-3 0 218,-3 3-168,-2 2 102,-2 3-80,-2 4-297,-2 3 401,-3 3-62,-3 2 43,-2 3 80,-1 3-19,-2 3 11,2 4 0,0 2 0,3 2 19,3 2 13,2 0 72,2 2-37,2-2 127,0 0-108,2-3-76,3-2 78,3-2-32,1-4-10,4-2 98,4-1-48,4-4-19,4-2 46,2-5-54,2-3 54,-2-3-91,-4-3 64,-3-1-21,-6-1-70,-5 0 3,-3 0 13,-4 1-7,-3 3-148,-3 2 25,-2 4-16,-1 3 90,-1 3-120,0 2 134,-1 3-22,1 5 27,3 3 35,1 3-9,2 2 6,2 2 0,4 1 0,4-1 0,2 0 38,3 0-49,-1-2 16,1-2-5,-3-1 19,-3-1-24,-2-2 7,-1 0-2,-4 0 0,-4-1 19,-2-1 13,-4-2 16,0 0-40,0-2 69,1-1-58,3-1 37,2-1-66,2 0-1,3-1-357,5-2 322,5-3-95,6-4 45,5-3 35,6-3-28,5-2-25,2-2 119,1-2-18,-3 1 10,-3-1-90,-5 0 82,-7 2-10,-5 2 21,-5 2-3,-4 4 59,-2 2 77,-3 4-55,0 2 79,-3 2-170,0 1 50,-1 1-39,0 1 4,-1 1 17,1 4-24,0 2 63,2 2 57,1 2-70,1 1 65,1 2-38,0 1-8,1 1 77,0-1-5,1 1 24,1-2-58,2-1 18,1-2-102,2-4 46,2-3-56,1-1 32,3-3 27,0-3 67,2-3-148,1-4 105,2-3-35,-1-5-67,1-3 22,-3-3-48,-1 0-27,-3 0 61,-3 3-21,-3 3-29,-2 4 66,-2 5-58,-1 3 37,0 2-142,-1 2 59,1 4 33,-1 2 60,1 4 25,0 5-19,-1 2 11,1 4 127,0 1-36,1 0-75,1-1 26,0-1 62,3-2-59,2-3 2,3-3-18,2-3 40,3-4-32,4-1-8,4-4 78,5-5-118,3-5 19,2-5-27,1-5 189,-1-4-242,-3-3 79,-3-3-26,-6-1-130,-4 0 74,-6 1-105,-4 1 196,-3 3-115,-2 3 59,-2 4 23,-3 3-44,0 5-78,-1 5 77,-1 2-85,1 3-13,-2 2 58,1 2 16,-1 4 54,0 6 7,1 4 4,1 6 95,1 5 123,1 4-66,0 2-44,2 0-2,0-1-61,3-2 51,1-4-94,3-4 8,1-5-6,2-3 17,3-5-24,1-3 7,5-3 17,4-2-6,6-5 97,4-3-121,5-4 134,1-3-153,0-3 102,-3-4-88,-4-2 6,-4-3-97,-3-3-32,-6-2 3,-5-1 123,-6 0-75,-3 2 85,-3 4-2,-2 4 2,0 5-16,-2 5 25,-1 5-46,1 3-43,-2 3-120,0 2 235,-1 5-96,1 4 72,-1 5 24,2 4-42,0 5 71,2 5-40,0 2 145,0 1-22,1 0-80,0-2 67,3-3-81,2-5-15,3-5-72,4-4 34,2-5-16,4-4 3,3-3-18,3-4-780,0-5-1086,0-4-1699,-2-2-1886,-6-4-3855,-4 4 6896</inkml:trace>
  <inkml:trace contextRef="#ctx0" brushRef="#br1" timeOffset="233.26">1478 151 9877,'0'0'8860,"20"-3"-8410,13-4-340,12-2-91,9-4-1,6 0-239,3-2-1601,-1 0-1631,-4 1-2389,-13 2-2593</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33.735"/>
    </inkml:context>
    <inkml:brush xml:id="br0">
      <inkml:brushProperty name="width" value="0.035" units="cm"/>
      <inkml:brushProperty name="height" value="0.035" units="cm"/>
      <inkml:brushProperty name="color" value="#DA0C07"/>
      <inkml:brushProperty name="inkEffects" value="lava"/>
      <inkml:brushProperty name="anchorX" value="-150604.35938"/>
      <inkml:brushProperty name="anchorY" value="-129376.882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52085.84375"/>
      <inkml:brushProperty name="anchorY" value="-131026.140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4736.73438"/>
      <inkml:brushProperty name="anchorY" value="-132457.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56160.45313"/>
      <inkml:brushProperty name="anchorY" value="-133704.3125"/>
      <inkml:brushProperty name="scaleFactor" value="0.5"/>
    </inkml:brush>
  </inkml:definitions>
  <inkml:trace contextRef="#ctx0" brushRef="#br0">59 201 1489,'0'0'14572,"0"3"-14412,0 0-59,0 1 54,0-1 77,0 0 128,0 3 5005,0-6-4882,0-3-131,0-1-165,0-3-136,0-3 58,0-1-53,0-1 30,0 0 140,0 2-114,0 1 136,0 3-18,0 2-105,0 2-39,0 1-70,0 1-8,0 0-6,0 1-188,0-1 146,0 2 40,-1 3-14,-1 3 108,-1 3-121,0 3 3,-2 3 35,1 3-17,0 1 6,1 3 0,0 1 19,1 2-24,-1 1 26,1 1-26,0-1 7,1-1 36,0-1-49,1-3 16,-1 0-23,0-2 23,-1-1 30,0-2-46,0-2 35,0-3-29,-1-1 26,1-3-26,0-1 7,1-2-2,0-2 0,1-2 19,-1 0 13,1-2-40,1 1 13,-1-2 14,0 1 69,0 0-168,0 0 128,0-1-61,0 1 34,0 0-26,1 0-83,4 0 88,4 0 32,5 0 106,6 0-138,5 0 11,4 0 13,1 0-29,1 0-86,-2 0 80,-6 0-122,-4 0 128,-5 0-3,-4 0 2,-5 0 44,-3-1-30,-1 1-8,-1-1-54,-1 0-228,0-2-257,0 0-1606,1-3-934,0-1-1174,3-3-7323,0 1 9874</inkml:trace>
  <inkml:trace contextRef="#ctx0" brushRef="#br1" timeOffset="2580.73">491 394 14054,'0'0'5125,"-2"-4"-4855,-1 0-78,0 0-56,-1 1-59,0 0-61,-2 5-8,-1 3 51,-3 6 56,0 3-14,-1 4-7,0 2 23,1 1 67,3-1-205,2 0 45,1-2-40,3-2 21,2-4 30,4-2 66,3-4 97,3-2 71,3-3 158,2-3-16,2-4-262,1-3 102,-1-4-120,-2-2 98,-2-1 81,-3-1-22,-4-1 34,-3 0-209,-2-1-15,-1 1 12,-3 1-129,-3 1 16,-2 3-66,-5 2 32,-1 3-33,-1 3 46,-3 3-50,-1 2 33,-3 3 103,-1 4-86,1 3 32,3 2-102,3 0 65,5 1-136,3-1-38,4-1-349,2-2 90,3 0 174,7-2-587,6-2 779,8-2-190,8-1 108,5-1-601,4-1 232,3-4 29,1-1-141,-3-2 256,-4-1 281,-5 2 58,-8 0 88,-8 1-3,-6 2 702,-5 1 64,-4 2-424,-1-1-227,-1 1-64,-3 2-99,-1 2-13,-1 3-5,-1 3 53,-1 3-16,2 1-48,2 1 72,1 0-24,1 0 27,1-1-25,1-1-10,0-3-91,4-2 137,1-3-9,4-3 193,3 0 82,2-4 8,3-5-192,1-4 43,-1-4-81,-2-5 14,-4-1 142,-4-2-268,-2 1 329,-3 2-269,-4 3 7,-7 4-21,-3 4-5,-6 3-22,-3 3 6,-2 4 15,1 3-4,3 3-166,5 1 122,5 1-63,3 0-134,8-1-184,10-2 99,12-2 344,13-4-235,14-4-1045,8-6 623,6-5-476,-2-4-2077,-5-3 1508,-10-4 584,-10-2 1126,-12-2-27,-9-2 921,-8 0 904,-6 1-874,-5 3 554,-3 3-454,-3 6 78,-1 5-70,1 4-218,0 5-446,0 3-317,0 3 32,0 7-113,-2 6 33,1 9-32,0 8 82,2 8-42,3 7-22,1 3 8,3 2 51,3-1-72,1-4 43,2-4-32,0-6 7,0-8 17,-1-6 51,-1-8 23,-1-5 72,0-3 2380,-3-11-1797,0-7-599,-1-6-8,1-6-127,0-5 52,0-4-82,0-1 62,1 2-76,2 2 22,2 5-82,5 4 95,3 5-32,4 6-7,3 4-14,3 3-16,1 2 77,0 2-61,-5 2-35,-3 2-82,-5 2-57,-4 2 9,-5 2 194,-7 2-21,-7 1 19,-5 0 24,-4-1-81,-2-1 25,1-3-235,2-3-235,6-2 296,3-2 206,5-1-38,3-1 41,2 0-17,1 0 24,0 1-157,1 1-179,0 0 193,0 4 92,0 3 30,3 2 27,2 2 2,3 1-15,3-1-52,3 0-42,1-2 120,0-1-3,1-2-31,-1-2-60,0-3 92,2-1 4,3-3 20,2-4-1,2-5 3,-1-3-56,1-5 16,-2-2-8,-3-3 19,-4 1-6,-3 1 41,-4 2 63,-3 3 96,-3 4 17,-2 3 117,-1 4 29,-1 2-355,0 1 129,1 2-169,-1 1-96,1 3 22,-2 4 111,-3 6-55,0 3 5,1 5 3,0 2-22,1 0 43,2-1-32,1-3 48,5-4-144,3-4 24,5-5 117,2-2-58,5-6 61,3-6-13,0-6-89,-1-5 121,-2-4-40,-5-1 13,-4 1 74,-4 4 334,-3 3 59,-2 4-197,-2 5 5,-1 2-251,1 3 2,-3 2-242,-1 5 187,-1 5-33,0 4 28,1 1 18,1 2-3,1-1-16,2-3-106,7-4-8,5-4 181,5-3-40,6-7 2,5-6-346,3-7-88,-1-7-222,-1-6 337,-5-6-81,-5-6 276,-6-2-364,-4-1 569,-5 4-134,-3 6 577,-1 7-201,0 7 241,-2 8-220,0 5-79,1 5-280,-2 2-67,0 6-230,-3 5 364,-2 9-86,-2 9 34,1 10 6,0 8 0,2 7-18,3 5 4,1 1 17,2 0 32,2-4-27,2-3-27,1-6 46,-2-6-35,1-6 48,-2-6 5,0-7 19,-1-5 72,0-6-37,0-4 16,0-3 1371,0-8-689,0-5-431,0-9-235,1-8-78,3-9-40,3-7-29,2-3-72,4-1 56,2 4-40,1 5-195,2 8 206,3 7-259,2 6 242,4 6-186,1 6 131,1 2-112,-3 5-25,-6 4 6,-5 5 141,-6 2 126,-7 4-27,-9 1 80,-9 0 59,-7 0 42,-7-2-80,-4 0-45,-2-3 11,1-3-48,2-2-1148,5-3-3689,7-4-4994,7-1 1450</inkml:trace>
  <inkml:trace contextRef="#ctx0" brushRef="#br2" timeOffset="3203.42">2550 382 17688,'0'0'7532,"0"-2"-7276,0-1-296,0 1 34,0 1-58,1 5-32,1 6 118,2 7 36,0 6-79,1 4 69,-1 3-21,1 0-14,0-2 43,-2-3-69,1-5 21,0-4-8,-1-5 0,0-4 0,0-3 18,0-2 52,0-3 116,1-4-140,1-5 50,1-4-35,2-6 62,0-4 56,1-4 5,-1-3-107,0 0-2,0 1 32,-2 4 77,0 5-208,-2 6 48,-1 4-22,-1 5-300,-1 4-812</inkml:trace>
  <inkml:trace contextRef="#ctx0" brushRef="#br3" timeOffset="4800.76">2984 344 5587,'0'0'16997,"-4"-8"-16883,-3 0 17,-4 0-219,-3 2 120,-3 4-43,-3 6 67,0 5-72,-1 5 118,0 4-17,2 4-66,4 2 5,3 0-24,5-1-16,3-2-16,2-3-128,5-5 165,3-4-18,5-4 194,4-2 83,5-6-234,2-6 7,2-5-29,-1-5-5,-3-1 127,-4 1 1,-5 4 419,-4 4-225,-4 4-170,-1 3-147,-2 4-240,-1 6 194,0 5-23,0 5 61,1 1 29,-1 1-39,1-3 15,2-3-5,2-3 56,3-4 3,4-3 96,6-6-174,5-7 168,5-6-127,2-7-20,1-8-31,-1-6-54,-5-8-344,-5-4 19,-6-2 382,-5 1-17,-3 3 46,-7 7 66,-3 7-88,-2 9 105,-3 7-108,1 7 14,-1 6 14,-1 4-65,1 5-112,-2 7 198,-2 6-49,1 5 20,-1 4-17,1 4 24,1 2 105,3 2-105,2-1 75,2 1-96,3-2 46,1-2-36,1-3 9,2-2 72,2-3-59,3-1 2,1-3 57,0 0 37,1-2-64,1-1 155,1-2-176,-1-1-19,0-2 21,-1-2-34,-1-1 45,1-2 117,1-1-144,2-2 14,1 0 50,3-2-39,1 0-6,2 0 21,2-3-26,-1-4-11,2-3 2,-1-5 17,0-3-24,-3-4-11,-3-3 2,-3 0-76,-3 0 95,-4 3 62,-2 3-73,-2 3 86,-1 3-61,-1 4 0,-1 3-38,1 3-66,-2 1 15,0 2-66,-1 3 72,-2 4 32,-2 5-45,1 4 37,-1 4 27,3 2-27,0 1 29,3-1-64,1-3 19,4-1-8,5-4 38,3-4-12,4-3 25,4-4-6,2-3 22,4-6-6,4-5 3,0-6-18,-1-4 4,-3-1 17,-6-1 13,-6 2-40,-5 3 51,-4 4 133,-2 4-94,-3 3 38,0 3-138,0 2 18,0 1-32,0 1-110,0 4 86,-3 3 43,-1 4-14,-2 4 30,0 2-6,0 3 3,1 0-18,2 1-52,1-1 33,3-3 5,3-2-3,3-2 41,3-3-12,2-3 44,4-3 26,3-2-43,4-2 16,3-2 14,2-3-43,-1-5 32,-1-1-29,-2-3 7,-3 0 73,-5-2-78,-4-1 65,-3-1-57,-4 0-2,-2 0 93,-1 0-104,-1 1-3,-1 3 1,-3 3-44,-2 3-7,-3 2 56,-2 3-113,-3 2 73,-1 5-6,-1 4 0,1 6-15,1 4 42,2 4-14,3 4 6,3 0-37,2 0 10,3-1 14,0-2-80,4-4 135,4-2-172,3-4 108,5-3 41,6-3-145,5-4-119,4-3-662,3-5-1470,0-5-1628,-5-4-3772,-6 0-1519</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48.501"/>
    </inkml:context>
    <inkml:brush xml:id="br0">
      <inkml:brushProperty name="width" value="0.035" units="cm"/>
      <inkml:brushProperty name="height" value="0.035" units="cm"/>
      <inkml:brushProperty name="color" value="#DA0C07"/>
      <inkml:brushProperty name="inkEffects" value="lava"/>
      <inkml:brushProperty name="anchorX" value="-158371.78125"/>
      <inkml:brushProperty name="anchorY" value="-135140.9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61126.65625"/>
      <inkml:brushProperty name="anchorY" value="-136903.90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62532.15625"/>
      <inkml:brushProperty name="anchorY" value="-138597.3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4050.125"/>
      <inkml:brushProperty name="anchorY" value="-139818.890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65523.70313"/>
      <inkml:brushProperty name="anchorY" value="-141063.82813"/>
      <inkml:brushProperty name="scaleFactor" value="0.5"/>
    </inkml:brush>
  </inkml:definitions>
  <inkml:trace contextRef="#ctx0" brushRef="#br0">133 77 11845,'0'0'7516,"0"-2"-7252,-1 0 150,0-1 143,-1 2-5,0-1 302,0 1-171,0 1-157,-1 0 199,0-1-447,-2-2-59,0-2-94,-1-2-74,0-1 119,-1-1-154,1 0 86,0 1 28,1 2-140,2 2 82,1 1-86,0 1 4,2 2 15,0 0-101,-1 2-83,-1 6 187,0 8-45,-2 9 37,-1 9-3,-1 8 22,-1 6 13,0 2-21,2 0-11,-1-3 2,2-4 54,-1-6-128,1-7 152,2-7-104,0-7 51,1-6-32,1-5-30,0-3-85,5-2 0,6-3 187,7-3-57,6-1-7,5-2-35,2-1-51,2-1-306,0-1 213,-1-2 66,-3-1-60,-3-2 199,-4 0-34,-5 0 37,-5 2 16,-4 1-3,-4 1 40,-2 3-47,-2 2-4,0 2 20,-1 2-65,0 2-18,0 2-185,0 3 49,1 5 197,-1 5-64,0 5 32,0 1 0,0 1-19,1-2 6,-1-2-59,2-3 90,2-4-122,2-4-18,3-2 151,3-3 24,2-5-55,2-5 138,-1-5-134,-2-5-31,-2-4-179,-3-2 229,-3 0-42,-5 1 53,-7 4-43,-6 5-2,-4 4-19,-6 5-72,0 4 37,1 2-71,4 5 111,3 3-147,5 3-47,4 1-83,3 2 88,8-1-166,6 0-624,6-2 249,7-3 759,5-1-164,2-3 159,2-1-5,-3-2-48,-2 0 147,-5 0-195,-5 0 117,-5 0-74,-3 3 74,-3 4 16,-3 4 110,-2 6-46,-1 2 22,-1 4-59,1 1-2,0-1-22,2-1 77,0-3-80,3-3 214,1-5 88,4-4-72,2-3 112,7-5-217,3-5 9,4-6-86,1-4 14,-2-5 26,-3-2 46,-7 0 8,-5 0 21,-4 2 184,-6 4-386,-8 4 47,-7 4-120,-5 3 110,-4 3-78,1 3 62,0 1-73,6 3 4,4 1-78,5 1 37,4 1-109,5-1 67,8 0-100,7-1 233,9-2-162,6-2-337,6-5-144,3-4 13,0-5 283,-2-4 246,-5-4 5,-8-3 107,-7-3 5,-8-1 136,-4 0 189,-4 4-63,-2 3 410,-2 5-128,1 6-109,0 4-291,-1 3-133,2 5-102,-3 8 115,0 7 8,0 7-37,-1 5 336,1 5-209,1 1 97,1 1 184,0-3-243,0-2-141,1-6 18,0-5-26,0-5 53,0-6-35,0-4 88,1-2 537,-1-6 149,1-7-547,1-7-157,3-6-70,2-5-5,4-1-37,0 2-86,1 4-31,1 6 151,2 5-88,-1 6 70,1 4-72,-1 7 77,-2 6-136,-3 6 152,-2 3-86,-6 2 102,-6 1-64,-7-2 22,-6-1-25,-4-4-125,0-2 72,2-4 82,3-2-82,4-4 88,5-1-80,4-2-32,2-1-104,1 2-256,4 0 419,4 1-254,4 0 307,6 1-99,5 0 56,4-1 11,1-1-96,1 0 142,0-2-9,-1-1-32,-3-4 17,-2-4 31,-1-3 27,-4-4 70,-2-1-166,-3-1 165,-4 3-16,-3 4-13,-2 3 123,-2 3-165,-1 3-60,0 1-23,-1 1-193,0 4 180,1 4 28,-1 2 12,3 4 7,1 0 3,3 0 0,2 0-19,3-3 6,3-2-96,3-3 119,4-2-76,2-2-52,3-3-132,0-5 218,-1-5-38,-2-5 17,-4-2 5,-6-2 37,-4 2 27,-4 3 126,-3 4-70,-2 3-102,0 4 33,-3 4-75,-1 3-3,-1 5 73,1 3-118,0 1 74,2 0-5,0 0 38,6-2-8,2-3 42,6-2-10,4-2 24,4-3-25,3-5 28,0-5 28,-1-6-63,-2-5 40,-2-6 5,-4-6-22,-3-4-10,-1-4 22,-4 2-9,-2 3 96,-2 6 68,-1 8-33,-1 8-38,0 6-154,-1 4-53,1 8-54,-1 11 115,-1 8-2,-1 12 23,-2 10-18,0 9-11,0 7 21,1 6 30,0 2-27,1 1-8,0-2 21,0-4-26,0-6 45,0-9-51,1-9 35,-1-12-29,1-8 7,0-9 73,1-6 72,0-7 58,1-9-82,0-11-118,0-10 14,2-10-72,4-8-25,5-3-34,5-2 43,5 2-54,3 7-21,2 8 43,4 9 77,1 10 16,1 7 2,-2 7 6,-4 7-130,-7 7 36,-5 4 113,-5 4-38,-11 2 19,-10 2 75,-10 0-59,-8-1 21,-7-2-42,-1-4-27,0-1 24,3-5-814,6-3-2064,8-2-1887,6-2-13155</inkml:trace>
  <inkml:trace contextRef="#ctx0" brushRef="#br1" timeOffset="796.31">2495 230 13574,'0'0'10285,"0"-7"-10298,-1 4 178,-3 8-170,-3 11 122,-4 10-112,-3 10 75,-2 6 35,0 1-67,1-1 6,1-5-22,2-5-35,4-9 27,2-6 8,3-7-21,1-4 138,2-4 128,0-7 606,3-7-736,3-9-5,6-9-65,3-8-77,5-6 8,3-4-8,1-1 0,0 3 0,-3 6-131,-3 9 131,-2 7-26,-5 8-30,-2 7-6,-1 4-74,-2 4 37,1 7 97,1 7-30,1 10 53,0 11 8,-2 9 1,-1 7-17,-1 2 6,-3 0-3,0-2 37,-1-5-47,-1-6-4,0-6 1,0-6-190,-1-6-376,1-6-837,-1-6-1010,0-3-1765</inkml:trace>
  <inkml:trace contextRef="#ctx0" brushRef="#br2" timeOffset="982.6">2417 421 14615,'0'0'7339,"11"-5"-7224,9 0-115,10-2-51,9-1-1875,4 1-795,-2 0-1479,-4 1-4105,-10 2 3842</inkml:trace>
  <inkml:trace contextRef="#ctx0" brushRef="#br3" timeOffset="1326.93">2692 340 8052,'0'0'14030,"9"-1"-13846,4 4-69,7 4 202,4 7-229,-1 5 99,-2 5-216,-4 3 149,-6 1-53,-9-2-81,-7-1 214,-7-4-253,-4-5 117,-1-5 56,0-4-21,3-3 181,1-5 550,3-8-484,4-7-60,1-7-35,4-8-281,6-6-7,6-1-16,5 0-366,4 6 27,2 7-646,0 8-563,-1 6-739,-2 7-63,-3 6-625,-3 4-2746,-4 3 1079,-4 0 1210</inkml:trace>
  <inkml:trace contextRef="#ctx0" brushRef="#br4" timeOffset="2436.38">2897 337 1889,'0'0'17122,"7"2"-16807,4 4 144,4 5 192,2 5 155,0 5-545,-1 3-154,-4 2 77,-2-1-45,-5-3-91,-2-2 122,-1-6 36,-2-4 10,-2-4 230,1-3 330,-1-3 163,1-7-611,1-7-317,4-8 7,7-7-95,9-5-203,6 0 16,8 3-75,2 4-101,3 7 453,0 6-120,-2 5-130,-3 5-168,-2 1-76,-6 3 431,-5 0 10,-7 1 18,-5-1 284,-5 1-76,-2-1 319,-5 0-193,-6-1-283,-4 1 67,-5 1-8,-4 4 80,-1 4-58,1 4 210,2 4-320,5 3 64,3 0-64,5 0 24,3-2-85,4-2 79,6-3-26,5-4 8,7-4 112,4-4-50,6-6-17,2-7 46,1-6-91,-1-5 101,-4-2-106,-7 1 50,-5 2 227,-5 5 232,-5 5-162,-2 4-113,-2 4-55,0 2-188,-1 3-127,0 4 2,-1 4 169,0 4-94,1 1 74,0 0-34,0 0-8,4-3-53,6-3 106,9-3 3,8-4 3,8-5 117,3-7-181,0-4 114,-4-3-130,-5 0 90,-8 1-48,-7 4 163,-6 3-101,-3 4-56,-4 3-169,0 2 60,-2 5 116,1 3-95,3 3 112,3 2-30,5 0 11,6-1-56,6-3 72,4-3-24,1-2-29,0-4 47,-3-7 41,-5-6 8,-6-6-73,-3-5 25,-5-4 64,-2 0 53,-2 2 8,-1 5 43,-1 6-65,0 4-127,1 6-3,-1 8-272,1 12 349,0 10-98,-1 12 53,1 10-22,0 9 9,2 5-3,2 3 0,2 2 0,0-1 56,-1-2-72,-3-6-32,-4-6 45,-8-7-74,-6-8 96,-5-9-11,-5-8 98,-2-7 15,-3-6-73,0-6 82,-2-6-26,1-7 158,3-5-43,4-5 39,6-3-284,7-4 63,9-2-333,14-1-235,17-1-568,16 1-467,16 2-2980,10 4 1574,3 4-6694,-12 6 2863</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02.580"/>
    </inkml:context>
    <inkml:brush xml:id="br0">
      <inkml:brushProperty name="width" value="0.035" units="cm"/>
      <inkml:brushProperty name="height" value="0.035" units="cm"/>
      <inkml:brushProperty name="color" value="#DA0C07"/>
      <inkml:brushProperty name="inkEffects" value="lava"/>
      <inkml:brushProperty name="anchorX" value="-172213.39063"/>
      <inkml:brushProperty name="anchorY" value="-145402.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73544.84375"/>
      <inkml:brushProperty name="anchorY" value="-146971.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75030.76563"/>
      <inkml:brushProperty name="anchorY" value="-148198.8281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76505.14063"/>
      <inkml:brushProperty name="anchorY" value="-149438.73438"/>
      <inkml:brushProperty name="scaleFactor" value="0.5"/>
    </inkml:brush>
  </inkml:definitions>
  <inkml:trace contextRef="#ctx0" brushRef="#br0">137 122 15399,'0'0'7916,"-4"9"-7871,-4 10-29,-5 8 109,-3 5-143,-1 2 50,-1-1 2,1-4 33,3-6-64,4-7 58,3-5-18,3-5 154,3-4 593,0-5 306,1-7-1069,1-7 80,3-10-123,3-7 32,6-7-155,4-3 139,5 0-288,1 3 325,-1 6-66,-3 7 61,-3 9-24,-5 6-8,-3 7-259,-1 6 73,1 10 204,0 8-50,3 8 29,-2 7 41,0 4 7,-3 3 1,-2 0-54,-1-1 34,-2-2-31,-1-4 138,-1-4-170,-1-4-187,-2-6-995,-3-4-1548,0-6-845,-2-3-6505,1-3 2887</inkml:trace>
  <inkml:trace contextRef="#ctx0" brushRef="#br1" timeOffset="184.16">1 294 14215,'0'0'7320,"25"-6"-7432,14-3-2070,10-1-1225,6 1-5907,-8 1 3010</inkml:trace>
  <inkml:trace contextRef="#ctx0" brushRef="#br2" timeOffset="480.61">434 196 512,'0'0'20244,"9"12"-20046,2 7 12,0 6-23,-2 2-86,-2 0 25,-2-2-51,-2-4 10,-4-4 107,-4-6 61,-3-4-28,-3-4-76,-1-7 417,1-7 322,1-6-688,4-6 72,4-4-114,7-3-172,8 1-18,7 2-8,6 5-139,3 6-821,3 5-950,-2 5-459,-4 3-1377,-6 3-4533,-5 2 1444</inkml:trace>
  <inkml:trace contextRef="#ctx0" brushRef="#br3" timeOffset="1985.67">658 183 13222,'0'0'6987,"15"15"-6701,2 6-46,2 4-120,-3 0 27,-3-1-94,-5-3 59,-3-5 35,-2-5 26,-3-4 259,-3-3 435,-3-3-50,-1-2-225,0-5-98,2-3-436,0-6-10,4-2-106,5-2-108,7 0-34,4 2 93,4 3-109,6 3-395,3 3 94,1 3 205,-1 1 16,-5 3-83,-5 0 432,-7 1-106,-4 0 199,-4 1 17,-2-1-200,-2 0-46,0 2-72,0 1 155,0 4-16,0 1 30,1 3-1,-1 0 22,3 0-43,3-2 13,4 0-61,4-4 35,5-1 5,3-2-22,2-4 28,0-4-28,-1-3 46,-2-2-13,-2-2 42,-5 0 158,-5 2 181,-2 2-2,-4 2-17,-2 3-245,-2 2-42,-1 0-62,0 2-75,1 0 14,1 1 26,0-1-10,0 1 5,0-1 18,0 0 14,-2-1-2,-1 1 2,-1-1-112,-2 1 106,-2 0 1,-1-1 0,-3 1-14,0 1 24,-2 1-26,0 1 8,1 2-41,2 1-26,1 2 61,1 1-58,3 0 74,0 1-58,3 0 37,0 0 8,1-1-59,1-1 1,1 1 15,1-1 30,0-1 29,0-1-99,2-2 88,2-1 9,3-1 127,3-1 62,1-1-121,1 0-28,2-3 135,-1-1-104,-1-5-20,1-2-12,-1-3-21,0-2 21,-2 0-45,-2 1 88,-2 1 48,-2 3 232,-2 3 129,-1 3-225,0 3-213,-1 1-19,-1 1-227,1 0 29,-1 3 33,1 4 93,0 3 32,0 4 37,0 2-2,0 0 5,1-2-37,2-1 47,3-4-52,1-1-4,3-4-18,1-1 22,2-3 10,2-4-22,4-5 28,2-5 10,-1-3 90,-3 0-23,-3 1 88,-4 4 240,-3 3-139,-4 4-315,-1 2-53,-2 3 45,-1 3-111,0 4 196,1 2-58,-1 2 24,3 0-18,0-1-14,4-3 40,4-2 42,1-2 84,4-2-76,1-5 49,-1-5-32,1-4 101,-2-5 120,-2-4-48,-1-3 195,-3-1-126,-3 3-47,-2 3-22,-1 6-115,-2 5-141,0 3-154,-1 8-65,1 9 131,-1 11 99,1 10-6,0 11 54,-1 7-46,-2 5-2,0 3-169,-4 2-570,-4-1 693,-7-2-691,-5-2 561,-7-4 170,-6-6-45,-7-7 48,-3-8 0,-2-9 75,1-7-3,5-7 43,4-7 458,8-8-202,8-8-24,7-9-240,9-8-91,15-9-144,20-6-352,21-3-382,19 2-517,14 5-1540,8 7 739,2 10-1792,-5 7-3288,-18 8-254</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01.787"/>
    </inkml:context>
    <inkml:brush xml:id="br0">
      <inkml:brushProperty name="width" value="0.035" units="cm"/>
      <inkml:brushProperty name="height" value="0.035" units="cm"/>
      <inkml:brushProperty name="color" value="#DA0C07"/>
      <inkml:brushProperty name="inkEffects" value="lava"/>
      <inkml:brushProperty name="anchorX" value="-167890.14063"/>
      <inkml:brushProperty name="anchorY" value="-142504.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70658.89063"/>
      <inkml:brushProperty name="anchorY" value="-144130.21875"/>
      <inkml:brushProperty name="scaleFactor" value="0.5"/>
    </inkml:brush>
  </inkml:definitions>
  <inkml:trace contextRef="#ctx0" brushRef="#br0">25 30 13606,'0'0'4933,"0"2"-4447,0 0-155,0 1 178,0-1 86,0-1 53,0 0-245,0 0 99,0 1-452,0-1 140,0 1-214,0 1-67,0 4-82,-1 3 215,0 6-71,0 4 66,1 4-29,-1 2 11,1 2-22,-1 0 6,1 1 16,0 1-6,0 0 3,0 0 19,0-1-43,-1-2 13,0-3-5,0-4 19,1-5-25,-1-4 9,0-3-3,0-4 37,-1-2 46,2-2 64,-1-1 61,0-3 176,-1-7-416,0-7 78,0-10-244,0-7-210,1-7 213,1-3 214,1-1-62,1 3 137,1 4-121,2 4 152,1 7-157,0 5 30,3 4-12,1 5-39,3 3 66,1 2-114,3 2 71,2 2-98,0 2 46,2 2 39,-2 3-162,-3 3 13,-3 4 119,-3 4-97,-5 5 146,-2 2-3,-4 1 24,-6 1-130,-4-2-35,-5-1 115,0-3-118,-2-3-187,2-3-114,2-3-227,2-3 662,2-2-62,3-2 120,3 0-111,2 0 116,1-1-167,1 1 66,0-1-23,0 1-241,1 2 88,-1 2 128,1 3 86,0 3-70,2 3 128,2 3-34,2 1 13,2 0 0,1 0 56,1-1-72,0-1 99,-2-1-48,1-1 15,-2-2 17,-1-2-24,0 0 7,-1-2 222,0 0-82,1 0-94,1-1 16,0-1 5,1 0-26,0-1-67,1-1 112,0 0-93,1-2 29,1 0 67,0-1 90,1-3-21,2-5-189,1-4 77,0-6-91,-1-4 1,0-4 34,-3-3 24,-3 0-24,-2 2-46,-4 2 70,-1 5-5,-2 5 58,0 5 81,-1 4-244,0 3 41,-3 2-22,-1 1-79,-3 1 95,0 1-106,-2 1 125,2 3-94,0 3 49,0 3 24,1 3-27,0 3 29,2 3-82,2 2 117,1 0-131,1 1 21,2-1 105,4-3 21,3-4-56,4-3 5,4-5 17,3-2 47,3-4 118,1-2 8,1-5-179,1-4 114,0-6-98,-3-4-13,-2-4-35,-4-3 43,-5-1 95,-3 1-138,-4 2 48,-3 4-16,-1 5 0,-4 4-18,-2 4-14,-4 4-110,-2 3 12,-1 5 63,0 4-99,3 5-98,3 3 102,2 3-247,6 1 407,4 1-145,6 0-2,3 0 125,0-1-3,0-3 24,-4-1-149,-2-3-141,-4-1-25,-1-3 289,-5-2-262,-4-1 147,-3-3-227,-2-1 155,-1-2 208,1-1-61,2-3 18,1-3-293,4-2 101,1-2-571,2-2 209,5-1 562,4 0-104,5-1-114,5 0 7,6 1-10,5 0 272,2 1-42,1 1 47,-2 1 75,-3 1 0,-5 0 416,-7 1 539,-4 1-202,-5 1 282,-3 2-227,-3 0 260,0 2-994,-1 1-28,0 1-97,0-1-346,0 2-142,1 0 56,0 4 368,0 4-37,0 5 75,0 4 56,0 4-49,0 1 1,0-1-19,0-1 3,0-3-41,0-3-306,2-5-120,4-3 125,3-3 350,5-4-158,3-6 150,4-5-86,0-6-160,1-4 214,-2-2-75,-3-1 117,-4 3 105,-5 2 292,-2 4 321,-4 5-253,-1 3-41,-1 4-450,-1 2 74,0 1-354,0 3 5,1 5 352,-3 4-117,1 3 71,0 3 14,0 1-2,1-2 58,1-2-35,-1-3-42,3-4 50,4-2-18,5-3 247,7-5 25,8-7-272,6-5 37,4-7-61,2-6-17,-2-4-410,-4-5 152,-7-2 285,-7 0-77,-5 2 139,-7 4 349,-2 5-74,-5 6-46,-1 6 29,-2 6-330,-1 4 16,-2 5-361,0 6 236,-4 7 95,-1 8-125,-1 7 147,-1 7 15,2 2-58,2 2 6,2-2-22,4-2-16,1-3 40,4-5-70,4-5 78,3-4-5,3-6 2,3-5 41,3-3 306,3-3-160,4-7-46,3-6-108,3-7 21,2-6-94,-1-8-16,-2-5-242,-3-4-11,-4-2 191,-4 1 119,-6 2 162,-4 5 179,-4 8 136,-2 7-150,-2 7 342,-1 6-808,0 5-131,0 8-257,-3 9 620,-3 10-171,-2 8 131,-1 6-11,-1 4-48,1 1 34,2 0-31,2-4 26,2-3-26,2-6-67,4-7 75,3-5-121,6-7-1010,4-4 135,4-6-1040,5-7-1902,0-7-6336,-3-1 8699</inkml:trace>
  <inkml:trace contextRef="#ctx0" brushRef="#br1" timeOffset="178.32">1268 232 6563,'0'0'6456,"22"2"-6365,12 1 82,13-1-186,11-2-1670,9-2-2202,-10 0-4539</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14.576"/>
    </inkml:context>
    <inkml:brush xml:id="br0">
      <inkml:brushProperty name="width" value="0.035" units="cm"/>
      <inkml:brushProperty name="height" value="0.035" units="cm"/>
      <inkml:brushProperty name="color" value="#DA0C07"/>
      <inkml:brushProperty name="inkEffects" value="lava"/>
      <inkml:brushProperty name="anchorX" value="-180507.15625"/>
      <inkml:brushProperty name="anchorY" value="-153166.1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81808.5"/>
      <inkml:brushProperty name="anchorY" value="-154924.48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83370.46875"/>
      <inkml:brushProperty name="anchorY" value="-156138.8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85042.35938"/>
      <inkml:brushProperty name="anchorY" value="-157312.42188"/>
      <inkml:brushProperty name="scaleFactor" value="0.5"/>
    </inkml:brush>
  </inkml:definitions>
  <inkml:trace contextRef="#ctx0" brushRef="#br0">150 77 12934,'0'0'8169,"0"6"-8340,-2 8 177,-3 10 164,-4 8-186,-4 8 256,-2 5-74,-3 1-30,0-1-21,0-4 21,2-5-104,3-8-8,3-6 16,4-9 26,2-5-26,2-4 161,2-6 252,1-9 179,3-10-773,6-12 229,5-9-475,6-11-381,5-4 701,5-2-133,0 4 131,-2 7 69,-3 10 120,-5 10 10,-6 9 327,-6 9-255,-4 5-223,-2 6 66,-1 9-138,0 8 120,1 11 240,-1 9-161,0 7-82,0 5 67,-3 3-88,-1 0 77,-3-2-80,-2-4 61,-1-5-56,0-6 17,-1-7-25,1-5-536,0-7-1304,0-5-1455,-1-5-2422</inkml:trace>
  <inkml:trace contextRef="#ctx0" brushRef="#br1" timeOffset="195.41">21 371 17464,'0'0'2849,"27"-8"-2907,11-1-703,10-1-1344,3 1-389,-2 1-2813,-4 1-2571,-11 2 7107</inkml:trace>
  <inkml:trace contextRef="#ctx0" brushRef="#br2" timeOffset="537.81">396 273 13446,'0'0'8247,"6"4"-8247,4 3 18,5 5 14,2 5-42,1 3 52,-3 0-34,-2 0 67,-5-1-38,-3-3 163,-3-3-26,-4-2 109,-1-3 13,-1-3 59,-1-3-105,0-1 316,1-4 242,1-6-690,0-6-70,2-9-6,5-5-116,7-5 39,7 1-16,7 0-15,6 5-294,5 5 26,2 5-867,3 7-1000,-2 4-1448,-4 3-52,-8 3-3611,-9 2 1314</inkml:trace>
  <inkml:trace contextRef="#ctx0" brushRef="#br3" timeOffset="1984.86">798 209 11013,'0'0'6614,"7"22"-6025,2 7 150,1 6-386,-1 0 108,-2-2-325,-3-3 192,-1-5-72,-6-6 371,-4-5 86,-5-5 183,-2-3-344,0-3-31,1-3-23,4-3-15,2-4-469,3-4 39,4-4-245,7-2-347,10-2-272,10 0-104,12 1-512,8 0-27,5 2-273,2 2 105,-2 2 323,-6 3 592,-9 1 566,-8 2 63,-10 2 857,-7 1 1140,-6 1-551,-4 1-418,-2 0-777,-5 4-74,-2 3-83,-4 6-48,-1 3 77,0 4-42,2 0-3,3 1-16,2-2-35,2-3 46,4-3 21,3-4 32,6-3-61,5-4 170,5-4 118,3-7-214,3-5 41,0-5-110,-2-3 21,-3-1-13,-4 1 112,-5 4 734,-4 4 226,-3 5-629,-3 4-453,-2 4-22,-1 6-361,-3 5 497,-2 5-165,0 6 61,-1 1 75,1 0-97,2-1-42,2-3 30,1-4 39,5-5-13,7-3 8,6-2 299,9-5-142,6-4-53,4-5 6,0-1 44,-2-3-148,-5 1 156,-8 0 417,-6 3 14,-5 1-158,-5 3-153,-3 2-298,-2 3 64,-1 1-122,-1 0 2,1 2 50,0-1-36,1 1-100,-1-1 30,1 0 133,0 0-42,0 1 40,0-1 13,0 0 131,0 0-129,1 0 97,0 0-48,1 0 71,0-2-111,1 0 53,0-2 0,1-3-77,3-1 79,-1-3-82,2 1 6,-2 0-4,-1 2-2,-1 2 0,-2 3-18,-1 0-33,-1 2-66,0 1-3,0 2-43,0 4 64,-2 5 91,0 5-5,0 4 10,0 3 22,1 2-24,0 0-11,0-2 21,1-3 11,2-3-21,2-5-11,3-3 2,4-4 36,4-3 138,3-2-75,2-5-98,1-6 143,0-5-50,-1-5 91,-1-5-152,-2-1 160,-3 0-145,-2 4 398,-3 4-301,-3 6 123,-3 4-164,-1 4-90,-1 3-112,-1 2-131,-1 2 137,0 5-73,-3 6 208,-2 8-18,-2 7 34,-1 7-18,-1 4-30,-1 5 65,2 2-41,-1 2-5,1-1 21,1 0-45,1-3-5,-2-3-19,-1-4 3,-6-4-3,-6-6 0,-12-5 37,-12-7 27,-11-4 125,-8-5-199,1-4 141,6-3 159,11-5 177,13-3-16,13-4-328,14-4-65,18-6-39,21-4-32,22-3-38,20-1-421,15 1-32,7 3-19,1 4-787,-4 6-715,-9 4-1953,-12 4-819,-19 4-9718</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12.052"/>
    </inkml:context>
    <inkml:brush xml:id="br0">
      <inkml:brushProperty name="width" value="0.035" units="cm"/>
      <inkml:brushProperty name="height" value="0.035" units="cm"/>
      <inkml:brushProperty name="color" value="#DA0C07"/>
      <inkml:brushProperty name="inkEffects" value="lava"/>
      <inkml:brushProperty name="anchorX" value="-178658.40625"/>
      <inkml:brushProperty name="anchorY" value="-150912.9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80315.01563"/>
      <inkml:brushProperty name="anchorY" value="-152046.59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78977.14063"/>
      <inkml:brushProperty name="anchorY" value="-151218.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80446.4375"/>
      <inkml:brushProperty name="anchorY" value="-152629.5468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79031.875"/>
      <inkml:brushProperty name="anchorY" value="-151826.20313"/>
      <inkml:brushProperty name="scaleFactor" value="0.5"/>
    </inkml:brush>
  </inkml:definitions>
  <inkml:trace contextRef="#ctx0" brushRef="#br0">0 174 9172,'0'0'10450,"0"2"-10210,0 0 30,0 1 165,0 0 82,0-1-26,0-1 61,0 0 686,4-1-1075,6-2-179,9-3 32,8-3-51,8-3 27,5-2 8,3-1-114,0 0 52,-1-1-39,-2 0 26,-2-1-157,-5 3-104,-5 0 77,-6 3-336,-7 2 168,-6 3-232,-4 2-1024,-6 2 322,-7 1-1024,-7 3-1187,-7 3-889,2 1-3173</inkml:trace>
  <inkml:trace contextRef="#ctx0" brushRef="#br1" timeOffset="316.41">153 132 11781,'0'0'8914,"0"-2"-8877,0 1-104,0 0-181,0 5-24,-1 8 328,-2 9-85,-4 10 117,-2 8 0,-4 6-69,0 2 154,-1 1-48,1-3 188,1-4-292,3-6 112,2-7-133,3-6-8,1-6-2,2-5-156,1-5-1637,4-3-438,5-3-190,6-3-5111,-2-2 479</inkml:trace>
  <inkml:trace contextRef="#ctx0" brushRef="#br2" timeOffset="1232.57">444 355 416,'0'0'16530,"0"-8"-16172,0-2-145,0 1 284,0 1 292,0 1-116,0 2-100,-1 2-69,-2 2-477,-4 1 29,-4 4-43,-5 6-13,-3 5 0,-3 4-18,1 2 4,2 1-20,3 0-70,5-3 37,3-3 22,4-4-27,3-4-27,2-3 64,6-2 35,5-5 104,7-5-136,4-7 30,5-3-68,0-4 89,-3 1-11,-4 2 43,-5 4 253,-7 4 341,-3 3-621,-3 4 27,-3 2-398,-1 6-32,0 4 465,0 5-118,0 2 40,1 0-8,-1 0-91,1-3 99,2-4-389,2-3 429,4-2-86,3-5 198,5-6-170,3-5 42,3-7-14,-1-6-2,0-7 0,-2-6 0,-2-3-18,-3 0 79,-4 2 126,-3 7 490,-2 6-108,-3 9 405,-2 6-841,0 6-93,-2 5-416,-3 8 253,-6 9 112,-3 8 1,-4 8 2,-2 6 66,0 2-130,2-1 96,4-4-69,4-6 37,3-8-29,4-7-11,2-6 40,1-5-14,3-3 81,8-6-96,9-6-62,8-4-189,9-3-384,5 0 223,1 3 276,-3 4-238,-6 4-146,-5 5 439,-9 6-221,-6 8 190,-7 5 13,-4 4 19,-5 2 114,-8 1-10,-6-1 234,-6-2-61,-4-1 200,-3-4-141,0-4-43,3-3-192,3-4 27,6-2-547,5-5-1199,5-6-2659,5-7-4815,2 0 4855</inkml:trace>
  <inkml:trace contextRef="#ctx0" brushRef="#br3" timeOffset="1500.63">1092 6 13926,'0'0'7321,"0"-5"-7438,-1 5-340,-2 7 636,-2 11-195,-2 9 275,-3 8 45,-1 6 3,0 3-62,-2 1-127,1 0-118,0-2 96,-1-3-118,1-3-154,-1-5-2310,4-5-1447,1-9-4294,4-5 891</inkml:trace>
  <inkml:trace contextRef="#ctx0" brushRef="#br4" timeOffset="1847.01">1014 412 7251,'0'0'11600,"4"-2"-11437,4-2-62,5-2 222,5-4-240,4-3 197,4-4-224,1-4 27,0-4-14,-3-3 201,-4-2-302,-6 1 61,-5 4-24,-4 6 145,-7 6 68,-7 5-271,-7 8-78,-7 9 142,-6 10-24,-3 7-105,1 7 150,2 3 8,6 1-56,6-1 6,6-2-116,5-5 12,5-4 82,7-5-86,8-6-82,11-5-742,10-4-1235,9-4-3769,6-7-4478,-7-1 11635</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05.576"/>
    </inkml:context>
    <inkml:brush xml:id="br0">
      <inkml:brushProperty name="width" value="0.035" units="cm"/>
      <inkml:brushProperty name="height" value="0.035" units="cm"/>
      <inkml:brushProperty name="color" value="#DA0C07"/>
      <inkml:brushProperty name="inkEffects" value="lava"/>
      <inkml:brushProperty name="anchorX" value="-187540.01563"/>
      <inkml:brushProperty name="anchorY" value="-158939.92188"/>
      <inkml:brushProperty name="scaleFactor" value="0.5"/>
    </inkml:brush>
  </inkml:definitions>
  <inkml:trace contextRef="#ctx0" brushRef="#br0">33 136 4674,'0'0'6966,"-1"-4"-6432,0 0 274,-1 0-90,0-1-91,-1 1-65,1 1 12,-1-1-238,-1 2-48,1-1 113,-1 1 7,2 1 112,-1 0-248,2 1 62,0 0-289,1 0 184,0 0-87,0 0-129,0 0 40,0 0 201,0 0-163,0-1 178,0 0-218,0 1 330,0-1 446,0 1-835,1 0 16,2 0 11,4 0 293,3 0-307,3 0 14,4 0 88,1 0-96,3 0-9,0 0 4,1 0-6,1 0 74,-2 0-39,-1 0-22,-2 0 27,0-2-48,-4 1 32,-2 0 8,-3 0 35,-4 0-158,-2 1 105,-2 0-20,-1 0 22,0 0 16,-1 0-2,1 0 2,-1 0 18,1 0-60,0 0 74,-1 0-6,1-1-34,-1 0 32,-2-1-66,-2-2 18,-2 0-8,-1 0-38,0-1 12,0 0 31,-1 0 8,1 0-18,0-1 26,-1 1-45,1-1 51,1 1-35,0 0 11,1 1-3,1 0 56,1 1-72,1 0 24,-1 0 29,2 1-48,0 1 73,1 0-59,-1 0-1,1 0 94,0 0 27,0 0-22,1 0 14,-1 1-78,1 0 41,0 0-92,0 0 25,0 0-30,0 0-50,2 0-8,3 0 87,4 0 38,4 0-24,5 0 48,3 0-50,1 1-4,2 1 20,-2 1-9,-1 0-34,-2 1 10,-3 2 14,-2 0-25,-3 1 47,-1 0-15,-3-1-31,-2-1 10,-2-1 51,-1-1-72,-2-2 6,0 0 15,0 0 11,-1 0 35,1 0-27,0 1-27,0 0 8,-1 1-5,0 0 0,-1 2 0,-2 0 0,-3 2-74,-2 1 95,-1 2-32,-3 1 30,-2 0-6,-1 2-15,-2 0 4,-1 0-39,0 1-363,0-1-609,2-1-485,2-1-872,5-3-4133</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10.158"/>
    </inkml:context>
    <inkml:brush xml:id="br0">
      <inkml:brushProperty name="width" value="0.035" units="cm"/>
      <inkml:brushProperty name="height" value="0.035" units="cm"/>
      <inkml:brushProperty name="color" value="#DA0C07"/>
      <inkml:brushProperty name="inkEffects" value="lava"/>
      <inkml:brushProperty name="anchorX" value="-188963.5"/>
      <inkml:brushProperty name="anchorY" value="-160305.6875"/>
      <inkml:brushProperty name="scaleFactor" value="0.5"/>
    </inkml:brush>
  </inkml:definitions>
  <inkml:trace contextRef="#ctx0" brushRef="#br0">50 47 6627,'0'0'8668,"0"-6"-7990,0-1-150,0-1 53,0 1 183,0 2-132,0 0-61,0 2 40,0 1-115,0 0 85,0 1-178,0 0 443,0 1-793,0 1 222,0-1-280,0 0 21,0 2-214,0 3 193,0 2 61,0 4-72,1 2 24,1 3 11,1 1-6,0 1-16,-1 2 6,1-1 35,-2 0-105,1-2 163,0 0-182,0-2 169,0-1-107,1-1 32,-1-3-26,0-2-33,-1-2 64,0-1-21,0-2 83,-1-1-78,0-1 9,0 1 15,0-1 67,0-1-56,-1 1 203,0-3-219,-2-2-8,-2-2 69,-2-4-80,-2-1 9,0 0-78,-1-1 93,1 1-32,1 1 67,2 2-72,0 0 24,2 3 11,2 2-6,0 1-15,2 1-52,0 1 14,0 0-101,0 1-48,0 0 231,0 3-74,2 4 32,1 3 0,3 4-18,1 2 23,2 1-8,2 2-34,1-2 48,0 0-17,0-3 6,-1-1 0,-2-3 19,-2-2-24,-1-2 7,-2-3 17,-2-2-24,1-1 7,-1-1 73,2-1-3,1-3 24,1-5-21,3-3 7,0-3-20,0-1-52,-1-1-23,-2 2 2,-1 3-117,-1 1-547,0 4-840,1 3-1967,2 1-1613,1 2-2159,-1 1 2996</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13.278"/>
    </inkml:context>
    <inkml:brush xml:id="br0">
      <inkml:brushProperty name="width" value="0.035" units="cm"/>
      <inkml:brushProperty name="height" value="0.035" units="cm"/>
      <inkml:brushProperty name="color" value="#DA0C07"/>
      <inkml:brushProperty name="inkEffects" value="lava"/>
      <inkml:brushProperty name="anchorX" value="-190398.35938"/>
      <inkml:brushProperty name="anchorY" value="-161754.5625"/>
      <inkml:brushProperty name="scaleFactor" value="0.5"/>
    </inkml:brush>
  </inkml:definitions>
  <inkml:trace contextRef="#ctx0" brushRef="#br0">163 426 8772,'0'0'7809,"-2"-1"-7545,0-1 48,0 1 278,0-1 170,1 0-8,0 0 254,0-1-192,1-2-491,0-2-120,0-4-81,0-3-52,0-6-38,0-4-32,0-4 61,1-6-58,-1-2-1,0-3 1,0 0-3,0 2 0,0 4 0,0 6 19,0 6 50,0 6-69,0 5 5,0 5-21,0 3 22,0 2-84,0 1 100,0 0-52,-2 0-76,-1 0 79,-3-1 27,-4 2-45,-2 1 37,-3 3-11,0 2 3,0 2 0,0 1 19,2 1-43,1 0 32,2-1 26,2-1-44,1-1 34,3-1-11,1-3 3,1-2-56,1-1-22,1-1 41,3-1 40,4-4 45,3-3-27,4-4-23,3-2 63,0-2-77,1 1 24,-1 0-8,-1 3-19,-1 1 25,-2 2-103,-1 2 124,-1 2-59,0 1-19,0 1 65,-2 2-78,1-1-88,-2 2 192,0 2-64,-3 3-32,0 2 53,-1 2-56,-2 2-1291,0 0-584,0 0-1017,-1-1-4695,0-2 303</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11.491"/>
    </inkml:context>
    <inkml:brush xml:id="br0">
      <inkml:brushProperty name="width" value="0.035" units="cm"/>
      <inkml:brushProperty name="height" value="0.035" units="cm"/>
      <inkml:brushProperty name="color" value="#DA0C07"/>
      <inkml:brushProperty name="inkEffects" value="lava"/>
      <inkml:brushProperty name="anchorX" value="-191754.17188"/>
      <inkml:brushProperty name="anchorY" value="-162682.578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0357.79688"/>
      <inkml:brushProperty name="anchorY" value="-161379.15625"/>
      <inkml:brushProperty name="scaleFactor" value="0.5"/>
    </inkml:brush>
  </inkml:definitions>
  <inkml:trace contextRef="#ctx0" brushRef="#br0">572 59 2193,'0'0'4365,"0"-4"-3917,0 1-13,0-1-227,0 0 141,-1 1-149,0 1-56,-1 1 275,2 0 6,-1 0-364,-1 1 195,1-2-243,0 1 22,0 1 24,-1-2-73,1 1 134,-1-1-58,2 1 133,-1-1 207,1 1-108,-1 0-193,0-1 6,0 1-75,0 1-29,-1-1-203,0 1-283,0 0-102,-1 0 263,-1 0 348,-2 0 172,0 0-161,0 0 155,1 0-98,1 0-12,1 0 134,2 0-248,0 0 1145,1-1-681,0 1-90,0-1-108,0-1 84,0 1-38,0-1-123,0 0 206,0 0-179,0 0 19,0 0-80,0 1-22,0 0-37,0 0-32,0 1-32,0-1 5,0 1-5,0 0 19,0 0 13,0 0-59,0 0 75,0 1-80,0-1 43,0 0-14,-1 0-538,-1 0-817,-2 0 686,-3 1-17,-1 1-1312,0 3 1382,-2 0-1117,-1 1-1805,0 0 572</inkml:trace>
  <inkml:trace contextRef="#ctx0" brushRef="#br1" timeOffset="945.81">174 46 4578,'0'0'5589,"0"-7"-4634,0-2-85,0 1 8,0 1-94,0 2-304,0 2-87,0 0-20,0 2 1,0 0-289,0 1 83,-1 1-152,-3 4 107,0 6-56,-1 3-41,-1 5 70,0 3-61,0 3 18,0 3-42,2 1 10,-1 3 51,1 1-53,0 0 0,1 0-19,0 1 21,1-3-8,1 0 3,0-4-18,1-3 4,0-3-2,0-4 38,-1-1-12,0-3-31,0 0 10,-1-2-5,0 0 19,1-1-6,0-2 22,-1 0-43,0-3 13,1-1-5,0-1 19,0-2-24,1 0 26,0-1 86,0 0-6,-2-1 46,-4-1-120,0-5-1,-4-3-4,1-4-6,-1-3 18,0-1 14,2-1-58,0-2 18,1 0-8,1 1 0,2 1 74,1 1-76,1 3 26,1 4-27,0 3 6,2 3 15,-1 3 14,0 1-40,0 1-80,0 1-72,1 3 144,-1 3-13,1 5 26,2 4 19,2 4-2,4 1 2,1-1-19,0 0 6,1-3-3,-2-3 0,0-3 37,-3-3-48,0-4 17,-1-2 12,1-1-4,2-3 39,2-4 46,4-7-105,0-4 73,1-4-80,-2-2 21,0 1 48,-2 2-72,-2 2 24,-1 4-214,-2 2-706,-1 5-1529,-2 2-2569</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16.684"/>
    </inkml:context>
    <inkml:brush xml:id="br0">
      <inkml:brushProperty name="width" value="0.035" units="cm"/>
      <inkml:brushProperty name="height" value="0.035" units="cm"/>
      <inkml:brushProperty name="color" value="#DA0C07"/>
      <inkml:brushProperty name="inkEffects" value="lava"/>
      <inkml:brushProperty name="anchorX" value="-191677.375"/>
      <inkml:brushProperty name="anchorY" value="-162944.45313"/>
      <inkml:brushProperty name="scaleFactor" value="0.5"/>
    </inkml:brush>
  </inkml:definitions>
  <inkml:trace contextRef="#ctx0" brushRef="#br0">185 103 3650,'0'0'3953,"1"-6"-3416,1-2 204,1-1 1092,-1-1-525,0 1-575,0-1 105,1 2-144,0 1-54,-1 0-384,-1 1 179,1 1-208,-1 0 10,0 2-26,0-1-75,0 2 56,-1 0 35,0 1-30,0 1-61,0 0-149,0 1 0,0 2 5,0 6 8,-1 5 53,-2 5-32,-2 4 14,0 5-22,-1 2-13,0 3 3,2 2 72,-1 0-59,1-1-16,1 0 5,0-2 32,1 1-29,0 0-8,-1-1 3,1 0-3,-1-3 19,0-2-25,1-5 46,0-3-13,2-5-32,-1-3 47,1-4-52,0-3 34,0-2-11,0-1 3,0 0 56,0-1-16,1 1 64,-3-1-109,0 1 72,-2-1-99,-1 1 64,-2-1-22,-2 0 6,-1 0-37,-3 0 10,-1 0 14,0-3 13,1-2-21,0-3 63,2-2-55,1-2 0,3 0-1,2-1 36,1 2-12,2 2-50,0 2 35,2 1-32,0 3 7,0 0-20,1 2-52,-1 1 14,0 0-120,0 2 182,2 3-41,4 4 35,2 4-3,1 4 3,2 1 0,0 1 19,-1-1-24,0-3 7,0-2 36,-2-4-49,0-3 16,1-4 51,3-8 3,1-8-54,4-8 19,3-7 11,0-6-24,0-2 7,-1 0-20,-2 5 4,-2 4-2,-3 6 0,-2 8-747,-1 5-1598,-3 4-2689,0 4-1708,-1 2 3922</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20.078"/>
    </inkml:context>
    <inkml:brush xml:id="br0">
      <inkml:brushProperty name="width" value="0.035" units="cm"/>
      <inkml:brushProperty name="height" value="0.035" units="cm"/>
      <inkml:brushProperty name="color" value="#DA0C07"/>
      <inkml:brushProperty name="inkEffects" value="lava"/>
      <inkml:brushProperty name="anchorX" value="-193066.71875"/>
      <inkml:brushProperty name="anchorY" value="-164465.29688"/>
      <inkml:brushProperty name="scaleFactor" value="0.5"/>
    </inkml:brush>
  </inkml:definitions>
  <inkml:trace contextRef="#ctx0" brushRef="#br0">331 557 6259,'0'0'9767,"-18"-8"-9004,-2-1 280,-2-2-269,2 1 45,2-1-123,4 2-274,5 0-62,1 0 13,3 0-285,0-1 59,1-1 61,0-3-141,1-2-11,-1-3-37,1-2 77,0-2-102,0 0 14,0-1 14,1-1 10,0 0-22,0-1-10,1-1 3,-1-2 16,0 1-25,-1-1 65,-1 1-75,0 3 24,2 3-8,-1 4 19,0 5-25,1 5 9,1 3-3,0 3-19,-1 1-69,1 2-37,-1-1-32,-1 1-17,-1 3 1,-5 5 202,-3 4-2,-3 5-43,-2 2-14,1 1 41,2-1-35,2-2-64,3-2-19,2-5 19,3-3-104,1-3 67,3-3-25,-1-2 44,2 0 7,-1-1-74,2-2 191,3-4-58,4-5 62,3-3-49,2-2 35,1 1-11,0 0-34,0 1 29,1 3-11,-1 2-202,0 3 245,-2 3-83,-2 3-141,-2 6 141,-1 4 43,0 7-50,-1 3 116,-2 3-106,-1 1-824,-1 0-998,1-1-51,0-3-4074,0-5-3272,-1-4 11192</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6:51.575"/>
    </inkml:context>
    <inkml:brush xml:id="br0">
      <inkml:brushProperty name="width" value="0.035" units="cm"/>
      <inkml:brushProperty name="height" value="0.035" units="cm"/>
      <inkml:brushProperty name="color" value="#DA0C07"/>
      <inkml:brushProperty name="inkEffects" value="lava"/>
      <inkml:brushProperty name="anchorX" value="-191683.26563"/>
      <inkml:brushProperty name="anchorY" value="-162851.03125"/>
      <inkml:brushProperty name="scaleFactor" value="0.5"/>
    </inkml:brush>
  </inkml:definitions>
  <inkml:trace contextRef="#ctx0" brushRef="#br0">93 1 4898,'0'9'20250,"-1"-9"-20197,0 0-48,0 0 35,0 0-29,0 0-11,1 0-16,0 0 3,0 0 101,0 0-88,0 0 24,0 0-8,0 0 0,0 0-19,0 0 6,-1 0 15,0 0 14,0-1-40,0 1 14,-1-1-6,1 0 93,-1 0-101,1 0 16,0 0-5,1 1-22,0 0 80,-1 0-191,0 0 226,0 0-147,0 0 64,0 0-15,1 0 2,0 0 221,-1 0-170,-1 0 5,1 0-56,1 0 64,-1 0-61,1 0 18,-1 0-24,1 0 57,0 0-1,0 0-50,0 0-1,0 0 20,-1 0 10,0 0-22,0 0 65,0 0-75,1 0 43,-1 0-51,1 0 69,0 0-37,0 0-27,0 0 43,0 0 123,0-1-184,0 1 34,0-1 6,0 0-6,0 1 489,-1 0-548,0 0 94,0 0-64,0 0 24,0 0-26,1 0 23,0 0-8,-1 0 3,2 0 150,-1 2-759,0 2 617,1 6 0,1 3 3,1 2-14,1 3 6,1 1-3,-1 1 75,1-1-153,-2-1 161,1-1-144,-1-1 136,-1-1-115,0-2 72,0-1-59,-1-1 16,0-1 14,1 0 69,-1-1-93,0-1 31,1 0-103,0-2 101,-1 0-16,1-2 24,-2 0-22,1-1 103,-1-1-218,0 1 143,0-1-30,0 0 61,0-1-69,0 0 24,-1-1-83,1 0 134,0 0-80,0 0 82,0 0-77,0 0 6,0 0 124,0 0-127,0 0 5,-3-3 91,-2-2-201,-4-2 156,-2-2-52,-1-1 52,0-1-49,2 1-2,-1 0 18,2 2-8,1 1 3,1 1 0,2 1 0,2 2 56,1 1-72,1 2-32,0-1 46,2 1-20,-1 1 25,0-1-6,0 0-15,1 0 23,-1 0-64,0 1 38,2 1-497,2 3 534,4 3-10,2 3 119,1 2-160,2 3 17,1-1 28,-1 0-15,-1-2 5,-1-2 0,-3-1 0,0-3-37,-3-3 29,-2-2-48,-1 0 50,-1-2 4,0 0-1,0-2 3,1-3-206,2-6 265,1-4-32,0-2-24,0 0-1,0 1-93,-2 3 100,1 3-167,-1 2-7,-1 3-209,0 1-528,2 0-69,2 1-1107,2 0-971,2 1 295,1-1-1287,0 2-463,0 0-2749,-2 0 8816</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7:06.198"/>
    </inkml:context>
    <inkml:brush xml:id="br0">
      <inkml:brushProperty name="width" value="0.035" units="cm"/>
      <inkml:brushProperty name="height" value="0.035" units="cm"/>
      <inkml:brushProperty name="color" value="#DA0C07"/>
      <inkml:brushProperty name="inkEffects" value="lava"/>
      <inkml:brushProperty name="anchorX" value="-199734.15625"/>
      <inkml:brushProperty name="anchorY" value="-171076.96875"/>
      <inkml:brushProperty name="scaleFactor" value="0.5"/>
    </inkml:brush>
  </inkml:definitions>
  <inkml:trace contextRef="#ctx0" brushRef="#br0">260 69 6675,'0'0'9455,"-2"-2"-9108,-1 0-184,-1 0 111,-1 1-175,-2-1 29,-2 2 24,-1-1-50,-1 1 34,-2 0-86,-1 2 6,1 2-42,-1 2 44,2 1 22,0 1-80,0 1 65,2 1-60,0 0-2,2 1 55,0 1-55,2-1 56,1-1 21,0 0-24,1-1 141,1 1-114,0 0-54,2 0 54,0 1 69,1 0 16,0 1-53,0 0 77,0 0-80,2 0-32,2 1-67,2-1 182,3 1-115,2-1 21,1 0-39,2-1 63,2 0-2,1-3 170,1-1-45,0-2-31,0 0 108,-1-3-128,0 0-109,0-1 30,2 0-41,0 0 43,3-1-32,0 0-8,1 1 22,2-1-28,0 0-47,2 0 32,-2 0 98,0 0-103,0 0 148,-2-1-98,-2 0 70,0-2 74,-1-1-115,0-1 41,0-3-70,1 0-22,0-1 4,2-1-100,-1-2 47,1 0-39,-2 0 65,-3-2-19,-3 1-29,-3-1 10,-5 0 32,-3-1-47,-2 1 15,-1-1 88,-4 1-138,-2 0 45,-4-1 3,-4-1-25,-3-1-28,-4 1 44,-2-1-34,-1 1-8,0 0 40,-1 1-32,0 2 11,0 2 16,1 3-6,-1 0-16,1 2-13,-1 3 40,-1 0-50,-1 2 52,-2 0-15,0 0 5,-1 1-19,0 0-13,2 1 78,1-1-62,3 0 21,2 0-5,2 0 0,2 0 0,-1 0 0,0 1 19,0-1-25,-2 2 9,0 2-22,0 1 25,-1 3-65,0 3 38,3 3-518,1 4-862,3 1-325,4 1-1465,4 0-5015,2-4-733</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6:55.747"/>
    </inkml:context>
    <inkml:brush xml:id="br0">
      <inkml:brushProperty name="width" value="0.035" units="cm"/>
      <inkml:brushProperty name="height" value="0.035" units="cm"/>
      <inkml:brushProperty name="color" value="#DA0C07"/>
      <inkml:brushProperty name="inkEffects" value="lava"/>
      <inkml:brushProperty name="anchorX" value="-193098.54688"/>
      <inkml:brushProperty name="anchorY" value="-164320.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4537.21875"/>
      <inkml:brushProperty name="anchorY" value="-165758.85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5842.28125"/>
      <inkml:brushProperty name="anchorY" value="-167230.71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7128.17188"/>
      <inkml:brushProperty name="anchorY" value="-168738.6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98429.03125"/>
      <inkml:brushProperty name="anchorY" value="-170183.45313"/>
      <inkml:brushProperty name="scaleFactor" value="0.5"/>
    </inkml:brush>
  </inkml:definitions>
  <inkml:trace contextRef="#ctx0" brushRef="#br0">149 19 8052,'0'0'10631,"-1"-2"-9665,-1-1-392,0 0 34,0 1-131,0-1-244,1 1 79,0 0-118,1 1 63,0 1-97,0 0-48,0 0-27,0 0-56,0 0-7,0 0-41,0 1-29,-1 2 61,0 7-21,-1 4 64,0 7-34,-1 5-6,1 3 2,0 4-2,0 0 0,1 0-18,0 0 4,0-1 17,0-3-24,0-3 7,0-2-2,1-6 0,0-2 0,0-3 19,0-4-24,0-3 82,0-1-98,0-2 50,0-1-34,0-2 26,-1 1-7,0-1 2,-1 0 37,1 0-66,0 1 39,1-1 25,-1 1-8,0-1 42,-1 0-10,-2-2 61,-4-1-166,-1-6 70,-1-2-45,-2-3 26,1-2-26,1 1 26,-2-1 11,3 3-40,2 1 88,1 3-101,2 0 32,2 3 26,0 2 83,2 1-152,0 2 13,0 1 11,0 0-160,1 2 176,5 2-21,4 4 101,4 3-96,4 1 16,-1 4-5,2 0-22,-1-1 24,0 1 11,-4-2-21,-1-2 26,-3-3-63,-1-4-20,-1-2-34,0-1 24,2-4 83,2-6-6,2-8-10,4-7-48,0-5-211,2-4-374,-4 1 91,-3 1-267,-3 5-482,-4 5-1183,-2 6 54,-6 7-7251,-1 3 4972</inkml:trace>
  <inkml:trace contextRef="#ctx0" brushRef="#br1" timeOffset="2172.15">255 669 5555,'0'0'8385,"-8"-1"-7788,0-1-114,0 0-29,0 0 149,2-1 194,3 1-47,0-1 109,1 1-59,1-1-221,0-1-48,-1 2-227,1 0-7,0 1-129,0 0 61,0 1-138,1 0 56,0 0-59,0 0-99,0 0-10,0 1-118,0 2 83,-1 8 61,0 5-18,-2 7 13,0 4 37,-2 4-47,1 1 71,0-1-58,0 1-1,0-3 38,2 0-125,0-4 130,0-1-61,1-4 19,-1-3 34,2-3 46,-2-2-104,1-5 34,0-2 6,0-2-25,0-1 84,1-2-100,0 0 70,0 0-40,-2 0 86,0-1 106,-2 1-139,-1-2-61,-3-3 147,-1-3-184,0-3 55,-2-2-18,2-2 19,0 1 32,2-2-65,0 0 78,2 3-117,0 0 128,2 2-41,1 3-42,1 2-40,0 2 64,1 2-24,0 2-272,0 0 117,1 5 99,0 4 56,1 3-5,3 3 50,1 1-47,2 2 34,2-2-30,-1-4 9,1-1-134,-1-4-55,1-3 82,-1-1 96,2-3-8,1-3 13,3-4 3,0-5-56,1 0-3,-1-4-282,-1-1 58,-1 2-838,-2-1-71,0 2-385,-2 3-987,-3 3-3673</inkml:trace>
  <inkml:trace contextRef="#ctx0" brushRef="#br2" timeOffset="3769.51">446 1048 7299,'0'0'11627,"0"-3"-11299,0-1-216,0 0 224,0 1-298,0 2-6,0-1 34,0 5-60,-1 5 52,-1 6 153,-2 8-136,-1 3 50,-1 6-87,1 2-17,0 1 94,-1 2-89,4 0-26,0-1 46,1-3-38,0-3-8,1-2 2,0-4 36,-1-5 26,1-4-80,-1-3 26,0-4-10,0-3 0,1-3 131,0 0-112,0-2 77,-1 1 203,-2-2 16,0-2-233,-1-3-50,-2-3-16,-1-4 62,-2 0-44,0-3-20,0 0 7,-2-1-24,2 3 118,1 0-16,1 4 66,1 3-31,2 2-62,2 3-19,1 3-56,1-1-7,0 1-97,0 1-69,0 3 181,0 4 14,2 4-54,1 5 46,3 1-33,1 2 28,2 0 47,1-4-69,1-3-13,-2-3 2,-1-4-192,-1-2 185,0-4 10,1-4-40,1-5-35,0-5-82,2-3-356,-2-5-298,-1-1-408,0 1-427,-1 1-91,-2 3-3535,-2 2-5163,0 3 12362</inkml:trace>
  <inkml:trace contextRef="#ctx0" brushRef="#br3" timeOffset="5995">634 1562 8868,'0'0'8724,"-2"-5"-8150,-1 1-14,1 0 115,0 0 77,1 1-240,0 2-87,1 0-228,-1 0-10,-1 1-206,0 3 8,0 6 22,-1 5 40,-2 6-11,1 6-29,-1 5 10,2 3-24,0 3 25,2 1-9,0-2-16,0-2 43,1-2-50,0-5 52,0-4-71,0-4 40,1-7-14,-1-2 22,0-4-25,0-3 84,0-2-62,0-1 58,0 0-52,-1-1 108,-1 0-12,-3-1-124,-1-3 41,-3-3-19,-3-2-19,0-4 25,-1-2-28,0-1 28,1 2 47,4 1-87,1 2 47,3 2 22,2 4-46,1 1-2,1 3-38,1 2-104,-1 0 8,1 1 83,0 5 46,3 3-9,2 5-45,1 2 72,1 0-24,0 1 27,-1-2-25,-1-3 9,0-4 16,-1-2-25,1-2 9,2-6 34,2-6-47,3-6-190,0-8-321,1-4-556,0-3-79,-1 0-255,-1 2 520,-4 5-1179,-1 6-3266,-3 5-4785</inkml:trace>
  <inkml:trace contextRef="#ctx0" brushRef="#br4" timeOffset="9140.34">1022 1940 7379,'0'0'11872,"0"-7"-11346,0 1 32,0-1-126,0 1-48,0 0-45,0 1 229,-1 0-258,-2 0 28,1-2-122,-1 0 6,0-2-86,0-1-37,0-1-33,0-2 41,0-2-91,0-1-11,0-4 57,1-3-3,1 0-73,-1-1 25,1 1 8,0-1-25,0 0 28,0 2-46,1 0 69,-1 2-58,-1 1 18,0 1 14,0 4-43,0 0 69,-1 3-114,0 1 165,0 2-126,0 2 41,0 1-11,1 1 37,1 1-47,0 2 15,-1 0-42,1 0 47,0 0-15,1 0 5,-1 1 0,-1 0-56,-2 0 35,-1 0-14,-1 0 21,-2 3 14,-1 3-2,0 2-17,-2 1 43,1 4-88,0 1 45,1-1 3,2-1 16,3-2-2,1-2 2,1-2 0,2-3 18,-1-1-23,2-1-179,-1-1 125,3-4 65,4-3-60,5-4-28,2-2-215,2-1 132,1-2-54,-1 2 161,0 2 31,-4 4-18,-1 2 34,-2 2-101,-1 3 141,0 2-194,0 4 207,0 4-82,0 2 83,-1 2-131,-1 3-109,0 0-1617,0-2-1196,-1 0-2528,-2-4-7083</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7:33.737"/>
    </inkml:context>
    <inkml:brush xml:id="br0">
      <inkml:brushProperty name="width" value="0.035" units="cm"/>
      <inkml:brushProperty name="height" value="0.035" units="cm"/>
      <inkml:brushProperty name="color" value="#DA0C07"/>
      <inkml:brushProperty name="inkEffects" value="lava"/>
      <inkml:brushProperty name="anchorX" value="-198204.65625"/>
      <inkml:brushProperty name="anchorY" value="-169877.2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6745.92188"/>
      <inkml:brushProperty name="anchorY" value="-168882.765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8300.53125"/>
      <inkml:brushProperty name="anchorY" value="-170131.2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9736.14063"/>
      <inkml:brushProperty name="anchorY" value="-171518.1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01150.32813"/>
      <inkml:brushProperty name="anchorY" value="-173023.593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02615.95313"/>
      <inkml:brushProperty name="anchorY" value="-174521.14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04016"/>
      <inkml:brushProperty name="anchorY" value="-176041.437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05352.51563"/>
      <inkml:brushProperty name="anchorY" value="-177599.39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06642.35938"/>
      <inkml:brushProperty name="anchorY" value="-178499.98438"/>
      <inkml:brushProperty name="scaleFactor" value="0.5"/>
    </inkml:brush>
  </inkml:definitions>
  <inkml:trace contextRef="#ctx0" brushRef="#br0">272 80 6515,'0'0'9292,"3"-11"-9161,1 1 296,-1-1-19,0 2-101,-1 3-48,-1 3 29,0 0 56,-1 2 168,0 1 32,0-1-255,-1 0-289,-2-2 144,-3 0 56,-2-1-251,-2-1-122,-1 2 175,-4 0-108,-2 2 124,-3 0 6,-2 0 59,-1 3-104,3 0-3,2 2 34,5 1-71,3 1 40,3 1-70,3-1 56,2 4 0,2 1 1,0 3 39,1 2 46,-1 2 45,3 2-120,0 1 115,2-1 37,0 0-104,1-2 0,0-2 109,0 0-112,-1-2 57,-2-1-92,-1-1 268,0-3-230,-2 1 3,1-1-19,-2-1-24,1 0-91,0 0-648,-4-1-1241,-2 0-848,-4-1-3513,-3-2 3190,1-1-1741</inkml:trace>
  <inkml:trace contextRef="#ctx0" brushRef="#br1" timeOffset="247.08">0 233 9668,'0'0'6422,"9"-5"-5966,6 1-352,6 0 326,6 0-262,3 2 5,3 1-77,0 0 86,-1 0-201,-6 1 96,-2 0-146,-8 1 18,-4-1-1280,-6 0-611</inkml:trace>
  <inkml:trace contextRef="#ctx0" brushRef="#br2" timeOffset="2733.03">421 243 5475,'0'0'10236,"0"-5"-9425,0-1-69,0 0-185,0 0 252,0 0-254,0 3 245,0-1-370,0 2-190,0 1 136,0 0 219,0 1-614,0 0-112,0 4-61,0 3 150,0 6 266,0 4-251,0 2 161,0 2-161,0 3 80,0 1-26,0-1-32,1 0 10,1 0-42,0-2 10,1-1 70,0-4-59,0-3 40,0-4-30,0-2 28,-2-3-28,0-2 177,0-1-163,-1-2 19,0 0 31,0 0 41,-1 0-30,1 0-61,0-1 56,-1 1-77,-2-3-35,-3-2 64,-1-1-24,-2-1 8,-1-1 75,2-1-97,0 2 70,2 1-58,2-1 15,1 2-24,2 0 25,0 2-28,1 0-47,1 2-118,-1 0-45,0 0 59,1 2 197,1 1-37,2 4 26,3 1 40,2 1-66,0 0-16,3 0 21,-1-1-49,1-2 71,-2-1-78,-1-2-126,0-1 185,0-1-8,1-5-313,2-5-330,1-4-54,1-4-677,-1-1 523,-1 1 402,-2 3 105,-3 2-559,-1 5-268,-1 2-2284</inkml:trace>
  <inkml:trace contextRef="#ctx0" brushRef="#br3" timeOffset="4398.58">682 710 9156,'0'0'9970,"-2"-9"-9436,0-1 31,0-1 14,0 2-237,1 3-1,0 1-47,-1 3-20,1 1-316,0 1 87,0 0-64,-1 1-87,1 0 42,-1 3 74,-1 5-4,1 3 82,-1 4-56,0 3 40,1 4-30,0 1-28,0 2 7,1 1-5,1 1-19,0 3 6,0 0 72,0 2-96,0-2 50,0 0-34,0-3 7,0 0-2,0-4 38,0-2-49,0-3 16,0-2-42,0-2 48,0-2-334,0-2 301,0-3-84,0-3 4,0-1 121,0-2-16,0 0 29,0-2 202,0 0-167,0-1 24,0-3-62,0-1-26,-2-5-54,-2-2-138,-3-4 90,-2 0 56,-2 0-130,0 0 157,1 1-29,2 2-102,1 5-21,3 1 149,1 2 6,2 3-107,0 0 133,2 2-192,-1 0 113,0 0-95,1 1 193,1 1-37,4 4 56,2 2-64,1 4 39,3 2 44,1 0-52,-1-1 20,1-3-44,-2-1-7,-1-2-56,0-3 87,0-2 9,-1-1-19,1-3 235,1-4-235,1-5 80,2-5-62,0-4-26,2-5-13,0-1-131,-2-1-339,-1 4 238,-2 2-190,-3 5-811,-2 5-664,-4 5-427</inkml:trace>
  <inkml:trace contextRef="#ctx0" brushRef="#br4" timeOffset="6875.66">843 1244 10565,'0'0'6790,"0"-6"-6334,0-1-85,0 1 296,0 1-345,0 1 60,0 2 53,0 0-441,0 3 55,0 5-39,0 5 345,0 8 48,0 4-272,0 7 7,0 3 25,0 4-192,0-1 221,0 1-222,0 0 68,0-4-22,0 0 18,1-6-23,2-1 8,-1-6 16,0-3-6,0-2-16,-1-3 25,-1-3-28,2-2 9,-1-3-3,0 0 0,0-2 0,-1-1 19,1-1 13,-1 0 90,0 0 52,0-1-158,-1-1 109,-3-3-167,-1-2 44,-3-5 38,-1-2-53,-2-1 18,0 0-5,0-2 0,1 2-18,1 2 4,1 2 54,3 4-53,1 3-19,2 1-32,0 2-219,2 1-53,0 3 299,3 4-9,4 5 17,3 3 32,3 2-25,2 0-47,2 0 69,-1-1 13,2-4-21,-2-2 11,-2-4 90,-1-3-101,-2-2 128,-1 0-74,2-4 60,0-5-52,1-5-41,1-7-26,0-4 2,-1-3-154,-1-1 135,-2 3-215,-2 2-70,-3 6-490,-2 3-1388,-1 5-350,-2 3-4177</inkml:trace>
  <inkml:trace contextRef="#ctx0" brushRef="#br5" timeOffset="8680.13">794 1829 6755,'0'0'8863,"0"0"-8220,0-2 216,0 1-216,0 0 216,0 0 85,0 0 505,0 1-1430,0 0 29,0 1-16,0 4 37,0 3-10,0 4 61,0 5 3,3 3 114,-1 5-85,1 3 125,1 4-202,1 0 24,0 1-32,1-1-19,1-1 21,0-3-64,-2-1 1,0-4 34,-1-2-32,-1-2 10,-2-3 36,0-5 26,-1 0-80,0-4 45,0-2-34,0-3 7,0-1 92,-1-1-65,1 0 99,0-1-26,0 0-65,-2-5-53,-1-3 11,-3-6-30,0-1-88,-2-3 6,2-1 104,-2 2-17,1 2 12,1 2 20,1 4-23,1 4 82,2 2-79,0 2 26,1 2-27,1 0-32,0 1-103,0 1 119,0 2 14,1 5-3,-1 3 45,0 3-29,1 1 48,2 2-32,2 0-8,1-1-16,1-3 3,0-2-59,1-3-59,0-3 144,-1-3-10,1-2 176,1-5-118,0-6-10,0-5-70,-1-2 14,-1-4-30,-1-1-69,-2 2-206,-1 0-338,1 2-592,-1 3-985,2 3-75,-2 2-1737,1 4-2462</inkml:trace>
  <inkml:trace contextRef="#ctx0" brushRef="#br6" timeOffset="10993.16">1134 2148 8900,'0'0'12003,"0"1"-11822,0 4-5,0 5 91,0 2-24,0 7-24,0 4 29,0 2-67,0 6 19,0 1-45,0 4-8,0 2 0,0 3 90,0 3-269,0 0 157,0-2-74,0-2-3,0-4 3,0-4 53,0-5-72,0-6-13,0-4 21,0-5-48,0-4 13,0-3 14,0-3 13,0-1 16,0-1 109,0 0-66,-2-2-86,-5-3 8,-3-3-85,-4-4 94,-3 0-14,-2-3 24,-1-2 16,2 2 16,2 2-78,3 1-31,4 4 61,4 2-5,1 2-17,3 2-159,1 1 8,0 1 5,1 3 157,3 4-26,3 3 18,3 3 40,2 0-29,2 1 67,0-1-94,-2-3 11,0-2 14,-2-3-9,-1-2 22,-2-1-25,0-3 65,2-6-56,1-6-1,2-7-55,0-4-81,0-7-92,0-1-262,-1-3-179,-2 3-195,-2 2-325,-2 6-622,-2 5-227,-2 5-3260</inkml:trace>
  <inkml:trace contextRef="#ctx0" brushRef="#br7" timeOffset="13364.47">1654 2733 5843,'0'0'6963,"-4"0"-5912,-1 0-67,1 0-36,0 0 263,0 0 0,0 0-8,1 0-208,0-1-405,-1-2 176,1-1-332,-1-2-199,1-2-11,1-2-61,0-1-110,0-3 121,0-1-193,1-1 131,-1-3-117,1-1 32,0-1 45,0-2-91,0 0 30,1 1-30,0-2 43,-1 3-32,0 0 29,0-1 11,-1 2-40,-1-1 14,-1 1-44,1 2 124,-1 3-113,0 2 38,0 2-49,1 3 49,0 0 58,1 3-90,0 1 13,0 2-43,1 0 46,-2 2-35,1 0-176,0 0 50,0 1 180,-1 3-60,-1 3 49,-1 4 69,-2 4-37,-1 0-97,0 0 124,0-2-81,2 0 62,1-4-54,1-2-21,2-3 5,1-1-23,1-2-52,0-1-116,1-2 66,4-5 157,2-3-272,3-5 72,2 0-119,1-2 60,1 1 275,-2 2-79,-2 3 60,0 4-60,-3 2 36,0 2-12,0 2-17,-1 1 6,1 3 53,0 3 58,-1 2-87,1 3 32,-1 2-30,-1 0-88,2 0-1768,1-2-1369,0-2-4971,0-3 413</inkml:trace>
  <inkml:trace contextRef="#ctx0" brushRef="#br8" timeOffset="14337.74">2138 2166 5170,'0'0'7332,"-9"-1"-6644,-3 1-242,-3-1 330,-3 1-299,0-1 246,-1 3-277,-1 1-32,0 3-17,0 4-160,0 3 60,-1 1-103,0 2 25,1-1-67,2 2-77,2-1 130,2 0-101,3-2-80,4 0 99,1 1-37,3-1 28,0-2-42,3 1 14,-1-1 31,1 1-29,1-1 29,-1 1-45,2 0 33,0 0 81,1 0-154,3 0-5,1-2 146,2 1-199,2-2 44,0 0-15,3-1 53,3-2-53,1-2 18,5-1 32,1-1-47,2-1 127,3-1-149,0 0 48,1-1 3,0-1-43,-1-2 51,-1-3-35,-2 0 85,-2-3-98,-2-3 50,-2-2-16,-1-1 22,-2-1-62,-1-2 1,-1 0 15,-2 1 142,-3-2-171,-1 0 96,-2 1-86,-2 1 78,-1-1-24,-3 2-29,0 0 29,-1 0-48,-1 0 69,-3 1-95,-1 1 47,-4-1-16,-3 2-127,-3 0 167,-1 2 38,-2 2 10,-3 0-47,-2 3-1,-2 1-21,-1 3 3,0 0-41,0 2 12,0 2-44,3 2 30,1 4-85,4 2-780,2 1-471,3 3-161,1 3-1934,5 0-9183,2-4 13404</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26.373"/>
    </inkml:context>
    <inkml:brush xml:id="br0">
      <inkml:brushProperty name="width" value="0.035" units="cm"/>
      <inkml:brushProperty name="height" value="0.035" units="cm"/>
      <inkml:brushProperty name="color" value="#DA0C07"/>
      <inkml:brushProperty name="inkEffects" value="lava"/>
      <inkml:brushProperty name="anchorX" value="-298752.25"/>
      <inkml:brushProperty name="anchorY" value="-275789.90625"/>
      <inkml:brushProperty name="scaleFactor" value="0.5"/>
    </inkml:brush>
  </inkml:definitions>
  <inkml:trace contextRef="#ctx0" brushRef="#br0">0 0 23664,'0'3435'0,"7075"-3435"0,-7075-3435 0,-7075 3435 0</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28.609"/>
    </inkml:context>
    <inkml:brush xml:id="br0">
      <inkml:brushProperty name="width" value="0.035" units="cm"/>
      <inkml:brushProperty name="height" value="0.035" units="cm"/>
      <inkml:brushProperty name="color" value="#DA0C07"/>
      <inkml:brushProperty name="inkEffects" value="lava"/>
      <inkml:brushProperty name="anchorX" value="-297358.5625"/>
      <inkml:brushProperty name="anchorY" value="-274446.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6029.4375"/>
      <inkml:brushProperty name="anchorY" value="-273466.34375"/>
      <inkml:brushProperty name="scaleFactor" value="0.5"/>
    </inkml:brush>
  </inkml:definitions>
  <inkml:trace contextRef="#ctx0" brushRef="#br0">295 251 7075,'0'0'10714,"0"-6"-9985,0-1 138,0 0-88,0 0-478,0 2 550,0 0-338,0 1 156,0 1-429,0 0 457,-1 0-527,0 0 193,0 0-64,0 1-51,0 0-133,-1 1-22,1 0 14,0 1-126,0 0 35,0 0-16,1 0-74,-1 4-17,-1 7 112,-2 8-55,0 9 76,-2 6-55,1 4 74,0 3-39,-1 1-25,2-3 8,1-1 14,1-5-24,0-4 7,0-5 36,1-6-49,0-5 16,0-4 14,1-5-24,0-2 63,0-2-74,0-1 24,0 0-8,1 0-149,-1-2-798,0-6-2303,0-7-1845,0-6 1178,0 1-8768</inkml:trace>
  <inkml:trace contextRef="#ctx0" brushRef="#br1" timeOffset="917.83">260 51 5555,'0'0'7438,"-8"-8"-6561,-2 0-415,-1-1-169,-1 1 12,1 2-47,-1 2-111,0 1 104,-3 2 0,0 1-57,-2 2-90,-2 3 6,0 5-30,1 3 21,0 5-82,1 3 61,3 3-3,3 1-55,4 1 36,1 0 6,2 1 54,2 0 210,1-1-131,0-1-95,2-1 31,0 1 72,2-1-100,0 0 71,1 0 53,-1 0-90,2-2 69,-1 0-133,2-1-1,1-1 14,0-1-66,2 0 36,1-1 62,2-1-130,2-2 247,1-2-205,2-2 11,0-3 90,1-2 115,-1-2-160,0-2 97,-1-1 7,-2 0 32,-1-1-6,0 0-31,0-1 48,0 0-128,1-3 149,0-3-310,2-2 335,2-1-313,0-1 130,0-1-114,1 1 46,-1-1-17,-2 1 59,0 0-35,-1-1 51,-2-2 174,-1-3-235,-1-4 210,-2-3 67,-1-3-299,-2-4 212,-2-2-111,-2-3-66,-1-1 3,-1 1-46,0 1 46,-3 2-35,-2 3 67,-3 3-38,-3 3 70,-1 3 56,-1 2-89,-2 3-79,0 2 96,-3 2-94,-3 3 8,-3 2 17,-2 3-28,-1 1 65,-1 2-150,2 2 102,1 2-35,4 2 8,3 3-75,3 1-464,4 2-992,1 3-777,3 2-34,1 2-1388,0 1-4959,1-3 4711</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33.829"/>
    </inkml:context>
    <inkml:brush xml:id="br0">
      <inkml:brushProperty name="width" value="0.035" units="cm"/>
      <inkml:brushProperty name="height" value="0.035" units="cm"/>
      <inkml:brushProperty name="color" value="#DA0C07"/>
      <inkml:brushProperty name="inkEffects" value="lava"/>
      <inkml:brushProperty name="anchorX" value="-294643.125"/>
      <inkml:brushProperty name="anchorY" value="-272264.7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6837.6875"/>
      <inkml:brushProperty name="anchorY" value="-273905.1875"/>
      <inkml:brushProperty name="scaleFactor" value="0.5"/>
    </inkml:brush>
  </inkml:definitions>
  <inkml:trace contextRef="#ctx0" brushRef="#br0">116 77 10085,'0'0'9121,"-2"-7"-8232,1 1-391,0 0-156,0 1 50,0 1-157,-1 1-224,1 2 133,0 1-171,-2 2-32,-2 7 81,-2 8 4,-2 8 1,-3 8 24,-1 4-43,1 3 13,0 1-5,2-3 0,1-2 0,3-5 19,2-5-25,2-5-10,1-5 3,1-5 53,0-4-35,0-2 14,3-2 16,3-2 87,3-1-4,4 0-67,2 0-51,2-1 122,3 0-154,-1-1 30,0-1 100,0-2-146,-1 0 48,-2-1-72,-2-1-469,-3-1 18,-2 0-243,-2 0-218,-1-3-198,-1 0-248,0 0 923,-1-2-627,0 2 875,-2-1 177,0 2 12,-1 1 198,-1 1-18,0 1 501,0 2-211,0 2 91,0 0 138,0 2-322,0 1 27,0 0-356,0 0 180,0 4-150,0 4 408,0 4-136,0 3-109,-1 3-30,-1 1-95,1-1 52,0-2-23,1-2-14,-1-2-12,1-4 57,0-2 76,0-2-169,1-2 168,0-1-34,2-1-120,1 0 245,1-3-77,2-3 10,1-3-50,0-4-136,0-3-22,-2-1-42,-1 0 2,-2 0-61,-2 2 91,-1 2-86,-3 3 8,-4 1-77,-2 3 149,-2 2-197,1 2 192,1 1-21,1 1-30,1 1-58,2-1 34,1 0-16,2 1-109,1-1-323,0 0 86,2 0-51,5 0 205,5 0-40,6 0 323,5 0-27,3 0 121,0 0-94,-1 0 16,-3 0-80,-6 0 93,-3 0-32,-5 0-45,-2 0 54,-4 2-1,0 2 0,-1 4 59,-1 3 78,0 3-150,0 3 181,0 1-74,-2 1 80,1-1-169,-1-1 33,0-2 21,1-3-69,0-2 114,1-3-109,1-2 72,0-2-3,0-2-55,1-1 18,2-1-27,4-3 435,3-4-349,1-4-6,0-4-69,-2-3 3,-2-1-515,-3-1 517,-1 1-47,-2 3 34,-2 3-6,-3 3 28,-2 4-9,-2 2 3,0 3-19,0 1 6,0 2-59,2-1 35,2 1-70,1-1 19,2 1 66,0-1-226,7 0-5,5 1 141,6-1 96,5-3-21,3-3-54,-1-2 96,-2-3-125,-3-3 131,-4-4 53,-5 0-70,-3-2 105,-3 2-48,-3 2 184,-1 4 5,0 2-141,-1 4 31,0 2-34,0 2-128,1 2-40,-1 2 22,0 5 2,-2 4 34,-1 6 12,-3 5 36,1 3-7,1 4 61,-1 1 3,0 2 77,1 0 93,0-2-114,-1-4-14,2-3-127,1-4 159,1-6-205,1-4 192,0-4-58,1-2-1,0-3 80,0 0 164,0-1 12,1 0 254,-1 1-155,0-4-162,0-3-268,0-5-52,2-3 42,1-3-51,4-2 14,2-1-41,3 3-63,1 0 53,3 4 53,0 2 3,0 1 6,-4 4 2,-2 3-131,-4 1 168,-3 2-224,-2 1-157,0 1 376,-2 4-146,1 4 127,-3 3-5,-4 4 24,-6 1-40,-2 1 13,-3-2-42,0-2 10,2-3-5,3-4-18,4-2 60,2-3-18,4-1 27,1-1-24,2-1-105,1 1 11,-1-1-47,1 1-292,-1 0-181,2 1 630,3 0-78,2 1 49,4 0 55,2 1-29,2-1-8,1 1 40,0-1-51,-2-1 35,1 0-29,0-1-67,-1-1 93,2-2 118,0-4-88,0-3 18,-1-3 72,-2-2-98,-3 0 13,-2 1 32,-3 2 118,-3 4 322,0 2-307,-2 2-239,-1 2 68,1 2-199,-1 0-70,1 0 86,0 1 18,-1-1 70,2 2 5,1 1 24,2 0 16,0 2-3,1-1 40,1 0-29,2-2 11,2 0 72,2-2-115,2-4 112,3-4-72,-2-1 21,-2-1-42,-3 2 178,-4 2-165,-3 1 112,-1 3-144,-2 1 40,0 0-184,-1 2 123,2-1-121,-1 2 182,2 1-34,2 2 15,2 1 40,2 0 27,2-2 32,2-1-80,3-1 65,0-3-23,1-6 81,0-6-40,0-6-3,-3-6-110,-1-5-82,-2-4 128,-3 0-197,-2 2 170,-2 5-15,-2 5 154,0 7-150,-2 6 17,1 4-211,-1 3 128,1 5-163,0 8 192,0 8 35,-3 9-5,-1 11 13,-2 9 0,0 9 56,0 6 96,1 3 51,1 1-62,1-1-66,0-6-38,1-5-15,-2-10 108,1-9-34,0-9-2,0-10-14,1-7 40,-1-5 155,0-6 424,0-8 114,1-12-911,1-13 218,0-13-595,2-10 109,6-4 198,4-1 16,4 4 104,4 9 43,4 9-134,2 10 120,1 8 17,-3 9-6,-1 6-142,-3 4 137,-3 4-86,-4 6 43,-4 4 64,-3 6-18,-6 3 47,-8 3 83,-7 2-115,-7 0 97,-4-3-105,-1-2 11,1-5-24,4-3-1585,6-5-2443,5-6-4629</inkml:trace>
  <inkml:trace contextRef="#ctx0" brushRef="#br1" timeOffset="934.15">1428 224 12806,'0'0'4893,"0"2"-4621,-2 3 539,-3 4-294,0 3 36,-3 3-89,2 3-117,1 1-32,1-1-246,2-1 43,0-2-104,2-2 131,0-4-155,3-2 104,3-3-51,4-2-24,5-3-10,4-4 93,4-5-122,2-5 20,1-2-194,-3-1 51,-4 1 178,-4 3 91,-5 3-32,-4 3 139,-3 3 96,-2 3 16,-1 0-179,-1 2-166,0 1 1,0-1-171,1 3-19,-1 3 88,1 4 115,0 4-10,0 2 34,0 1-22,2 0 9,1-2 53,3-3-72,0-3 117,2-3-71,2-3 23,0-3-42,3-5 272,0-6-323,-3-6 50,-2-2-354,-3-1 424,-3-1-162,-5 4 71,-5 3-101,-4 4 123,-3 4-3,0 2-35,1 3 16,2 2-154,4 4 98,2 2 56,2 2-74,5 1 66,5-2-37,6-2 30,8-1 10,6-7 16,6-6 90,2-8-42,0-4 1,-3-6 20,-5-4 48,-6-2-50,-5-2 56,-6 1-17,-3 3 6,-4 6 38,-1 5 45,-2 6-30,0 6-61,0 4-131,0 2-23,1 2-81,-2 8-136,-2 10 313,-3 12-9,-3 10-24,0 8 43,2 3 27,1 1 10,6-3-93,7-6 86,8-6-67,9-9 55,9-10-71,9-7-16,8-9-1567,6-10-1592,0-9-7113,-9-1 1304</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tabSelected="1" topLeftCell="A473" zoomScale="85" zoomScaleNormal="85" workbookViewId="0">
      <selection activeCell="N485" sqref="N485"/>
    </sheetView>
  </sheetViews>
  <sheetFormatPr defaultRowHeight="14.25" x14ac:dyDescent="0.4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bestFit="1" customWidth="1"/>
    <col min="9" max="9" width="5.796875" bestFit="1" customWidth="1"/>
    <col min="10" max="10" width="8.46484375" bestFit="1" customWidth="1"/>
    <col min="11" max="11" width="8.19921875" customWidth="1"/>
    <col min="12" max="12" width="18.33203125" bestFit="1" customWidth="1"/>
    <col min="13" max="13" width="12.86328125" bestFit="1" customWidth="1"/>
    <col min="14" max="14" width="17.265625" bestFit="1" customWidth="1"/>
    <col min="15" max="15" width="18.59765625" bestFit="1" customWidth="1"/>
  </cols>
  <sheetData>
    <row r="1" spans="1:13" x14ac:dyDescent="0.45">
      <c r="A1" t="s">
        <v>65</v>
      </c>
      <c r="B1" t="s">
        <v>66</v>
      </c>
      <c r="C1" t="s">
        <v>67</v>
      </c>
      <c r="D1" t="s">
        <v>39</v>
      </c>
      <c r="E1" t="s">
        <v>68</v>
      </c>
      <c r="F1" t="s">
        <v>69</v>
      </c>
      <c r="G1" t="s">
        <v>70</v>
      </c>
      <c r="H1" t="s">
        <v>71</v>
      </c>
      <c r="I1" t="s">
        <v>40</v>
      </c>
      <c r="J1" t="s">
        <v>72</v>
      </c>
      <c r="K1" t="s">
        <v>73</v>
      </c>
      <c r="L1" t="s">
        <v>41</v>
      </c>
      <c r="M1" t="s">
        <v>74</v>
      </c>
    </row>
    <row r="2" spans="1:13" x14ac:dyDescent="0.45">
      <c r="A2" t="s">
        <v>204</v>
      </c>
      <c r="B2" t="s">
        <v>76</v>
      </c>
      <c r="C2" t="s">
        <v>103</v>
      </c>
      <c r="D2" t="s">
        <v>42</v>
      </c>
      <c r="E2" t="s">
        <v>96</v>
      </c>
      <c r="F2" t="s">
        <v>118</v>
      </c>
      <c r="G2" t="s">
        <v>87</v>
      </c>
      <c r="H2" t="s">
        <v>97</v>
      </c>
      <c r="I2">
        <v>25</v>
      </c>
      <c r="J2">
        <v>54.7</v>
      </c>
      <c r="K2">
        <v>156.53</v>
      </c>
      <c r="L2">
        <v>13</v>
      </c>
      <c r="M2">
        <v>6</v>
      </c>
    </row>
    <row r="3" spans="1:13" x14ac:dyDescent="0.45">
      <c r="A3" t="s">
        <v>116</v>
      </c>
      <c r="B3" t="s">
        <v>117</v>
      </c>
      <c r="C3" t="s">
        <v>103</v>
      </c>
      <c r="D3" t="s">
        <v>43</v>
      </c>
      <c r="E3" t="s">
        <v>85</v>
      </c>
      <c r="F3" t="s">
        <v>118</v>
      </c>
      <c r="G3" t="s">
        <v>87</v>
      </c>
      <c r="H3" t="s">
        <v>81</v>
      </c>
      <c r="I3">
        <v>22</v>
      </c>
      <c r="J3">
        <v>91.88</v>
      </c>
      <c r="K3">
        <v>175.52</v>
      </c>
      <c r="L3">
        <v>19</v>
      </c>
      <c r="M3">
        <v>3</v>
      </c>
    </row>
    <row r="4" spans="1:13" x14ac:dyDescent="0.45">
      <c r="A4" t="s">
        <v>116</v>
      </c>
      <c r="B4" t="s">
        <v>106</v>
      </c>
      <c r="C4" t="s">
        <v>103</v>
      </c>
      <c r="D4" t="s">
        <v>42</v>
      </c>
      <c r="E4" t="s">
        <v>96</v>
      </c>
      <c r="F4" t="s">
        <v>100</v>
      </c>
      <c r="G4" t="s">
        <v>87</v>
      </c>
      <c r="H4" t="s">
        <v>97</v>
      </c>
      <c r="I4">
        <v>27</v>
      </c>
      <c r="J4">
        <v>51.1</v>
      </c>
      <c r="K4">
        <v>170.34</v>
      </c>
      <c r="L4">
        <v>13</v>
      </c>
      <c r="M4">
        <v>3</v>
      </c>
    </row>
    <row r="5" spans="1:13" x14ac:dyDescent="0.45">
      <c r="A5" t="s">
        <v>116</v>
      </c>
      <c r="B5" t="s">
        <v>99</v>
      </c>
      <c r="C5" t="s">
        <v>129</v>
      </c>
      <c r="D5" t="s">
        <v>43</v>
      </c>
      <c r="E5" t="s">
        <v>85</v>
      </c>
      <c r="F5" t="s">
        <v>104</v>
      </c>
      <c r="G5" t="s">
        <v>94</v>
      </c>
      <c r="H5" t="s">
        <v>81</v>
      </c>
      <c r="I5">
        <v>33</v>
      </c>
      <c r="J5">
        <v>76.06</v>
      </c>
      <c r="K5">
        <v>181.18</v>
      </c>
      <c r="L5">
        <v>17</v>
      </c>
      <c r="M5">
        <v>6</v>
      </c>
    </row>
    <row r="6" spans="1:13" x14ac:dyDescent="0.45">
      <c r="A6" t="s">
        <v>116</v>
      </c>
      <c r="B6" t="s">
        <v>83</v>
      </c>
      <c r="C6" t="s">
        <v>95</v>
      </c>
      <c r="D6" t="s">
        <v>42</v>
      </c>
      <c r="E6" t="s">
        <v>78</v>
      </c>
      <c r="F6" t="s">
        <v>118</v>
      </c>
      <c r="G6" t="s">
        <v>94</v>
      </c>
      <c r="H6" t="s">
        <v>97</v>
      </c>
      <c r="I6">
        <v>37</v>
      </c>
      <c r="J6">
        <v>52.67</v>
      </c>
      <c r="K6">
        <v>166.52</v>
      </c>
      <c r="L6">
        <v>5</v>
      </c>
      <c r="M6">
        <v>3</v>
      </c>
    </row>
    <row r="7" spans="1:13" x14ac:dyDescent="0.45">
      <c r="A7" t="s">
        <v>116</v>
      </c>
      <c r="B7" t="s">
        <v>76</v>
      </c>
      <c r="C7" t="s">
        <v>113</v>
      </c>
      <c r="D7" t="s">
        <v>42</v>
      </c>
      <c r="E7" t="s">
        <v>93</v>
      </c>
      <c r="F7" t="s">
        <v>91</v>
      </c>
      <c r="G7" t="s">
        <v>80</v>
      </c>
      <c r="H7" t="s">
        <v>97</v>
      </c>
      <c r="I7">
        <v>21</v>
      </c>
      <c r="J7">
        <v>66.2</v>
      </c>
      <c r="K7">
        <v>162.02000000000001</v>
      </c>
      <c r="L7">
        <v>12</v>
      </c>
      <c r="M7">
        <v>0</v>
      </c>
    </row>
    <row r="8" spans="1:13" x14ac:dyDescent="0.45">
      <c r="A8" t="s">
        <v>116</v>
      </c>
      <c r="B8" t="s">
        <v>76</v>
      </c>
      <c r="C8" t="s">
        <v>124</v>
      </c>
      <c r="D8" t="s">
        <v>42</v>
      </c>
      <c r="E8" t="s">
        <v>96</v>
      </c>
      <c r="F8" t="s">
        <v>91</v>
      </c>
      <c r="G8" t="s">
        <v>80</v>
      </c>
      <c r="H8" t="s">
        <v>97</v>
      </c>
      <c r="I8">
        <v>18</v>
      </c>
      <c r="J8">
        <v>89.65</v>
      </c>
      <c r="K8">
        <v>170.26</v>
      </c>
      <c r="L8">
        <v>9</v>
      </c>
      <c r="M8">
        <v>2</v>
      </c>
    </row>
    <row r="9" spans="1:13" x14ac:dyDescent="0.45">
      <c r="A9" t="s">
        <v>116</v>
      </c>
      <c r="B9" t="s">
        <v>117</v>
      </c>
      <c r="C9" t="s">
        <v>124</v>
      </c>
      <c r="D9" t="s">
        <v>42</v>
      </c>
      <c r="E9" t="s">
        <v>93</v>
      </c>
      <c r="F9" t="s">
        <v>122</v>
      </c>
      <c r="G9" t="s">
        <v>94</v>
      </c>
      <c r="H9" t="s">
        <v>81</v>
      </c>
      <c r="I9">
        <v>25</v>
      </c>
      <c r="J9">
        <v>86.33</v>
      </c>
      <c r="K9">
        <v>154.85</v>
      </c>
      <c r="L9">
        <v>5</v>
      </c>
      <c r="M9">
        <v>2</v>
      </c>
    </row>
    <row r="10" spans="1:13" x14ac:dyDescent="0.45">
      <c r="A10" t="s">
        <v>116</v>
      </c>
      <c r="B10" t="s">
        <v>120</v>
      </c>
      <c r="C10" t="s">
        <v>103</v>
      </c>
      <c r="D10" t="s">
        <v>42</v>
      </c>
      <c r="E10" t="s">
        <v>85</v>
      </c>
      <c r="F10" t="s">
        <v>118</v>
      </c>
      <c r="G10" t="s">
        <v>80</v>
      </c>
      <c r="H10" t="s">
        <v>81</v>
      </c>
      <c r="I10">
        <v>24</v>
      </c>
      <c r="J10">
        <v>52.98</v>
      </c>
      <c r="K10">
        <v>192.61</v>
      </c>
      <c r="L10">
        <v>5</v>
      </c>
      <c r="M10">
        <v>3</v>
      </c>
    </row>
    <row r="11" spans="1:13" x14ac:dyDescent="0.45">
      <c r="A11" t="s">
        <v>116</v>
      </c>
      <c r="B11" t="s">
        <v>83</v>
      </c>
      <c r="C11" t="s">
        <v>90</v>
      </c>
      <c r="D11" t="s">
        <v>42</v>
      </c>
      <c r="E11" t="s">
        <v>96</v>
      </c>
      <c r="F11" t="s">
        <v>122</v>
      </c>
      <c r="G11" t="s">
        <v>87</v>
      </c>
      <c r="H11" t="s">
        <v>97</v>
      </c>
      <c r="I11">
        <v>33</v>
      </c>
      <c r="J11">
        <v>95.68</v>
      </c>
      <c r="K11">
        <v>171.53</v>
      </c>
      <c r="L11">
        <v>8</v>
      </c>
      <c r="M11">
        <v>10</v>
      </c>
    </row>
    <row r="12" spans="1:13" x14ac:dyDescent="0.45">
      <c r="A12" t="s">
        <v>136</v>
      </c>
      <c r="B12" t="s">
        <v>99</v>
      </c>
      <c r="C12" t="s">
        <v>113</v>
      </c>
      <c r="D12" t="s">
        <v>42</v>
      </c>
      <c r="E12" t="s">
        <v>78</v>
      </c>
      <c r="F12" t="s">
        <v>122</v>
      </c>
      <c r="G12" t="s">
        <v>94</v>
      </c>
      <c r="H12" t="s">
        <v>97</v>
      </c>
      <c r="I12">
        <v>28</v>
      </c>
      <c r="J12">
        <v>95.34</v>
      </c>
      <c r="K12">
        <v>151</v>
      </c>
      <c r="L12">
        <v>1</v>
      </c>
      <c r="M12">
        <v>1</v>
      </c>
    </row>
    <row r="13" spans="1:13" x14ac:dyDescent="0.45">
      <c r="A13" t="s">
        <v>136</v>
      </c>
      <c r="B13" t="s">
        <v>89</v>
      </c>
      <c r="C13" t="s">
        <v>113</v>
      </c>
      <c r="D13" t="s">
        <v>43</v>
      </c>
      <c r="E13" t="s">
        <v>93</v>
      </c>
      <c r="F13" t="s">
        <v>104</v>
      </c>
      <c r="G13" t="s">
        <v>80</v>
      </c>
      <c r="H13" t="s">
        <v>97</v>
      </c>
      <c r="I13">
        <v>35</v>
      </c>
      <c r="J13">
        <v>70.39</v>
      </c>
      <c r="K13">
        <v>180.2</v>
      </c>
      <c r="L13">
        <v>10</v>
      </c>
      <c r="M13">
        <v>7</v>
      </c>
    </row>
    <row r="14" spans="1:13" x14ac:dyDescent="0.45">
      <c r="A14" t="s">
        <v>136</v>
      </c>
      <c r="B14" t="s">
        <v>120</v>
      </c>
      <c r="C14" t="s">
        <v>129</v>
      </c>
      <c r="D14" t="s">
        <v>42</v>
      </c>
      <c r="E14" t="s">
        <v>78</v>
      </c>
      <c r="F14" t="s">
        <v>104</v>
      </c>
      <c r="G14" t="s">
        <v>80</v>
      </c>
      <c r="H14" t="s">
        <v>81</v>
      </c>
      <c r="I14">
        <v>33</v>
      </c>
      <c r="J14">
        <v>88.28</v>
      </c>
      <c r="K14">
        <v>195.24</v>
      </c>
      <c r="L14">
        <v>4</v>
      </c>
      <c r="M14">
        <v>6</v>
      </c>
    </row>
    <row r="15" spans="1:13" x14ac:dyDescent="0.45">
      <c r="A15" t="s">
        <v>136</v>
      </c>
      <c r="B15" t="s">
        <v>117</v>
      </c>
      <c r="C15" t="s">
        <v>103</v>
      </c>
      <c r="D15" t="s">
        <v>43</v>
      </c>
      <c r="E15" t="s">
        <v>93</v>
      </c>
      <c r="F15" t="s">
        <v>118</v>
      </c>
      <c r="G15" t="s">
        <v>94</v>
      </c>
      <c r="H15" t="s">
        <v>81</v>
      </c>
      <c r="I15">
        <v>33</v>
      </c>
      <c r="J15">
        <v>51.17</v>
      </c>
      <c r="K15">
        <v>169.62</v>
      </c>
      <c r="L15">
        <v>17</v>
      </c>
      <c r="M15">
        <v>10</v>
      </c>
    </row>
    <row r="16" spans="1:13" x14ac:dyDescent="0.45">
      <c r="A16" t="s">
        <v>136</v>
      </c>
      <c r="B16" t="s">
        <v>83</v>
      </c>
      <c r="C16" t="s">
        <v>77</v>
      </c>
      <c r="D16" t="s">
        <v>42</v>
      </c>
      <c r="E16" t="s">
        <v>85</v>
      </c>
      <c r="F16" t="s">
        <v>114</v>
      </c>
      <c r="G16" t="s">
        <v>87</v>
      </c>
      <c r="H16" t="s">
        <v>81</v>
      </c>
      <c r="I16">
        <v>20</v>
      </c>
      <c r="J16">
        <v>65.36</v>
      </c>
      <c r="K16">
        <v>172.21</v>
      </c>
      <c r="L16">
        <v>14</v>
      </c>
      <c r="M16">
        <v>9</v>
      </c>
    </row>
    <row r="17" spans="1:13" x14ac:dyDescent="0.45">
      <c r="A17" t="s">
        <v>136</v>
      </c>
      <c r="B17" t="s">
        <v>99</v>
      </c>
      <c r="C17" t="s">
        <v>103</v>
      </c>
      <c r="D17" t="s">
        <v>42</v>
      </c>
      <c r="E17" t="s">
        <v>78</v>
      </c>
      <c r="F17" t="s">
        <v>114</v>
      </c>
      <c r="G17" t="s">
        <v>87</v>
      </c>
      <c r="H17" t="s">
        <v>81</v>
      </c>
      <c r="I17">
        <v>23</v>
      </c>
      <c r="J17">
        <v>69.819999999999993</v>
      </c>
      <c r="K17">
        <v>170.63</v>
      </c>
      <c r="L17">
        <v>14</v>
      </c>
      <c r="M17">
        <v>8</v>
      </c>
    </row>
    <row r="18" spans="1:13" x14ac:dyDescent="0.45">
      <c r="A18" t="s">
        <v>136</v>
      </c>
      <c r="B18" t="s">
        <v>120</v>
      </c>
      <c r="C18" t="s">
        <v>77</v>
      </c>
      <c r="D18" t="s">
        <v>43</v>
      </c>
      <c r="E18" t="s">
        <v>85</v>
      </c>
      <c r="F18" t="s">
        <v>100</v>
      </c>
      <c r="G18" t="s">
        <v>80</v>
      </c>
      <c r="H18" t="s">
        <v>97</v>
      </c>
      <c r="I18">
        <v>37</v>
      </c>
      <c r="J18">
        <v>55.7</v>
      </c>
      <c r="K18">
        <v>163.81</v>
      </c>
      <c r="L18">
        <v>7</v>
      </c>
      <c r="M18">
        <v>9</v>
      </c>
    </row>
    <row r="19" spans="1:13" x14ac:dyDescent="0.45">
      <c r="A19" t="s">
        <v>136</v>
      </c>
      <c r="B19" t="s">
        <v>83</v>
      </c>
      <c r="C19" t="s">
        <v>90</v>
      </c>
      <c r="D19" t="s">
        <v>43</v>
      </c>
      <c r="E19" t="s">
        <v>78</v>
      </c>
      <c r="F19" t="s">
        <v>118</v>
      </c>
      <c r="G19" t="s">
        <v>87</v>
      </c>
      <c r="H19" t="s">
        <v>81</v>
      </c>
      <c r="I19">
        <v>27</v>
      </c>
      <c r="J19">
        <v>52.28</v>
      </c>
      <c r="K19">
        <v>151.82</v>
      </c>
      <c r="L19">
        <v>9</v>
      </c>
      <c r="M19">
        <v>0</v>
      </c>
    </row>
    <row r="20" spans="1:13" x14ac:dyDescent="0.45">
      <c r="A20" t="s">
        <v>156</v>
      </c>
      <c r="B20" t="s">
        <v>99</v>
      </c>
      <c r="C20" t="s">
        <v>103</v>
      </c>
      <c r="D20" t="s">
        <v>43</v>
      </c>
      <c r="E20" t="s">
        <v>96</v>
      </c>
      <c r="F20" t="s">
        <v>118</v>
      </c>
      <c r="G20" t="s">
        <v>80</v>
      </c>
      <c r="H20" t="s">
        <v>81</v>
      </c>
      <c r="I20">
        <v>29</v>
      </c>
      <c r="J20">
        <v>75.239999999999995</v>
      </c>
      <c r="K20">
        <v>184.34</v>
      </c>
      <c r="L20">
        <v>7</v>
      </c>
      <c r="M20">
        <v>1</v>
      </c>
    </row>
    <row r="21" spans="1:13" x14ac:dyDescent="0.45">
      <c r="A21" t="s">
        <v>156</v>
      </c>
      <c r="B21" t="s">
        <v>89</v>
      </c>
      <c r="C21" t="s">
        <v>90</v>
      </c>
      <c r="D21" t="s">
        <v>43</v>
      </c>
      <c r="E21" t="s">
        <v>96</v>
      </c>
      <c r="F21" t="s">
        <v>122</v>
      </c>
      <c r="G21" t="s">
        <v>94</v>
      </c>
      <c r="H21" t="s">
        <v>81</v>
      </c>
      <c r="I21">
        <v>39</v>
      </c>
      <c r="J21">
        <v>76.239999999999995</v>
      </c>
      <c r="K21">
        <v>172.06</v>
      </c>
      <c r="L21">
        <v>5</v>
      </c>
      <c r="M21">
        <v>9</v>
      </c>
    </row>
    <row r="22" spans="1:13" x14ac:dyDescent="0.45">
      <c r="A22" t="s">
        <v>156</v>
      </c>
      <c r="B22" t="s">
        <v>120</v>
      </c>
      <c r="C22" t="s">
        <v>113</v>
      </c>
      <c r="D22" t="s">
        <v>43</v>
      </c>
      <c r="E22" t="s">
        <v>78</v>
      </c>
      <c r="F22" t="s">
        <v>91</v>
      </c>
      <c r="G22" t="s">
        <v>94</v>
      </c>
      <c r="H22" t="s">
        <v>81</v>
      </c>
      <c r="I22">
        <v>18</v>
      </c>
      <c r="J22">
        <v>85.03</v>
      </c>
      <c r="K22">
        <v>198.24</v>
      </c>
      <c r="L22">
        <v>11</v>
      </c>
      <c r="M22">
        <v>6</v>
      </c>
    </row>
    <row r="23" spans="1:13" x14ac:dyDescent="0.45">
      <c r="A23" t="s">
        <v>156</v>
      </c>
      <c r="B23" t="s">
        <v>120</v>
      </c>
      <c r="C23" t="s">
        <v>103</v>
      </c>
      <c r="D23" t="s">
        <v>43</v>
      </c>
      <c r="E23" t="s">
        <v>78</v>
      </c>
      <c r="F23" t="s">
        <v>104</v>
      </c>
      <c r="G23" t="s">
        <v>94</v>
      </c>
      <c r="H23" t="s">
        <v>97</v>
      </c>
      <c r="I23">
        <v>24</v>
      </c>
      <c r="J23">
        <v>62.38</v>
      </c>
      <c r="K23">
        <v>199.74</v>
      </c>
      <c r="L23">
        <v>13</v>
      </c>
      <c r="M23">
        <v>7</v>
      </c>
    </row>
    <row r="24" spans="1:13" x14ac:dyDescent="0.45">
      <c r="A24" t="s">
        <v>156</v>
      </c>
      <c r="B24" t="s">
        <v>117</v>
      </c>
      <c r="C24" t="s">
        <v>84</v>
      </c>
      <c r="D24" t="s">
        <v>42</v>
      </c>
      <c r="E24" t="s">
        <v>78</v>
      </c>
      <c r="F24" t="s">
        <v>86</v>
      </c>
      <c r="G24" t="s">
        <v>87</v>
      </c>
      <c r="H24" t="s">
        <v>81</v>
      </c>
      <c r="I24">
        <v>21</v>
      </c>
      <c r="J24">
        <v>97.96</v>
      </c>
      <c r="K24">
        <v>197.99</v>
      </c>
      <c r="L24">
        <v>9</v>
      </c>
      <c r="M24">
        <v>3</v>
      </c>
    </row>
    <row r="25" spans="1:13" x14ac:dyDescent="0.45">
      <c r="A25" t="s">
        <v>156</v>
      </c>
      <c r="B25" t="s">
        <v>117</v>
      </c>
      <c r="C25" t="s">
        <v>103</v>
      </c>
      <c r="D25" t="s">
        <v>43</v>
      </c>
      <c r="E25" t="s">
        <v>85</v>
      </c>
      <c r="F25" t="s">
        <v>79</v>
      </c>
      <c r="G25" t="s">
        <v>94</v>
      </c>
      <c r="H25" t="s">
        <v>81</v>
      </c>
      <c r="I25">
        <v>36</v>
      </c>
      <c r="J25">
        <v>61.6</v>
      </c>
      <c r="K25">
        <v>158.99</v>
      </c>
      <c r="L25">
        <v>1</v>
      </c>
      <c r="M25">
        <v>1</v>
      </c>
    </row>
    <row r="26" spans="1:13" x14ac:dyDescent="0.45">
      <c r="A26" t="s">
        <v>156</v>
      </c>
      <c r="B26" t="s">
        <v>120</v>
      </c>
      <c r="C26" t="s">
        <v>129</v>
      </c>
      <c r="D26" t="s">
        <v>42</v>
      </c>
      <c r="E26" t="s">
        <v>78</v>
      </c>
      <c r="F26" t="s">
        <v>122</v>
      </c>
      <c r="G26" t="s">
        <v>94</v>
      </c>
      <c r="H26" t="s">
        <v>81</v>
      </c>
      <c r="I26">
        <v>22</v>
      </c>
      <c r="J26">
        <v>78.09</v>
      </c>
      <c r="K26">
        <v>151.22</v>
      </c>
      <c r="L26">
        <v>5</v>
      </c>
      <c r="M26">
        <v>9</v>
      </c>
    </row>
    <row r="27" spans="1:13" x14ac:dyDescent="0.45">
      <c r="A27" t="s">
        <v>190</v>
      </c>
      <c r="B27" t="s">
        <v>117</v>
      </c>
      <c r="C27" t="s">
        <v>84</v>
      </c>
      <c r="D27" t="s">
        <v>42</v>
      </c>
      <c r="E27" t="s">
        <v>96</v>
      </c>
      <c r="F27" t="s">
        <v>118</v>
      </c>
      <c r="G27" t="s">
        <v>94</v>
      </c>
      <c r="H27" t="s">
        <v>81</v>
      </c>
      <c r="I27">
        <v>21</v>
      </c>
      <c r="J27">
        <v>83.89</v>
      </c>
      <c r="K27">
        <v>184.92</v>
      </c>
      <c r="L27">
        <v>9</v>
      </c>
      <c r="M27">
        <v>3</v>
      </c>
    </row>
    <row r="28" spans="1:13" x14ac:dyDescent="0.45">
      <c r="A28" t="s">
        <v>190</v>
      </c>
      <c r="B28" t="s">
        <v>99</v>
      </c>
      <c r="C28" t="s">
        <v>111</v>
      </c>
      <c r="D28" t="s">
        <v>42</v>
      </c>
      <c r="E28" t="s">
        <v>96</v>
      </c>
      <c r="F28" t="s">
        <v>114</v>
      </c>
      <c r="G28" t="s">
        <v>94</v>
      </c>
      <c r="H28" t="s">
        <v>81</v>
      </c>
      <c r="I28">
        <v>19</v>
      </c>
      <c r="J28">
        <v>60.17</v>
      </c>
      <c r="K28">
        <v>193.5</v>
      </c>
      <c r="L28">
        <v>15</v>
      </c>
      <c r="M28">
        <v>10</v>
      </c>
    </row>
    <row r="29" spans="1:13" x14ac:dyDescent="0.45">
      <c r="A29" t="s">
        <v>190</v>
      </c>
      <c r="B29" t="s">
        <v>99</v>
      </c>
      <c r="C29" t="s">
        <v>84</v>
      </c>
      <c r="D29" t="s">
        <v>43</v>
      </c>
      <c r="E29" t="s">
        <v>78</v>
      </c>
      <c r="F29" t="s">
        <v>100</v>
      </c>
      <c r="G29" t="s">
        <v>87</v>
      </c>
      <c r="H29" t="s">
        <v>81</v>
      </c>
      <c r="I29">
        <v>24</v>
      </c>
      <c r="J29">
        <v>66.239999999999995</v>
      </c>
      <c r="K29">
        <v>157.08000000000001</v>
      </c>
      <c r="L29">
        <v>17</v>
      </c>
      <c r="M29">
        <v>6</v>
      </c>
    </row>
    <row r="30" spans="1:13" x14ac:dyDescent="0.45">
      <c r="A30" t="s">
        <v>190</v>
      </c>
      <c r="B30" t="s">
        <v>120</v>
      </c>
      <c r="C30" t="s">
        <v>113</v>
      </c>
      <c r="D30" t="s">
        <v>43</v>
      </c>
      <c r="E30" t="s">
        <v>85</v>
      </c>
      <c r="F30" t="s">
        <v>79</v>
      </c>
      <c r="G30" t="s">
        <v>80</v>
      </c>
      <c r="H30" t="s">
        <v>97</v>
      </c>
      <c r="I30">
        <v>25</v>
      </c>
      <c r="J30">
        <v>89.62</v>
      </c>
      <c r="K30">
        <v>155.32</v>
      </c>
      <c r="L30">
        <v>4</v>
      </c>
      <c r="M30">
        <v>10</v>
      </c>
    </row>
    <row r="31" spans="1:13" x14ac:dyDescent="0.45">
      <c r="A31" t="s">
        <v>190</v>
      </c>
      <c r="B31" t="s">
        <v>117</v>
      </c>
      <c r="C31" t="s">
        <v>127</v>
      </c>
      <c r="D31" t="s">
        <v>43</v>
      </c>
      <c r="E31" t="s">
        <v>78</v>
      </c>
      <c r="F31" t="s">
        <v>91</v>
      </c>
      <c r="G31" t="s">
        <v>87</v>
      </c>
      <c r="H31" t="s">
        <v>81</v>
      </c>
      <c r="I31">
        <v>21</v>
      </c>
      <c r="J31">
        <v>85.43</v>
      </c>
      <c r="K31">
        <v>177.97</v>
      </c>
      <c r="L31">
        <v>1</v>
      </c>
      <c r="M31">
        <v>8</v>
      </c>
    </row>
    <row r="32" spans="1:13" x14ac:dyDescent="0.45">
      <c r="A32" t="s">
        <v>190</v>
      </c>
      <c r="B32" t="s">
        <v>83</v>
      </c>
      <c r="C32" t="s">
        <v>113</v>
      </c>
      <c r="D32" t="s">
        <v>43</v>
      </c>
      <c r="E32" t="s">
        <v>78</v>
      </c>
      <c r="F32" t="s">
        <v>114</v>
      </c>
      <c r="G32" t="s">
        <v>94</v>
      </c>
      <c r="H32" t="s">
        <v>97</v>
      </c>
      <c r="I32">
        <v>40</v>
      </c>
      <c r="J32">
        <v>98.97</v>
      </c>
      <c r="K32">
        <v>191.09</v>
      </c>
      <c r="L32">
        <v>2</v>
      </c>
      <c r="M32">
        <v>10</v>
      </c>
    </row>
    <row r="33" spans="1:13" x14ac:dyDescent="0.45">
      <c r="A33" t="s">
        <v>158</v>
      </c>
      <c r="B33" t="s">
        <v>83</v>
      </c>
      <c r="C33" t="s">
        <v>127</v>
      </c>
      <c r="D33" t="s">
        <v>42</v>
      </c>
      <c r="E33" t="s">
        <v>78</v>
      </c>
      <c r="F33" t="s">
        <v>86</v>
      </c>
      <c r="G33" t="s">
        <v>80</v>
      </c>
      <c r="H33" t="s">
        <v>81</v>
      </c>
      <c r="I33">
        <v>36</v>
      </c>
      <c r="J33">
        <v>66.02</v>
      </c>
      <c r="K33">
        <v>159.88</v>
      </c>
      <c r="L33">
        <v>6</v>
      </c>
      <c r="M33">
        <v>8</v>
      </c>
    </row>
    <row r="34" spans="1:13" x14ac:dyDescent="0.45">
      <c r="A34" t="s">
        <v>158</v>
      </c>
      <c r="B34" t="s">
        <v>117</v>
      </c>
      <c r="C34" t="s">
        <v>111</v>
      </c>
      <c r="D34" t="s">
        <v>42</v>
      </c>
      <c r="E34" t="s">
        <v>78</v>
      </c>
      <c r="F34" t="s">
        <v>91</v>
      </c>
      <c r="G34" t="s">
        <v>87</v>
      </c>
      <c r="H34" t="s">
        <v>97</v>
      </c>
      <c r="I34">
        <v>40</v>
      </c>
      <c r="J34">
        <v>63.46</v>
      </c>
      <c r="K34">
        <v>174.09</v>
      </c>
      <c r="L34">
        <v>11</v>
      </c>
      <c r="M34">
        <v>10</v>
      </c>
    </row>
    <row r="35" spans="1:13" x14ac:dyDescent="0.45">
      <c r="A35" t="s">
        <v>158</v>
      </c>
      <c r="B35" t="s">
        <v>76</v>
      </c>
      <c r="C35" t="s">
        <v>113</v>
      </c>
      <c r="D35" t="s">
        <v>42</v>
      </c>
      <c r="E35" t="s">
        <v>78</v>
      </c>
      <c r="F35" t="s">
        <v>86</v>
      </c>
      <c r="G35" t="s">
        <v>87</v>
      </c>
      <c r="H35" t="s">
        <v>81</v>
      </c>
      <c r="I35">
        <v>19</v>
      </c>
      <c r="J35">
        <v>89.39</v>
      </c>
      <c r="K35">
        <v>183.85</v>
      </c>
      <c r="L35">
        <v>8</v>
      </c>
      <c r="M35">
        <v>6</v>
      </c>
    </row>
    <row r="36" spans="1:13" x14ac:dyDescent="0.45">
      <c r="A36" t="s">
        <v>158</v>
      </c>
      <c r="B36" t="s">
        <v>89</v>
      </c>
      <c r="C36" t="s">
        <v>127</v>
      </c>
      <c r="D36" t="s">
        <v>43</v>
      </c>
      <c r="E36" t="s">
        <v>85</v>
      </c>
      <c r="F36" t="s">
        <v>100</v>
      </c>
      <c r="G36" t="s">
        <v>87</v>
      </c>
      <c r="H36" t="s">
        <v>81</v>
      </c>
      <c r="I36">
        <v>34</v>
      </c>
      <c r="J36">
        <v>62.16</v>
      </c>
      <c r="K36">
        <v>176.91</v>
      </c>
      <c r="L36">
        <v>13</v>
      </c>
      <c r="M36">
        <v>7</v>
      </c>
    </row>
    <row r="37" spans="1:13" x14ac:dyDescent="0.45">
      <c r="A37" t="s">
        <v>158</v>
      </c>
      <c r="B37" t="s">
        <v>120</v>
      </c>
      <c r="C37" t="s">
        <v>127</v>
      </c>
      <c r="D37" t="s">
        <v>42</v>
      </c>
      <c r="E37" t="s">
        <v>93</v>
      </c>
      <c r="F37" t="s">
        <v>122</v>
      </c>
      <c r="G37" t="s">
        <v>94</v>
      </c>
      <c r="H37" t="s">
        <v>81</v>
      </c>
      <c r="I37">
        <v>19</v>
      </c>
      <c r="J37">
        <v>84.83</v>
      </c>
      <c r="K37">
        <v>160.41</v>
      </c>
      <c r="L37">
        <v>5</v>
      </c>
      <c r="M37">
        <v>5</v>
      </c>
    </row>
    <row r="38" spans="1:13" x14ac:dyDescent="0.45">
      <c r="A38" t="s">
        <v>158</v>
      </c>
      <c r="B38" t="s">
        <v>83</v>
      </c>
      <c r="C38" t="s">
        <v>95</v>
      </c>
      <c r="D38" t="s">
        <v>43</v>
      </c>
      <c r="E38" t="s">
        <v>78</v>
      </c>
      <c r="F38" t="s">
        <v>122</v>
      </c>
      <c r="G38" t="s">
        <v>94</v>
      </c>
      <c r="H38" t="s">
        <v>97</v>
      </c>
      <c r="I38">
        <v>28</v>
      </c>
      <c r="J38">
        <v>53.16</v>
      </c>
      <c r="K38">
        <v>170.97</v>
      </c>
      <c r="L38">
        <v>20</v>
      </c>
      <c r="M38">
        <v>10</v>
      </c>
    </row>
    <row r="39" spans="1:13" x14ac:dyDescent="0.45">
      <c r="A39" t="s">
        <v>196</v>
      </c>
      <c r="B39" t="s">
        <v>99</v>
      </c>
      <c r="C39" t="s">
        <v>90</v>
      </c>
      <c r="D39" t="s">
        <v>42</v>
      </c>
      <c r="E39" t="s">
        <v>96</v>
      </c>
      <c r="F39" t="s">
        <v>122</v>
      </c>
      <c r="G39" t="s">
        <v>80</v>
      </c>
      <c r="H39" t="s">
        <v>97</v>
      </c>
      <c r="I39">
        <v>22</v>
      </c>
      <c r="J39">
        <v>79.260000000000005</v>
      </c>
      <c r="K39">
        <v>179.7</v>
      </c>
      <c r="L39">
        <v>10</v>
      </c>
      <c r="M39">
        <v>4</v>
      </c>
    </row>
    <row r="40" spans="1:13" x14ac:dyDescent="0.45">
      <c r="A40" t="s">
        <v>196</v>
      </c>
      <c r="B40" t="s">
        <v>117</v>
      </c>
      <c r="C40" t="s">
        <v>127</v>
      </c>
      <c r="D40" t="s">
        <v>42</v>
      </c>
      <c r="E40" t="s">
        <v>85</v>
      </c>
      <c r="F40" t="s">
        <v>114</v>
      </c>
      <c r="G40" t="s">
        <v>94</v>
      </c>
      <c r="H40" t="s">
        <v>97</v>
      </c>
      <c r="I40">
        <v>24</v>
      </c>
      <c r="J40">
        <v>95.19</v>
      </c>
      <c r="K40">
        <v>174.35</v>
      </c>
      <c r="L40">
        <v>4</v>
      </c>
      <c r="M40">
        <v>0</v>
      </c>
    </row>
    <row r="41" spans="1:13" x14ac:dyDescent="0.45">
      <c r="A41" t="s">
        <v>196</v>
      </c>
      <c r="B41" t="s">
        <v>83</v>
      </c>
      <c r="C41" t="s">
        <v>129</v>
      </c>
      <c r="D41" t="s">
        <v>42</v>
      </c>
      <c r="E41" t="s">
        <v>93</v>
      </c>
      <c r="F41" t="s">
        <v>79</v>
      </c>
      <c r="G41" t="s">
        <v>87</v>
      </c>
      <c r="H41" t="s">
        <v>97</v>
      </c>
      <c r="I41">
        <v>18</v>
      </c>
      <c r="J41">
        <v>74.38</v>
      </c>
      <c r="K41">
        <v>182.11</v>
      </c>
      <c r="L41">
        <v>5</v>
      </c>
      <c r="M41">
        <v>8</v>
      </c>
    </row>
    <row r="42" spans="1:13" x14ac:dyDescent="0.45">
      <c r="A42" t="s">
        <v>196</v>
      </c>
      <c r="B42" t="s">
        <v>99</v>
      </c>
      <c r="C42" t="s">
        <v>77</v>
      </c>
      <c r="D42" t="s">
        <v>42</v>
      </c>
      <c r="E42" t="s">
        <v>96</v>
      </c>
      <c r="F42" t="s">
        <v>122</v>
      </c>
      <c r="G42" t="s">
        <v>87</v>
      </c>
      <c r="H42" t="s">
        <v>81</v>
      </c>
      <c r="I42">
        <v>28</v>
      </c>
      <c r="J42">
        <v>75.06</v>
      </c>
      <c r="K42">
        <v>190.16</v>
      </c>
      <c r="L42">
        <v>8</v>
      </c>
      <c r="M42">
        <v>9</v>
      </c>
    </row>
    <row r="43" spans="1:13" x14ac:dyDescent="0.45">
      <c r="A43" t="s">
        <v>196</v>
      </c>
      <c r="B43" t="s">
        <v>99</v>
      </c>
      <c r="C43" t="s">
        <v>113</v>
      </c>
      <c r="D43" t="s">
        <v>43</v>
      </c>
      <c r="E43" t="s">
        <v>93</v>
      </c>
      <c r="F43" t="s">
        <v>118</v>
      </c>
      <c r="G43" t="s">
        <v>87</v>
      </c>
      <c r="H43" t="s">
        <v>81</v>
      </c>
      <c r="I43">
        <v>32</v>
      </c>
      <c r="J43">
        <v>57.32</v>
      </c>
      <c r="K43">
        <v>169.01</v>
      </c>
      <c r="L43">
        <v>19</v>
      </c>
      <c r="M43">
        <v>6</v>
      </c>
    </row>
    <row r="44" spans="1:13" x14ac:dyDescent="0.45">
      <c r="A44" t="s">
        <v>154</v>
      </c>
      <c r="B44" t="s">
        <v>83</v>
      </c>
      <c r="C44" t="s">
        <v>127</v>
      </c>
      <c r="D44" t="s">
        <v>42</v>
      </c>
      <c r="E44" t="s">
        <v>85</v>
      </c>
      <c r="F44" t="s">
        <v>100</v>
      </c>
      <c r="G44" t="s">
        <v>80</v>
      </c>
      <c r="H44" t="s">
        <v>97</v>
      </c>
      <c r="I44">
        <v>22</v>
      </c>
      <c r="J44">
        <v>80.459999999999994</v>
      </c>
      <c r="K44">
        <v>160.85</v>
      </c>
      <c r="L44">
        <v>12</v>
      </c>
      <c r="M44">
        <v>2</v>
      </c>
    </row>
    <row r="45" spans="1:13" x14ac:dyDescent="0.45">
      <c r="A45" t="s">
        <v>154</v>
      </c>
      <c r="B45" t="s">
        <v>76</v>
      </c>
      <c r="C45" t="s">
        <v>111</v>
      </c>
      <c r="D45" t="s">
        <v>42</v>
      </c>
      <c r="E45" t="s">
        <v>78</v>
      </c>
      <c r="F45" t="s">
        <v>104</v>
      </c>
      <c r="G45" t="s">
        <v>87</v>
      </c>
      <c r="H45" t="s">
        <v>81</v>
      </c>
      <c r="I45">
        <v>34</v>
      </c>
      <c r="J45">
        <v>92.17</v>
      </c>
      <c r="K45">
        <v>168.32</v>
      </c>
      <c r="L45">
        <v>18</v>
      </c>
      <c r="M45">
        <v>9</v>
      </c>
    </row>
    <row r="46" spans="1:13" x14ac:dyDescent="0.45">
      <c r="A46" t="s">
        <v>154</v>
      </c>
      <c r="B46" t="s">
        <v>99</v>
      </c>
      <c r="C46" t="s">
        <v>90</v>
      </c>
      <c r="D46" t="s">
        <v>43</v>
      </c>
      <c r="E46" t="s">
        <v>78</v>
      </c>
      <c r="F46" t="s">
        <v>100</v>
      </c>
      <c r="G46" t="s">
        <v>87</v>
      </c>
      <c r="H46" t="s">
        <v>97</v>
      </c>
      <c r="I46">
        <v>29</v>
      </c>
      <c r="J46">
        <v>93.1</v>
      </c>
      <c r="K46">
        <v>162.06</v>
      </c>
      <c r="L46">
        <v>7</v>
      </c>
      <c r="M46">
        <v>8</v>
      </c>
    </row>
    <row r="47" spans="1:13" x14ac:dyDescent="0.45">
      <c r="A47" t="s">
        <v>154</v>
      </c>
      <c r="B47" t="s">
        <v>89</v>
      </c>
      <c r="C47" t="s">
        <v>127</v>
      </c>
      <c r="D47" t="s">
        <v>42</v>
      </c>
      <c r="E47" t="s">
        <v>93</v>
      </c>
      <c r="F47" t="s">
        <v>122</v>
      </c>
      <c r="G47" t="s">
        <v>94</v>
      </c>
      <c r="H47" t="s">
        <v>97</v>
      </c>
      <c r="I47">
        <v>28</v>
      </c>
      <c r="J47">
        <v>94.27</v>
      </c>
      <c r="K47">
        <v>168.71</v>
      </c>
      <c r="L47">
        <v>9</v>
      </c>
      <c r="M47">
        <v>3</v>
      </c>
    </row>
    <row r="48" spans="1:13" x14ac:dyDescent="0.45">
      <c r="A48" t="s">
        <v>154</v>
      </c>
      <c r="B48" t="s">
        <v>120</v>
      </c>
      <c r="C48" t="s">
        <v>77</v>
      </c>
      <c r="D48" t="s">
        <v>43</v>
      </c>
      <c r="E48" t="s">
        <v>78</v>
      </c>
      <c r="F48" t="s">
        <v>114</v>
      </c>
      <c r="G48" t="s">
        <v>94</v>
      </c>
      <c r="H48" t="s">
        <v>81</v>
      </c>
      <c r="I48">
        <v>31</v>
      </c>
      <c r="J48">
        <v>75.56</v>
      </c>
      <c r="K48">
        <v>197.11</v>
      </c>
      <c r="L48">
        <v>17</v>
      </c>
      <c r="M48">
        <v>5</v>
      </c>
    </row>
    <row r="49" spans="1:13" x14ac:dyDescent="0.45">
      <c r="A49" t="s">
        <v>154</v>
      </c>
      <c r="B49" t="s">
        <v>120</v>
      </c>
      <c r="C49" t="s">
        <v>129</v>
      </c>
      <c r="D49" t="s">
        <v>42</v>
      </c>
      <c r="E49" t="s">
        <v>85</v>
      </c>
      <c r="F49" t="s">
        <v>79</v>
      </c>
      <c r="G49" t="s">
        <v>94</v>
      </c>
      <c r="H49" t="s">
        <v>81</v>
      </c>
      <c r="I49">
        <v>31</v>
      </c>
      <c r="J49">
        <v>98.42</v>
      </c>
      <c r="K49">
        <v>151.19999999999999</v>
      </c>
      <c r="L49">
        <v>3</v>
      </c>
      <c r="M49">
        <v>2</v>
      </c>
    </row>
    <row r="50" spans="1:13" x14ac:dyDescent="0.45">
      <c r="A50" t="s">
        <v>154</v>
      </c>
      <c r="B50" t="s">
        <v>83</v>
      </c>
      <c r="C50" t="s">
        <v>95</v>
      </c>
      <c r="D50" t="s">
        <v>43</v>
      </c>
      <c r="E50" t="s">
        <v>78</v>
      </c>
      <c r="F50" t="s">
        <v>86</v>
      </c>
      <c r="G50" t="s">
        <v>80</v>
      </c>
      <c r="H50" t="s">
        <v>81</v>
      </c>
      <c r="I50">
        <v>37</v>
      </c>
      <c r="J50">
        <v>56.52</v>
      </c>
      <c r="K50">
        <v>184.98</v>
      </c>
      <c r="L50">
        <v>12</v>
      </c>
      <c r="M50">
        <v>2</v>
      </c>
    </row>
    <row r="51" spans="1:13" x14ac:dyDescent="0.45">
      <c r="A51" t="s">
        <v>177</v>
      </c>
      <c r="B51" t="s">
        <v>117</v>
      </c>
      <c r="C51" t="s">
        <v>103</v>
      </c>
      <c r="D51" t="s">
        <v>42</v>
      </c>
      <c r="E51" t="s">
        <v>85</v>
      </c>
      <c r="F51" t="s">
        <v>100</v>
      </c>
      <c r="G51" t="s">
        <v>80</v>
      </c>
      <c r="H51" t="s">
        <v>97</v>
      </c>
      <c r="I51">
        <v>34</v>
      </c>
      <c r="J51">
        <v>69.760000000000005</v>
      </c>
      <c r="K51">
        <v>162.22999999999999</v>
      </c>
      <c r="L51">
        <v>2</v>
      </c>
      <c r="M51">
        <v>6</v>
      </c>
    </row>
    <row r="52" spans="1:13" x14ac:dyDescent="0.45">
      <c r="A52" t="s">
        <v>177</v>
      </c>
      <c r="B52" t="s">
        <v>89</v>
      </c>
      <c r="C52" t="s">
        <v>95</v>
      </c>
      <c r="D52" t="s">
        <v>43</v>
      </c>
      <c r="E52" t="s">
        <v>93</v>
      </c>
      <c r="F52" t="s">
        <v>104</v>
      </c>
      <c r="G52" t="s">
        <v>94</v>
      </c>
      <c r="H52" t="s">
        <v>81</v>
      </c>
      <c r="I52">
        <v>28</v>
      </c>
      <c r="J52">
        <v>72.44</v>
      </c>
      <c r="K52">
        <v>171.06</v>
      </c>
      <c r="L52">
        <v>20</v>
      </c>
      <c r="M52">
        <v>7</v>
      </c>
    </row>
    <row r="53" spans="1:13" x14ac:dyDescent="0.45">
      <c r="A53" t="s">
        <v>177</v>
      </c>
      <c r="B53" t="s">
        <v>83</v>
      </c>
      <c r="C53" t="s">
        <v>124</v>
      </c>
      <c r="D53" t="s">
        <v>42</v>
      </c>
      <c r="E53" t="s">
        <v>93</v>
      </c>
      <c r="F53" t="s">
        <v>100</v>
      </c>
      <c r="G53" t="s">
        <v>87</v>
      </c>
      <c r="H53" t="s">
        <v>81</v>
      </c>
      <c r="I53">
        <v>25</v>
      </c>
      <c r="J53">
        <v>96.98</v>
      </c>
      <c r="K53">
        <v>185.69</v>
      </c>
      <c r="L53">
        <v>12</v>
      </c>
      <c r="M53">
        <v>7</v>
      </c>
    </row>
    <row r="54" spans="1:13" x14ac:dyDescent="0.45">
      <c r="A54" t="s">
        <v>169</v>
      </c>
      <c r="B54" t="s">
        <v>89</v>
      </c>
      <c r="C54" t="s">
        <v>103</v>
      </c>
      <c r="D54" t="s">
        <v>42</v>
      </c>
      <c r="E54" t="s">
        <v>78</v>
      </c>
      <c r="F54" t="s">
        <v>86</v>
      </c>
      <c r="G54" t="s">
        <v>87</v>
      </c>
      <c r="H54" t="s">
        <v>81</v>
      </c>
      <c r="I54">
        <v>31</v>
      </c>
      <c r="J54">
        <v>87.75</v>
      </c>
      <c r="K54">
        <v>196.11</v>
      </c>
      <c r="L54">
        <v>8</v>
      </c>
      <c r="M54">
        <v>2</v>
      </c>
    </row>
    <row r="55" spans="1:13" x14ac:dyDescent="0.45">
      <c r="A55" t="s">
        <v>169</v>
      </c>
      <c r="B55" t="s">
        <v>83</v>
      </c>
      <c r="C55" t="s">
        <v>127</v>
      </c>
      <c r="D55" t="s">
        <v>42</v>
      </c>
      <c r="E55" t="s">
        <v>85</v>
      </c>
      <c r="F55" t="s">
        <v>118</v>
      </c>
      <c r="G55" t="s">
        <v>80</v>
      </c>
      <c r="H55" t="s">
        <v>81</v>
      </c>
      <c r="I55">
        <v>36</v>
      </c>
      <c r="J55">
        <v>65.8</v>
      </c>
      <c r="K55">
        <v>195.8</v>
      </c>
      <c r="L55">
        <v>7</v>
      </c>
      <c r="M55">
        <v>9</v>
      </c>
    </row>
    <row r="56" spans="1:13" x14ac:dyDescent="0.45">
      <c r="A56" t="s">
        <v>169</v>
      </c>
      <c r="B56" t="s">
        <v>106</v>
      </c>
      <c r="C56" t="s">
        <v>129</v>
      </c>
      <c r="D56" t="s">
        <v>42</v>
      </c>
      <c r="E56" t="s">
        <v>78</v>
      </c>
      <c r="F56" t="s">
        <v>91</v>
      </c>
      <c r="G56" t="s">
        <v>87</v>
      </c>
      <c r="H56" t="s">
        <v>97</v>
      </c>
      <c r="I56">
        <v>22</v>
      </c>
      <c r="J56">
        <v>78.349999999999994</v>
      </c>
      <c r="K56">
        <v>164.94</v>
      </c>
      <c r="L56">
        <v>17</v>
      </c>
      <c r="M56">
        <v>3</v>
      </c>
    </row>
    <row r="57" spans="1:13" x14ac:dyDescent="0.45">
      <c r="A57" t="s">
        <v>166</v>
      </c>
      <c r="B57" t="s">
        <v>83</v>
      </c>
      <c r="C57" t="s">
        <v>113</v>
      </c>
      <c r="D57" t="s">
        <v>43</v>
      </c>
      <c r="E57" t="s">
        <v>96</v>
      </c>
      <c r="F57" t="s">
        <v>104</v>
      </c>
      <c r="G57" t="s">
        <v>87</v>
      </c>
      <c r="H57" t="s">
        <v>81</v>
      </c>
      <c r="I57">
        <v>39</v>
      </c>
      <c r="J57">
        <v>67.09</v>
      </c>
      <c r="K57">
        <v>184.71</v>
      </c>
      <c r="L57">
        <v>17</v>
      </c>
      <c r="M57">
        <v>5</v>
      </c>
    </row>
    <row r="58" spans="1:13" x14ac:dyDescent="0.45">
      <c r="A58" t="s">
        <v>166</v>
      </c>
      <c r="B58" t="s">
        <v>99</v>
      </c>
      <c r="C58" t="s">
        <v>95</v>
      </c>
      <c r="D58" t="s">
        <v>43</v>
      </c>
      <c r="E58" t="s">
        <v>93</v>
      </c>
      <c r="F58" t="s">
        <v>104</v>
      </c>
      <c r="G58" t="s">
        <v>87</v>
      </c>
      <c r="H58" t="s">
        <v>97</v>
      </c>
      <c r="I58">
        <v>29</v>
      </c>
      <c r="J58">
        <v>97.77</v>
      </c>
      <c r="K58">
        <v>161.09</v>
      </c>
      <c r="L58">
        <v>20</v>
      </c>
      <c r="M58">
        <v>0</v>
      </c>
    </row>
    <row r="59" spans="1:13" x14ac:dyDescent="0.45">
      <c r="A59" t="s">
        <v>166</v>
      </c>
      <c r="B59" t="s">
        <v>99</v>
      </c>
      <c r="C59" t="s">
        <v>103</v>
      </c>
      <c r="D59" t="s">
        <v>42</v>
      </c>
      <c r="E59" t="s">
        <v>96</v>
      </c>
      <c r="F59" t="s">
        <v>79</v>
      </c>
      <c r="G59" t="s">
        <v>87</v>
      </c>
      <c r="H59" t="s">
        <v>81</v>
      </c>
      <c r="I59">
        <v>37</v>
      </c>
      <c r="J59">
        <v>62.1</v>
      </c>
      <c r="K59">
        <v>184.72</v>
      </c>
      <c r="L59">
        <v>2</v>
      </c>
      <c r="M59">
        <v>0</v>
      </c>
    </row>
    <row r="60" spans="1:13" x14ac:dyDescent="0.45">
      <c r="A60" t="s">
        <v>166</v>
      </c>
      <c r="B60" t="s">
        <v>99</v>
      </c>
      <c r="C60" t="s">
        <v>77</v>
      </c>
      <c r="D60" t="s">
        <v>42</v>
      </c>
      <c r="E60" t="s">
        <v>85</v>
      </c>
      <c r="F60" t="s">
        <v>122</v>
      </c>
      <c r="G60" t="s">
        <v>80</v>
      </c>
      <c r="H60" t="s">
        <v>81</v>
      </c>
      <c r="I60">
        <v>34</v>
      </c>
      <c r="J60">
        <v>56.55</v>
      </c>
      <c r="K60">
        <v>196.86</v>
      </c>
      <c r="L60">
        <v>2</v>
      </c>
      <c r="M60">
        <v>8</v>
      </c>
    </row>
    <row r="61" spans="1:13" x14ac:dyDescent="0.45">
      <c r="A61" t="s">
        <v>166</v>
      </c>
      <c r="B61" t="s">
        <v>76</v>
      </c>
      <c r="C61" t="s">
        <v>124</v>
      </c>
      <c r="D61" t="s">
        <v>42</v>
      </c>
      <c r="E61" t="s">
        <v>93</v>
      </c>
      <c r="F61" t="s">
        <v>79</v>
      </c>
      <c r="G61" t="s">
        <v>80</v>
      </c>
      <c r="H61" t="s">
        <v>97</v>
      </c>
      <c r="I61">
        <v>22</v>
      </c>
      <c r="J61">
        <v>92.56</v>
      </c>
      <c r="K61">
        <v>170.92</v>
      </c>
      <c r="L61">
        <v>10</v>
      </c>
      <c r="M61">
        <v>8</v>
      </c>
    </row>
    <row r="62" spans="1:13" x14ac:dyDescent="0.45">
      <c r="A62" t="s">
        <v>166</v>
      </c>
      <c r="B62" t="s">
        <v>89</v>
      </c>
      <c r="C62" t="s">
        <v>84</v>
      </c>
      <c r="D62" t="s">
        <v>43</v>
      </c>
      <c r="E62" t="s">
        <v>78</v>
      </c>
      <c r="F62" t="s">
        <v>86</v>
      </c>
      <c r="G62" t="s">
        <v>87</v>
      </c>
      <c r="H62" t="s">
        <v>81</v>
      </c>
      <c r="I62">
        <v>20</v>
      </c>
      <c r="J62">
        <v>76.06</v>
      </c>
      <c r="K62">
        <v>161.58000000000001</v>
      </c>
      <c r="L62">
        <v>3</v>
      </c>
      <c r="M62">
        <v>5</v>
      </c>
    </row>
    <row r="63" spans="1:13" x14ac:dyDescent="0.45">
      <c r="A63" t="s">
        <v>166</v>
      </c>
      <c r="B63" t="s">
        <v>99</v>
      </c>
      <c r="C63" t="s">
        <v>77</v>
      </c>
      <c r="D63" t="s">
        <v>42</v>
      </c>
      <c r="E63" t="s">
        <v>78</v>
      </c>
      <c r="F63" t="s">
        <v>114</v>
      </c>
      <c r="G63" t="s">
        <v>87</v>
      </c>
      <c r="H63" t="s">
        <v>81</v>
      </c>
      <c r="I63">
        <v>18</v>
      </c>
      <c r="J63">
        <v>71.23</v>
      </c>
      <c r="K63">
        <v>165.21</v>
      </c>
      <c r="L63">
        <v>20</v>
      </c>
      <c r="M63">
        <v>9</v>
      </c>
    </row>
    <row r="64" spans="1:13" x14ac:dyDescent="0.45">
      <c r="A64" t="s">
        <v>132</v>
      </c>
      <c r="B64" t="s">
        <v>76</v>
      </c>
      <c r="C64" t="s">
        <v>124</v>
      </c>
      <c r="D64" t="s">
        <v>42</v>
      </c>
      <c r="E64" t="s">
        <v>96</v>
      </c>
      <c r="F64" t="s">
        <v>86</v>
      </c>
      <c r="G64" t="s">
        <v>87</v>
      </c>
      <c r="H64" t="s">
        <v>81</v>
      </c>
      <c r="I64">
        <v>34</v>
      </c>
      <c r="J64">
        <v>57.03</v>
      </c>
      <c r="K64">
        <v>161.69</v>
      </c>
      <c r="L64">
        <v>9</v>
      </c>
      <c r="M64">
        <v>6</v>
      </c>
    </row>
    <row r="65" spans="1:13" x14ac:dyDescent="0.45">
      <c r="A65" t="s">
        <v>132</v>
      </c>
      <c r="B65" t="s">
        <v>99</v>
      </c>
      <c r="C65" t="s">
        <v>113</v>
      </c>
      <c r="D65" t="s">
        <v>43</v>
      </c>
      <c r="E65" t="s">
        <v>78</v>
      </c>
      <c r="F65" t="s">
        <v>122</v>
      </c>
      <c r="G65" t="s">
        <v>87</v>
      </c>
      <c r="H65" t="s">
        <v>81</v>
      </c>
      <c r="I65">
        <v>34</v>
      </c>
      <c r="J65">
        <v>81.23</v>
      </c>
      <c r="K65">
        <v>188.75</v>
      </c>
      <c r="L65">
        <v>18</v>
      </c>
      <c r="M65">
        <v>0</v>
      </c>
    </row>
    <row r="66" spans="1:13" x14ac:dyDescent="0.45">
      <c r="A66" t="s">
        <v>132</v>
      </c>
      <c r="B66" t="s">
        <v>76</v>
      </c>
      <c r="C66" t="s">
        <v>129</v>
      </c>
      <c r="D66" t="s">
        <v>42</v>
      </c>
      <c r="E66" t="s">
        <v>93</v>
      </c>
      <c r="F66" t="s">
        <v>114</v>
      </c>
      <c r="G66" t="s">
        <v>87</v>
      </c>
      <c r="H66" t="s">
        <v>97</v>
      </c>
      <c r="I66">
        <v>30</v>
      </c>
      <c r="J66">
        <v>62.17</v>
      </c>
      <c r="K66">
        <v>162.85</v>
      </c>
      <c r="L66">
        <v>7</v>
      </c>
      <c r="M66">
        <v>9</v>
      </c>
    </row>
    <row r="67" spans="1:13" x14ac:dyDescent="0.45">
      <c r="A67" t="s">
        <v>132</v>
      </c>
      <c r="B67" t="s">
        <v>117</v>
      </c>
      <c r="C67" t="s">
        <v>113</v>
      </c>
      <c r="D67" t="s">
        <v>42</v>
      </c>
      <c r="E67" t="s">
        <v>85</v>
      </c>
      <c r="F67" t="s">
        <v>79</v>
      </c>
      <c r="G67" t="s">
        <v>94</v>
      </c>
      <c r="H67" t="s">
        <v>81</v>
      </c>
      <c r="I67">
        <v>25</v>
      </c>
      <c r="J67">
        <v>96.79</v>
      </c>
      <c r="K67">
        <v>182.88</v>
      </c>
      <c r="L67">
        <v>14</v>
      </c>
      <c r="M67">
        <v>6</v>
      </c>
    </row>
    <row r="68" spans="1:13" x14ac:dyDescent="0.45">
      <c r="A68" t="s">
        <v>132</v>
      </c>
      <c r="B68" t="s">
        <v>106</v>
      </c>
      <c r="C68" t="s">
        <v>124</v>
      </c>
      <c r="D68" t="s">
        <v>43</v>
      </c>
      <c r="E68" t="s">
        <v>93</v>
      </c>
      <c r="F68" t="s">
        <v>104</v>
      </c>
      <c r="G68" t="s">
        <v>80</v>
      </c>
      <c r="H68" t="s">
        <v>81</v>
      </c>
      <c r="I68">
        <v>35</v>
      </c>
      <c r="J68">
        <v>64.19</v>
      </c>
      <c r="K68">
        <v>158.55000000000001</v>
      </c>
      <c r="L68">
        <v>3</v>
      </c>
      <c r="M68">
        <v>6</v>
      </c>
    </row>
    <row r="69" spans="1:13" x14ac:dyDescent="0.45">
      <c r="A69" t="s">
        <v>132</v>
      </c>
      <c r="B69" t="s">
        <v>83</v>
      </c>
      <c r="C69" t="s">
        <v>90</v>
      </c>
      <c r="D69" t="s">
        <v>43</v>
      </c>
      <c r="E69" t="s">
        <v>93</v>
      </c>
      <c r="F69" t="s">
        <v>104</v>
      </c>
      <c r="G69" t="s">
        <v>87</v>
      </c>
      <c r="H69" t="s">
        <v>97</v>
      </c>
      <c r="I69">
        <v>34</v>
      </c>
      <c r="J69">
        <v>91.52</v>
      </c>
      <c r="K69">
        <v>169.85</v>
      </c>
      <c r="L69">
        <v>7</v>
      </c>
      <c r="M69">
        <v>6</v>
      </c>
    </row>
    <row r="70" spans="1:13" x14ac:dyDescent="0.45">
      <c r="A70" t="s">
        <v>132</v>
      </c>
      <c r="B70" t="s">
        <v>83</v>
      </c>
      <c r="C70" t="s">
        <v>77</v>
      </c>
      <c r="D70" t="s">
        <v>43</v>
      </c>
      <c r="E70" t="s">
        <v>85</v>
      </c>
      <c r="F70" t="s">
        <v>100</v>
      </c>
      <c r="G70" t="s">
        <v>80</v>
      </c>
      <c r="H70" t="s">
        <v>97</v>
      </c>
      <c r="I70">
        <v>32</v>
      </c>
      <c r="J70">
        <v>64.11</v>
      </c>
      <c r="K70">
        <v>167.32</v>
      </c>
      <c r="L70">
        <v>11</v>
      </c>
      <c r="M70">
        <v>9</v>
      </c>
    </row>
    <row r="71" spans="1:13" x14ac:dyDescent="0.45">
      <c r="A71" t="s">
        <v>132</v>
      </c>
      <c r="B71" t="s">
        <v>120</v>
      </c>
      <c r="C71" t="s">
        <v>77</v>
      </c>
      <c r="D71" t="s">
        <v>43</v>
      </c>
      <c r="E71" t="s">
        <v>78</v>
      </c>
      <c r="F71" t="s">
        <v>86</v>
      </c>
      <c r="G71" t="s">
        <v>94</v>
      </c>
      <c r="H71" t="s">
        <v>97</v>
      </c>
      <c r="I71">
        <v>34</v>
      </c>
      <c r="J71">
        <v>95.26</v>
      </c>
      <c r="K71">
        <v>176.91</v>
      </c>
      <c r="L71">
        <v>6</v>
      </c>
      <c r="M71">
        <v>7</v>
      </c>
    </row>
    <row r="72" spans="1:13" x14ac:dyDescent="0.45">
      <c r="A72" t="s">
        <v>132</v>
      </c>
      <c r="B72" t="s">
        <v>117</v>
      </c>
      <c r="C72" t="s">
        <v>129</v>
      </c>
      <c r="D72" t="s">
        <v>42</v>
      </c>
      <c r="E72" t="s">
        <v>96</v>
      </c>
      <c r="F72" t="s">
        <v>91</v>
      </c>
      <c r="G72" t="s">
        <v>94</v>
      </c>
      <c r="H72" t="s">
        <v>81</v>
      </c>
      <c r="I72">
        <v>35</v>
      </c>
      <c r="J72">
        <v>93.78</v>
      </c>
      <c r="K72">
        <v>151.32</v>
      </c>
      <c r="L72">
        <v>19</v>
      </c>
      <c r="M72">
        <v>5</v>
      </c>
    </row>
    <row r="73" spans="1:13" x14ac:dyDescent="0.45">
      <c r="A73" t="s">
        <v>184</v>
      </c>
      <c r="B73" t="s">
        <v>117</v>
      </c>
      <c r="C73" t="s">
        <v>111</v>
      </c>
      <c r="D73" t="s">
        <v>42</v>
      </c>
      <c r="E73" t="s">
        <v>85</v>
      </c>
      <c r="F73" t="s">
        <v>100</v>
      </c>
      <c r="G73" t="s">
        <v>87</v>
      </c>
      <c r="H73" t="s">
        <v>81</v>
      </c>
      <c r="I73">
        <v>28</v>
      </c>
      <c r="J73">
        <v>93.32</v>
      </c>
      <c r="K73">
        <v>177.06</v>
      </c>
      <c r="L73">
        <v>8</v>
      </c>
      <c r="M73">
        <v>10</v>
      </c>
    </row>
    <row r="74" spans="1:13" x14ac:dyDescent="0.45">
      <c r="A74" t="s">
        <v>184</v>
      </c>
      <c r="B74" t="s">
        <v>76</v>
      </c>
      <c r="C74" t="s">
        <v>113</v>
      </c>
      <c r="D74" t="s">
        <v>42</v>
      </c>
      <c r="E74" t="s">
        <v>93</v>
      </c>
      <c r="F74" t="s">
        <v>104</v>
      </c>
      <c r="G74" t="s">
        <v>87</v>
      </c>
      <c r="H74" t="s">
        <v>81</v>
      </c>
      <c r="I74">
        <v>29</v>
      </c>
      <c r="J74">
        <v>63.14</v>
      </c>
      <c r="K74">
        <v>156.29</v>
      </c>
      <c r="L74">
        <v>17</v>
      </c>
      <c r="M74">
        <v>6</v>
      </c>
    </row>
    <row r="75" spans="1:13" x14ac:dyDescent="0.45">
      <c r="A75" t="s">
        <v>184</v>
      </c>
      <c r="B75" t="s">
        <v>120</v>
      </c>
      <c r="C75" t="s">
        <v>113</v>
      </c>
      <c r="D75" t="s">
        <v>43</v>
      </c>
      <c r="E75" t="s">
        <v>96</v>
      </c>
      <c r="F75" t="s">
        <v>91</v>
      </c>
      <c r="G75" t="s">
        <v>94</v>
      </c>
      <c r="H75" t="s">
        <v>97</v>
      </c>
      <c r="I75">
        <v>37</v>
      </c>
      <c r="J75">
        <v>84.57</v>
      </c>
      <c r="K75">
        <v>156.13999999999999</v>
      </c>
      <c r="L75">
        <v>20</v>
      </c>
      <c r="M75">
        <v>7</v>
      </c>
    </row>
    <row r="76" spans="1:13" x14ac:dyDescent="0.45">
      <c r="A76" t="s">
        <v>184</v>
      </c>
      <c r="B76" t="s">
        <v>106</v>
      </c>
      <c r="C76" t="s">
        <v>127</v>
      </c>
      <c r="D76" t="s">
        <v>42</v>
      </c>
      <c r="E76" t="s">
        <v>85</v>
      </c>
      <c r="F76" t="s">
        <v>79</v>
      </c>
      <c r="G76" t="s">
        <v>94</v>
      </c>
      <c r="H76" t="s">
        <v>97</v>
      </c>
      <c r="I76">
        <v>25</v>
      </c>
      <c r="J76">
        <v>83.76</v>
      </c>
      <c r="K76">
        <v>180.72</v>
      </c>
      <c r="L76">
        <v>5</v>
      </c>
      <c r="M76">
        <v>7</v>
      </c>
    </row>
    <row r="77" spans="1:13" x14ac:dyDescent="0.45">
      <c r="A77" t="s">
        <v>191</v>
      </c>
      <c r="B77" t="s">
        <v>76</v>
      </c>
      <c r="C77" t="s">
        <v>113</v>
      </c>
      <c r="D77" t="s">
        <v>42</v>
      </c>
      <c r="E77" t="s">
        <v>93</v>
      </c>
      <c r="F77" t="s">
        <v>100</v>
      </c>
      <c r="G77" t="s">
        <v>80</v>
      </c>
      <c r="H77" t="s">
        <v>81</v>
      </c>
      <c r="I77">
        <v>20</v>
      </c>
      <c r="J77">
        <v>72.209999999999994</v>
      </c>
      <c r="K77">
        <v>179.96</v>
      </c>
      <c r="L77">
        <v>14</v>
      </c>
      <c r="M77">
        <v>8</v>
      </c>
    </row>
    <row r="78" spans="1:13" x14ac:dyDescent="0.45">
      <c r="A78" t="s">
        <v>125</v>
      </c>
      <c r="B78" t="s">
        <v>76</v>
      </c>
      <c r="C78" t="s">
        <v>124</v>
      </c>
      <c r="D78" t="s">
        <v>42</v>
      </c>
      <c r="E78" t="s">
        <v>78</v>
      </c>
      <c r="F78" t="s">
        <v>104</v>
      </c>
      <c r="G78" t="s">
        <v>80</v>
      </c>
      <c r="H78" t="s">
        <v>97</v>
      </c>
      <c r="I78">
        <v>27</v>
      </c>
      <c r="J78">
        <v>66.91</v>
      </c>
      <c r="K78">
        <v>182.71</v>
      </c>
      <c r="L78">
        <v>4</v>
      </c>
      <c r="M78">
        <v>4</v>
      </c>
    </row>
    <row r="79" spans="1:13" x14ac:dyDescent="0.45">
      <c r="A79" t="s">
        <v>125</v>
      </c>
      <c r="B79" t="s">
        <v>76</v>
      </c>
      <c r="C79" t="s">
        <v>90</v>
      </c>
      <c r="D79" t="s">
        <v>43</v>
      </c>
      <c r="E79" t="s">
        <v>85</v>
      </c>
      <c r="F79" t="s">
        <v>86</v>
      </c>
      <c r="G79" t="s">
        <v>80</v>
      </c>
      <c r="H79" t="s">
        <v>97</v>
      </c>
      <c r="I79">
        <v>40</v>
      </c>
      <c r="J79">
        <v>76.12</v>
      </c>
      <c r="K79">
        <v>189.09</v>
      </c>
      <c r="L79">
        <v>4</v>
      </c>
      <c r="M79">
        <v>8</v>
      </c>
    </row>
    <row r="80" spans="1:13" x14ac:dyDescent="0.45">
      <c r="A80" t="s">
        <v>125</v>
      </c>
      <c r="B80" t="s">
        <v>117</v>
      </c>
      <c r="C80" t="s">
        <v>95</v>
      </c>
      <c r="D80" t="s">
        <v>43</v>
      </c>
      <c r="E80" t="s">
        <v>96</v>
      </c>
      <c r="F80" t="s">
        <v>104</v>
      </c>
      <c r="G80" t="s">
        <v>80</v>
      </c>
      <c r="H80" t="s">
        <v>97</v>
      </c>
      <c r="I80">
        <v>38</v>
      </c>
      <c r="J80">
        <v>53.01</v>
      </c>
      <c r="K80">
        <v>182.11</v>
      </c>
      <c r="L80">
        <v>15</v>
      </c>
      <c r="M80">
        <v>5</v>
      </c>
    </row>
    <row r="81" spans="1:13" x14ac:dyDescent="0.45">
      <c r="A81" t="s">
        <v>125</v>
      </c>
      <c r="B81" t="s">
        <v>99</v>
      </c>
      <c r="C81" t="s">
        <v>95</v>
      </c>
      <c r="D81" t="s">
        <v>43</v>
      </c>
      <c r="E81" t="s">
        <v>85</v>
      </c>
      <c r="F81" t="s">
        <v>122</v>
      </c>
      <c r="G81" t="s">
        <v>87</v>
      </c>
      <c r="H81" t="s">
        <v>97</v>
      </c>
      <c r="I81">
        <v>21</v>
      </c>
      <c r="J81">
        <v>94.03</v>
      </c>
      <c r="K81">
        <v>193.93</v>
      </c>
      <c r="L81">
        <v>5</v>
      </c>
      <c r="M81">
        <v>8</v>
      </c>
    </row>
    <row r="82" spans="1:13" x14ac:dyDescent="0.45">
      <c r="A82" t="s">
        <v>125</v>
      </c>
      <c r="B82" t="s">
        <v>83</v>
      </c>
      <c r="C82" t="s">
        <v>127</v>
      </c>
      <c r="D82" t="s">
        <v>42</v>
      </c>
      <c r="E82" t="s">
        <v>85</v>
      </c>
      <c r="F82" t="s">
        <v>100</v>
      </c>
      <c r="G82" t="s">
        <v>80</v>
      </c>
      <c r="H82" t="s">
        <v>97</v>
      </c>
      <c r="I82">
        <v>23</v>
      </c>
      <c r="J82">
        <v>75.17</v>
      </c>
      <c r="K82">
        <v>178.34</v>
      </c>
      <c r="L82">
        <v>10</v>
      </c>
      <c r="M82">
        <v>0</v>
      </c>
    </row>
    <row r="83" spans="1:13" x14ac:dyDescent="0.45">
      <c r="A83" t="s">
        <v>125</v>
      </c>
      <c r="B83" t="s">
        <v>76</v>
      </c>
      <c r="C83" t="s">
        <v>124</v>
      </c>
      <c r="D83" t="s">
        <v>43</v>
      </c>
      <c r="E83" t="s">
        <v>78</v>
      </c>
      <c r="F83" t="s">
        <v>100</v>
      </c>
      <c r="G83" t="s">
        <v>80</v>
      </c>
      <c r="H83" t="s">
        <v>97</v>
      </c>
      <c r="I83">
        <v>24</v>
      </c>
      <c r="J83">
        <v>70.28</v>
      </c>
      <c r="K83">
        <v>191.75</v>
      </c>
      <c r="L83">
        <v>17</v>
      </c>
      <c r="M83">
        <v>7</v>
      </c>
    </row>
    <row r="84" spans="1:13" x14ac:dyDescent="0.45">
      <c r="A84" t="s">
        <v>125</v>
      </c>
      <c r="B84" t="s">
        <v>106</v>
      </c>
      <c r="C84" t="s">
        <v>124</v>
      </c>
      <c r="D84" t="s">
        <v>43</v>
      </c>
      <c r="E84" t="s">
        <v>96</v>
      </c>
      <c r="F84" t="s">
        <v>118</v>
      </c>
      <c r="G84" t="s">
        <v>87</v>
      </c>
      <c r="H84" t="s">
        <v>97</v>
      </c>
      <c r="I84">
        <v>33</v>
      </c>
      <c r="J84">
        <v>99.9</v>
      </c>
      <c r="K84">
        <v>166.18</v>
      </c>
      <c r="L84">
        <v>3</v>
      </c>
      <c r="M84">
        <v>1</v>
      </c>
    </row>
    <row r="85" spans="1:13" x14ac:dyDescent="0.45">
      <c r="A85" t="s">
        <v>125</v>
      </c>
      <c r="B85" t="s">
        <v>89</v>
      </c>
      <c r="C85" t="s">
        <v>129</v>
      </c>
      <c r="D85" t="s">
        <v>42</v>
      </c>
      <c r="E85" t="s">
        <v>93</v>
      </c>
      <c r="F85" t="s">
        <v>79</v>
      </c>
      <c r="G85" t="s">
        <v>94</v>
      </c>
      <c r="H85" t="s">
        <v>97</v>
      </c>
      <c r="I85">
        <v>20</v>
      </c>
      <c r="J85">
        <v>95.38</v>
      </c>
      <c r="K85">
        <v>191.97</v>
      </c>
      <c r="L85">
        <v>12</v>
      </c>
      <c r="M85">
        <v>9</v>
      </c>
    </row>
    <row r="86" spans="1:13" x14ac:dyDescent="0.45">
      <c r="A86" t="s">
        <v>140</v>
      </c>
      <c r="B86" t="s">
        <v>120</v>
      </c>
      <c r="C86" t="s">
        <v>90</v>
      </c>
      <c r="D86" t="s">
        <v>42</v>
      </c>
      <c r="E86" t="s">
        <v>85</v>
      </c>
      <c r="F86" t="s">
        <v>91</v>
      </c>
      <c r="G86" t="s">
        <v>80</v>
      </c>
      <c r="H86" t="s">
        <v>97</v>
      </c>
      <c r="I86">
        <v>33</v>
      </c>
      <c r="J86">
        <v>54.92</v>
      </c>
      <c r="K86">
        <v>190.1</v>
      </c>
      <c r="L86">
        <v>11</v>
      </c>
      <c r="M86">
        <v>8</v>
      </c>
    </row>
    <row r="87" spans="1:13" x14ac:dyDescent="0.45">
      <c r="A87" t="s">
        <v>140</v>
      </c>
      <c r="B87" t="s">
        <v>76</v>
      </c>
      <c r="C87" t="s">
        <v>129</v>
      </c>
      <c r="D87" t="s">
        <v>42</v>
      </c>
      <c r="E87" t="s">
        <v>93</v>
      </c>
      <c r="F87" t="s">
        <v>118</v>
      </c>
      <c r="G87" t="s">
        <v>94</v>
      </c>
      <c r="H87" t="s">
        <v>81</v>
      </c>
      <c r="I87">
        <v>35</v>
      </c>
      <c r="J87">
        <v>62.17</v>
      </c>
      <c r="K87">
        <v>155.30000000000001</v>
      </c>
      <c r="L87">
        <v>7</v>
      </c>
      <c r="M87">
        <v>2</v>
      </c>
    </row>
    <row r="88" spans="1:13" x14ac:dyDescent="0.45">
      <c r="A88" t="s">
        <v>140</v>
      </c>
      <c r="B88" t="s">
        <v>89</v>
      </c>
      <c r="C88" t="s">
        <v>111</v>
      </c>
      <c r="D88" t="s">
        <v>43</v>
      </c>
      <c r="E88" t="s">
        <v>78</v>
      </c>
      <c r="F88" t="s">
        <v>122</v>
      </c>
      <c r="G88" t="s">
        <v>80</v>
      </c>
      <c r="H88" t="s">
        <v>97</v>
      </c>
      <c r="I88">
        <v>23</v>
      </c>
      <c r="J88">
        <v>58.31</v>
      </c>
      <c r="K88">
        <v>186.5</v>
      </c>
      <c r="L88">
        <v>19</v>
      </c>
      <c r="M88">
        <v>5</v>
      </c>
    </row>
    <row r="89" spans="1:13" x14ac:dyDescent="0.45">
      <c r="A89" t="s">
        <v>140</v>
      </c>
      <c r="B89" t="s">
        <v>76</v>
      </c>
      <c r="C89" t="s">
        <v>113</v>
      </c>
      <c r="D89" t="s">
        <v>42</v>
      </c>
      <c r="E89" t="s">
        <v>78</v>
      </c>
      <c r="F89" t="s">
        <v>91</v>
      </c>
      <c r="G89" t="s">
        <v>80</v>
      </c>
      <c r="H89" t="s">
        <v>97</v>
      </c>
      <c r="I89">
        <v>39</v>
      </c>
      <c r="J89">
        <v>57.32</v>
      </c>
      <c r="K89">
        <v>188.89</v>
      </c>
      <c r="L89">
        <v>7</v>
      </c>
      <c r="M89">
        <v>2</v>
      </c>
    </row>
    <row r="90" spans="1:13" x14ac:dyDescent="0.45">
      <c r="A90" t="s">
        <v>170</v>
      </c>
      <c r="B90" t="s">
        <v>89</v>
      </c>
      <c r="C90" t="s">
        <v>84</v>
      </c>
      <c r="D90" t="s">
        <v>42</v>
      </c>
      <c r="E90" t="s">
        <v>96</v>
      </c>
      <c r="F90" t="s">
        <v>86</v>
      </c>
      <c r="G90" t="s">
        <v>80</v>
      </c>
      <c r="H90" t="s">
        <v>97</v>
      </c>
      <c r="I90">
        <v>34</v>
      </c>
      <c r="J90">
        <v>69.97</v>
      </c>
      <c r="K90">
        <v>192.72</v>
      </c>
      <c r="L90">
        <v>3</v>
      </c>
      <c r="M90">
        <v>7</v>
      </c>
    </row>
    <row r="91" spans="1:13" x14ac:dyDescent="0.45">
      <c r="A91" t="s">
        <v>170</v>
      </c>
      <c r="B91" t="s">
        <v>117</v>
      </c>
      <c r="C91" t="s">
        <v>95</v>
      </c>
      <c r="D91" t="s">
        <v>43</v>
      </c>
      <c r="E91" t="s">
        <v>78</v>
      </c>
      <c r="F91" t="s">
        <v>104</v>
      </c>
      <c r="G91" t="s">
        <v>80</v>
      </c>
      <c r="H91" t="s">
        <v>97</v>
      </c>
      <c r="I91">
        <v>29</v>
      </c>
      <c r="J91">
        <v>87.45</v>
      </c>
      <c r="K91">
        <v>162.09</v>
      </c>
      <c r="L91">
        <v>5</v>
      </c>
      <c r="M91">
        <v>9</v>
      </c>
    </row>
    <row r="92" spans="1:13" x14ac:dyDescent="0.45">
      <c r="A92" t="s">
        <v>170</v>
      </c>
      <c r="B92" t="s">
        <v>106</v>
      </c>
      <c r="C92" t="s">
        <v>103</v>
      </c>
      <c r="D92" t="s">
        <v>43</v>
      </c>
      <c r="E92" t="s">
        <v>96</v>
      </c>
      <c r="F92" t="s">
        <v>114</v>
      </c>
      <c r="G92" t="s">
        <v>80</v>
      </c>
      <c r="H92" t="s">
        <v>81</v>
      </c>
      <c r="I92">
        <v>39</v>
      </c>
      <c r="J92">
        <v>92.68</v>
      </c>
      <c r="K92">
        <v>157.22999999999999</v>
      </c>
      <c r="L92">
        <v>5</v>
      </c>
      <c r="M92">
        <v>5</v>
      </c>
    </row>
    <row r="93" spans="1:13" x14ac:dyDescent="0.45">
      <c r="A93" t="s">
        <v>170</v>
      </c>
      <c r="B93" t="s">
        <v>106</v>
      </c>
      <c r="C93" t="s">
        <v>103</v>
      </c>
      <c r="D93" t="s">
        <v>42</v>
      </c>
      <c r="E93" t="s">
        <v>96</v>
      </c>
      <c r="F93" t="s">
        <v>86</v>
      </c>
      <c r="G93" t="s">
        <v>87</v>
      </c>
      <c r="H93" t="s">
        <v>97</v>
      </c>
      <c r="I93">
        <v>23</v>
      </c>
      <c r="J93">
        <v>63.71</v>
      </c>
      <c r="K93">
        <v>176.08</v>
      </c>
      <c r="L93">
        <v>15</v>
      </c>
      <c r="M93">
        <v>8</v>
      </c>
    </row>
    <row r="94" spans="1:13" x14ac:dyDescent="0.45">
      <c r="A94" t="s">
        <v>170</v>
      </c>
      <c r="B94" t="s">
        <v>89</v>
      </c>
      <c r="C94" t="s">
        <v>95</v>
      </c>
      <c r="D94" t="s">
        <v>43</v>
      </c>
      <c r="E94" t="s">
        <v>93</v>
      </c>
      <c r="F94" t="s">
        <v>79</v>
      </c>
      <c r="G94" t="s">
        <v>94</v>
      </c>
      <c r="H94" t="s">
        <v>97</v>
      </c>
      <c r="I94">
        <v>29</v>
      </c>
      <c r="J94">
        <v>73.25</v>
      </c>
      <c r="K94">
        <v>169.62</v>
      </c>
      <c r="L94">
        <v>3</v>
      </c>
      <c r="M94">
        <v>3</v>
      </c>
    </row>
    <row r="95" spans="1:13" x14ac:dyDescent="0.45">
      <c r="A95" t="s">
        <v>170</v>
      </c>
      <c r="B95" t="s">
        <v>117</v>
      </c>
      <c r="C95" t="s">
        <v>84</v>
      </c>
      <c r="D95" t="s">
        <v>43</v>
      </c>
      <c r="E95" t="s">
        <v>93</v>
      </c>
      <c r="F95" t="s">
        <v>91</v>
      </c>
      <c r="G95" t="s">
        <v>94</v>
      </c>
      <c r="H95" t="s">
        <v>81</v>
      </c>
      <c r="I95">
        <v>26</v>
      </c>
      <c r="J95">
        <v>97.11</v>
      </c>
      <c r="K95">
        <v>166.93</v>
      </c>
      <c r="L95">
        <v>12</v>
      </c>
      <c r="M95">
        <v>1</v>
      </c>
    </row>
    <row r="96" spans="1:13" x14ac:dyDescent="0.45">
      <c r="A96" t="s">
        <v>170</v>
      </c>
      <c r="B96" t="s">
        <v>117</v>
      </c>
      <c r="C96" t="s">
        <v>111</v>
      </c>
      <c r="D96" t="s">
        <v>43</v>
      </c>
      <c r="E96" t="s">
        <v>93</v>
      </c>
      <c r="F96" t="s">
        <v>122</v>
      </c>
      <c r="G96" t="s">
        <v>94</v>
      </c>
      <c r="H96" t="s">
        <v>97</v>
      </c>
      <c r="I96">
        <v>33</v>
      </c>
      <c r="J96">
        <v>83.85</v>
      </c>
      <c r="K96">
        <v>165.75</v>
      </c>
      <c r="L96">
        <v>1</v>
      </c>
      <c r="M96">
        <v>2</v>
      </c>
    </row>
    <row r="97" spans="1:13" x14ac:dyDescent="0.45">
      <c r="A97" t="s">
        <v>170</v>
      </c>
      <c r="B97" t="s">
        <v>99</v>
      </c>
      <c r="C97" t="s">
        <v>77</v>
      </c>
      <c r="D97" t="s">
        <v>42</v>
      </c>
      <c r="E97" t="s">
        <v>96</v>
      </c>
      <c r="F97" t="s">
        <v>118</v>
      </c>
      <c r="G97" t="s">
        <v>80</v>
      </c>
      <c r="H97" t="s">
        <v>97</v>
      </c>
      <c r="I97">
        <v>26</v>
      </c>
      <c r="J97">
        <v>82.7</v>
      </c>
      <c r="K97">
        <v>185.1</v>
      </c>
      <c r="L97">
        <v>13</v>
      </c>
      <c r="M97">
        <v>2</v>
      </c>
    </row>
    <row r="98" spans="1:13" x14ac:dyDescent="0.45">
      <c r="A98" t="s">
        <v>170</v>
      </c>
      <c r="B98" t="s">
        <v>106</v>
      </c>
      <c r="C98" t="s">
        <v>113</v>
      </c>
      <c r="D98" t="s">
        <v>42</v>
      </c>
      <c r="E98" t="s">
        <v>93</v>
      </c>
      <c r="F98" t="s">
        <v>118</v>
      </c>
      <c r="G98" t="s">
        <v>80</v>
      </c>
      <c r="H98" t="s">
        <v>81</v>
      </c>
      <c r="I98">
        <v>21</v>
      </c>
      <c r="J98">
        <v>57</v>
      </c>
      <c r="K98">
        <v>186.11</v>
      </c>
      <c r="L98">
        <v>4</v>
      </c>
      <c r="M98">
        <v>10</v>
      </c>
    </row>
    <row r="99" spans="1:13" x14ac:dyDescent="0.45">
      <c r="A99" t="s">
        <v>183</v>
      </c>
      <c r="B99" t="s">
        <v>106</v>
      </c>
      <c r="C99" t="s">
        <v>84</v>
      </c>
      <c r="D99" t="s">
        <v>43</v>
      </c>
      <c r="E99" t="s">
        <v>96</v>
      </c>
      <c r="F99" t="s">
        <v>122</v>
      </c>
      <c r="G99" t="s">
        <v>87</v>
      </c>
      <c r="H99" t="s">
        <v>81</v>
      </c>
      <c r="I99">
        <v>19</v>
      </c>
      <c r="J99">
        <v>85.28</v>
      </c>
      <c r="K99">
        <v>199.95</v>
      </c>
      <c r="L99">
        <v>5</v>
      </c>
      <c r="M99">
        <v>5</v>
      </c>
    </row>
    <row r="100" spans="1:13" x14ac:dyDescent="0.45">
      <c r="A100" t="s">
        <v>183</v>
      </c>
      <c r="B100" t="s">
        <v>106</v>
      </c>
      <c r="C100" t="s">
        <v>113</v>
      </c>
      <c r="D100" t="s">
        <v>42</v>
      </c>
      <c r="E100" t="s">
        <v>78</v>
      </c>
      <c r="F100" t="s">
        <v>100</v>
      </c>
      <c r="G100" t="s">
        <v>80</v>
      </c>
      <c r="H100" t="s">
        <v>97</v>
      </c>
      <c r="I100">
        <v>26</v>
      </c>
      <c r="J100">
        <v>91.03</v>
      </c>
      <c r="K100">
        <v>156.72</v>
      </c>
      <c r="L100">
        <v>20</v>
      </c>
      <c r="M100">
        <v>3</v>
      </c>
    </row>
    <row r="101" spans="1:13" x14ac:dyDescent="0.45">
      <c r="A101" t="s">
        <v>183</v>
      </c>
      <c r="B101" t="s">
        <v>99</v>
      </c>
      <c r="C101" t="s">
        <v>113</v>
      </c>
      <c r="D101" t="s">
        <v>43</v>
      </c>
      <c r="E101" t="s">
        <v>93</v>
      </c>
      <c r="F101" t="s">
        <v>91</v>
      </c>
      <c r="G101" t="s">
        <v>87</v>
      </c>
      <c r="H101" t="s">
        <v>81</v>
      </c>
      <c r="I101">
        <v>34</v>
      </c>
      <c r="J101">
        <v>85.1</v>
      </c>
      <c r="K101">
        <v>172.47</v>
      </c>
      <c r="L101">
        <v>10</v>
      </c>
      <c r="M101">
        <v>1</v>
      </c>
    </row>
    <row r="102" spans="1:13" x14ac:dyDescent="0.45">
      <c r="A102" t="s">
        <v>183</v>
      </c>
      <c r="B102" t="s">
        <v>76</v>
      </c>
      <c r="C102" t="s">
        <v>127</v>
      </c>
      <c r="D102" t="s">
        <v>43</v>
      </c>
      <c r="E102" t="s">
        <v>93</v>
      </c>
      <c r="F102" t="s">
        <v>86</v>
      </c>
      <c r="G102" t="s">
        <v>87</v>
      </c>
      <c r="H102" t="s">
        <v>97</v>
      </c>
      <c r="I102">
        <v>18</v>
      </c>
      <c r="J102">
        <v>69.78</v>
      </c>
      <c r="K102">
        <v>167.6</v>
      </c>
      <c r="L102">
        <v>14</v>
      </c>
      <c r="M102">
        <v>0</v>
      </c>
    </row>
    <row r="103" spans="1:13" x14ac:dyDescent="0.45">
      <c r="A103" t="s">
        <v>183</v>
      </c>
      <c r="B103" t="s">
        <v>99</v>
      </c>
      <c r="C103" t="s">
        <v>124</v>
      </c>
      <c r="D103" t="s">
        <v>42</v>
      </c>
      <c r="E103" t="s">
        <v>96</v>
      </c>
      <c r="F103" t="s">
        <v>118</v>
      </c>
      <c r="G103" t="s">
        <v>87</v>
      </c>
      <c r="H103" t="s">
        <v>97</v>
      </c>
      <c r="I103">
        <v>20</v>
      </c>
      <c r="J103">
        <v>79.61</v>
      </c>
      <c r="K103">
        <v>151.94</v>
      </c>
      <c r="L103">
        <v>6</v>
      </c>
      <c r="M103">
        <v>3</v>
      </c>
    </row>
    <row r="104" spans="1:13" x14ac:dyDescent="0.45">
      <c r="A104" t="s">
        <v>188</v>
      </c>
      <c r="B104" t="s">
        <v>76</v>
      </c>
      <c r="C104" t="s">
        <v>113</v>
      </c>
      <c r="D104" t="s">
        <v>43</v>
      </c>
      <c r="E104" t="s">
        <v>93</v>
      </c>
      <c r="F104" t="s">
        <v>86</v>
      </c>
      <c r="G104" t="s">
        <v>94</v>
      </c>
      <c r="H104" t="s">
        <v>81</v>
      </c>
      <c r="I104">
        <v>30</v>
      </c>
      <c r="J104">
        <v>68.87</v>
      </c>
      <c r="K104">
        <v>193</v>
      </c>
      <c r="L104">
        <v>7</v>
      </c>
      <c r="M104">
        <v>1</v>
      </c>
    </row>
    <row r="105" spans="1:13" x14ac:dyDescent="0.45">
      <c r="A105" t="s">
        <v>188</v>
      </c>
      <c r="B105" t="s">
        <v>76</v>
      </c>
      <c r="C105" t="s">
        <v>77</v>
      </c>
      <c r="D105" t="s">
        <v>43</v>
      </c>
      <c r="E105" t="s">
        <v>85</v>
      </c>
      <c r="F105" t="s">
        <v>104</v>
      </c>
      <c r="G105" t="s">
        <v>87</v>
      </c>
      <c r="H105" t="s">
        <v>81</v>
      </c>
      <c r="I105">
        <v>37</v>
      </c>
      <c r="J105">
        <v>79.8</v>
      </c>
      <c r="K105">
        <v>185.4</v>
      </c>
      <c r="L105">
        <v>8</v>
      </c>
      <c r="M105">
        <v>4</v>
      </c>
    </row>
    <row r="106" spans="1:13" x14ac:dyDescent="0.45">
      <c r="A106" t="s">
        <v>188</v>
      </c>
      <c r="B106" t="s">
        <v>76</v>
      </c>
      <c r="C106" t="s">
        <v>90</v>
      </c>
      <c r="D106" t="s">
        <v>43</v>
      </c>
      <c r="E106" t="s">
        <v>78</v>
      </c>
      <c r="F106" t="s">
        <v>100</v>
      </c>
      <c r="G106" t="s">
        <v>94</v>
      </c>
      <c r="H106" t="s">
        <v>97</v>
      </c>
      <c r="I106">
        <v>34</v>
      </c>
      <c r="J106">
        <v>56.23</v>
      </c>
      <c r="K106">
        <v>199.43</v>
      </c>
      <c r="L106">
        <v>20</v>
      </c>
      <c r="M106">
        <v>5</v>
      </c>
    </row>
    <row r="107" spans="1:13" x14ac:dyDescent="0.45">
      <c r="A107" t="s">
        <v>105</v>
      </c>
      <c r="B107" t="s">
        <v>106</v>
      </c>
      <c r="C107" t="s">
        <v>95</v>
      </c>
      <c r="D107" t="s">
        <v>42</v>
      </c>
      <c r="E107" t="s">
        <v>78</v>
      </c>
      <c r="F107" t="s">
        <v>86</v>
      </c>
      <c r="G107" t="s">
        <v>80</v>
      </c>
      <c r="H107" t="s">
        <v>81</v>
      </c>
      <c r="I107">
        <v>30</v>
      </c>
      <c r="J107">
        <v>77.03</v>
      </c>
      <c r="K107">
        <v>188.25</v>
      </c>
      <c r="L107">
        <v>19</v>
      </c>
      <c r="M107">
        <v>0</v>
      </c>
    </row>
    <row r="108" spans="1:13" x14ac:dyDescent="0.45">
      <c r="A108" t="s">
        <v>105</v>
      </c>
      <c r="B108" t="s">
        <v>117</v>
      </c>
      <c r="C108" t="s">
        <v>84</v>
      </c>
      <c r="D108" t="s">
        <v>42</v>
      </c>
      <c r="E108" t="s">
        <v>96</v>
      </c>
      <c r="F108" t="s">
        <v>79</v>
      </c>
      <c r="G108" t="s">
        <v>94</v>
      </c>
      <c r="H108" t="s">
        <v>81</v>
      </c>
      <c r="I108">
        <v>37</v>
      </c>
      <c r="J108">
        <v>53.49</v>
      </c>
      <c r="K108">
        <v>187.97</v>
      </c>
      <c r="L108">
        <v>7</v>
      </c>
      <c r="M108">
        <v>1</v>
      </c>
    </row>
    <row r="109" spans="1:13" x14ac:dyDescent="0.45">
      <c r="A109" t="s">
        <v>105</v>
      </c>
      <c r="B109" t="s">
        <v>89</v>
      </c>
      <c r="C109" t="s">
        <v>77</v>
      </c>
      <c r="D109" t="s">
        <v>42</v>
      </c>
      <c r="E109" t="s">
        <v>78</v>
      </c>
      <c r="F109" t="s">
        <v>104</v>
      </c>
      <c r="G109" t="s">
        <v>80</v>
      </c>
      <c r="H109" t="s">
        <v>97</v>
      </c>
      <c r="I109">
        <v>30</v>
      </c>
      <c r="J109">
        <v>68.709999999999994</v>
      </c>
      <c r="K109">
        <v>171.19</v>
      </c>
      <c r="L109">
        <v>16</v>
      </c>
      <c r="M109">
        <v>9</v>
      </c>
    </row>
    <row r="110" spans="1:13" x14ac:dyDescent="0.45">
      <c r="A110" t="s">
        <v>105</v>
      </c>
      <c r="B110" t="s">
        <v>76</v>
      </c>
      <c r="C110" t="s">
        <v>77</v>
      </c>
      <c r="D110" t="s">
        <v>43</v>
      </c>
      <c r="E110" t="s">
        <v>78</v>
      </c>
      <c r="F110" t="s">
        <v>122</v>
      </c>
      <c r="G110" t="s">
        <v>80</v>
      </c>
      <c r="H110" t="s">
        <v>81</v>
      </c>
      <c r="I110">
        <v>33</v>
      </c>
      <c r="J110">
        <v>78.64</v>
      </c>
      <c r="K110">
        <v>182.12</v>
      </c>
      <c r="L110">
        <v>4</v>
      </c>
      <c r="M110">
        <v>7</v>
      </c>
    </row>
    <row r="111" spans="1:13" x14ac:dyDescent="0.45">
      <c r="A111" t="s">
        <v>105</v>
      </c>
      <c r="B111" t="s">
        <v>120</v>
      </c>
      <c r="C111" t="s">
        <v>111</v>
      </c>
      <c r="D111" t="s">
        <v>42</v>
      </c>
      <c r="E111" t="s">
        <v>93</v>
      </c>
      <c r="F111" t="s">
        <v>86</v>
      </c>
      <c r="G111" t="s">
        <v>94</v>
      </c>
      <c r="H111" t="s">
        <v>81</v>
      </c>
      <c r="I111">
        <v>40</v>
      </c>
      <c r="J111">
        <v>86.68</v>
      </c>
      <c r="K111">
        <v>190.91</v>
      </c>
      <c r="L111">
        <v>7</v>
      </c>
      <c r="M111">
        <v>2</v>
      </c>
    </row>
    <row r="112" spans="1:13" x14ac:dyDescent="0.45">
      <c r="A112" t="s">
        <v>105</v>
      </c>
      <c r="B112" t="s">
        <v>76</v>
      </c>
      <c r="C112" t="s">
        <v>95</v>
      </c>
      <c r="D112" t="s">
        <v>42</v>
      </c>
      <c r="E112" t="s">
        <v>96</v>
      </c>
      <c r="F112" t="s">
        <v>104</v>
      </c>
      <c r="G112" t="s">
        <v>80</v>
      </c>
      <c r="H112" t="s">
        <v>97</v>
      </c>
      <c r="I112">
        <v>18</v>
      </c>
      <c r="J112">
        <v>88.16</v>
      </c>
      <c r="K112">
        <v>171.93</v>
      </c>
      <c r="L112">
        <v>2</v>
      </c>
      <c r="M112">
        <v>6</v>
      </c>
    </row>
    <row r="113" spans="1:13" x14ac:dyDescent="0.45">
      <c r="A113" t="s">
        <v>105</v>
      </c>
      <c r="B113" t="s">
        <v>99</v>
      </c>
      <c r="C113" t="s">
        <v>111</v>
      </c>
      <c r="D113" t="s">
        <v>42</v>
      </c>
      <c r="E113" t="s">
        <v>85</v>
      </c>
      <c r="F113" t="s">
        <v>118</v>
      </c>
      <c r="G113" t="s">
        <v>80</v>
      </c>
      <c r="H113" t="s">
        <v>81</v>
      </c>
      <c r="I113">
        <v>25</v>
      </c>
      <c r="J113">
        <v>95.67</v>
      </c>
      <c r="K113">
        <v>197.17</v>
      </c>
      <c r="L113">
        <v>8</v>
      </c>
      <c r="M113">
        <v>7</v>
      </c>
    </row>
    <row r="114" spans="1:13" x14ac:dyDescent="0.45">
      <c r="A114" t="s">
        <v>192</v>
      </c>
      <c r="B114" t="s">
        <v>83</v>
      </c>
      <c r="C114" t="s">
        <v>127</v>
      </c>
      <c r="D114" t="s">
        <v>43</v>
      </c>
      <c r="E114" t="s">
        <v>96</v>
      </c>
      <c r="F114" t="s">
        <v>91</v>
      </c>
      <c r="G114" t="s">
        <v>94</v>
      </c>
      <c r="H114" t="s">
        <v>97</v>
      </c>
      <c r="I114">
        <v>38</v>
      </c>
      <c r="J114">
        <v>90.6</v>
      </c>
      <c r="K114">
        <v>184.27</v>
      </c>
      <c r="L114">
        <v>12</v>
      </c>
      <c r="M114">
        <v>8</v>
      </c>
    </row>
    <row r="115" spans="1:13" x14ac:dyDescent="0.45">
      <c r="A115" t="s">
        <v>161</v>
      </c>
      <c r="B115" t="s">
        <v>99</v>
      </c>
      <c r="C115" t="s">
        <v>84</v>
      </c>
      <c r="D115" t="s">
        <v>42</v>
      </c>
      <c r="E115" t="s">
        <v>78</v>
      </c>
      <c r="F115" t="s">
        <v>118</v>
      </c>
      <c r="G115" t="s">
        <v>87</v>
      </c>
      <c r="H115" t="s">
        <v>81</v>
      </c>
      <c r="I115">
        <v>23</v>
      </c>
      <c r="J115">
        <v>68</v>
      </c>
      <c r="K115">
        <v>199.82</v>
      </c>
      <c r="L115">
        <v>10</v>
      </c>
      <c r="M115">
        <v>3</v>
      </c>
    </row>
    <row r="116" spans="1:13" x14ac:dyDescent="0.45">
      <c r="A116" t="s">
        <v>161</v>
      </c>
      <c r="B116" t="s">
        <v>76</v>
      </c>
      <c r="C116" t="s">
        <v>124</v>
      </c>
      <c r="D116" t="s">
        <v>42</v>
      </c>
      <c r="E116" t="s">
        <v>96</v>
      </c>
      <c r="F116" t="s">
        <v>86</v>
      </c>
      <c r="G116" t="s">
        <v>94</v>
      </c>
      <c r="H116" t="s">
        <v>97</v>
      </c>
      <c r="I116">
        <v>37</v>
      </c>
      <c r="J116">
        <v>77.540000000000006</v>
      </c>
      <c r="K116">
        <v>171.04</v>
      </c>
      <c r="L116">
        <v>9</v>
      </c>
      <c r="M116">
        <v>10</v>
      </c>
    </row>
    <row r="117" spans="1:13" x14ac:dyDescent="0.45">
      <c r="A117" t="s">
        <v>161</v>
      </c>
      <c r="B117" t="s">
        <v>106</v>
      </c>
      <c r="C117" t="s">
        <v>124</v>
      </c>
      <c r="D117" t="s">
        <v>42</v>
      </c>
      <c r="E117" t="s">
        <v>78</v>
      </c>
      <c r="F117" t="s">
        <v>122</v>
      </c>
      <c r="G117" t="s">
        <v>94</v>
      </c>
      <c r="H117" t="s">
        <v>97</v>
      </c>
      <c r="I117">
        <v>32</v>
      </c>
      <c r="J117">
        <v>91.12</v>
      </c>
      <c r="K117">
        <v>173.35</v>
      </c>
      <c r="L117">
        <v>2</v>
      </c>
      <c r="M117">
        <v>6</v>
      </c>
    </row>
    <row r="118" spans="1:13" x14ac:dyDescent="0.45">
      <c r="A118" t="s">
        <v>161</v>
      </c>
      <c r="B118" t="s">
        <v>83</v>
      </c>
      <c r="C118" t="s">
        <v>95</v>
      </c>
      <c r="D118" t="s">
        <v>43</v>
      </c>
      <c r="E118" t="s">
        <v>93</v>
      </c>
      <c r="F118" t="s">
        <v>79</v>
      </c>
      <c r="G118" t="s">
        <v>87</v>
      </c>
      <c r="H118" t="s">
        <v>81</v>
      </c>
      <c r="I118">
        <v>22</v>
      </c>
      <c r="J118">
        <v>90.96</v>
      </c>
      <c r="K118">
        <v>193.72</v>
      </c>
      <c r="L118">
        <v>10</v>
      </c>
      <c r="M118">
        <v>0</v>
      </c>
    </row>
    <row r="119" spans="1:13" x14ac:dyDescent="0.45">
      <c r="A119" t="s">
        <v>161</v>
      </c>
      <c r="B119" t="s">
        <v>89</v>
      </c>
      <c r="C119" t="s">
        <v>103</v>
      </c>
      <c r="D119" t="s">
        <v>42</v>
      </c>
      <c r="E119" t="s">
        <v>85</v>
      </c>
      <c r="F119" t="s">
        <v>104</v>
      </c>
      <c r="G119" t="s">
        <v>94</v>
      </c>
      <c r="H119" t="s">
        <v>81</v>
      </c>
      <c r="I119">
        <v>30</v>
      </c>
      <c r="J119">
        <v>76.25</v>
      </c>
      <c r="K119">
        <v>177.96</v>
      </c>
      <c r="L119">
        <v>2</v>
      </c>
      <c r="M119">
        <v>3</v>
      </c>
    </row>
    <row r="120" spans="1:13" x14ac:dyDescent="0.45">
      <c r="A120" t="s">
        <v>161</v>
      </c>
      <c r="B120" t="s">
        <v>83</v>
      </c>
      <c r="C120" t="s">
        <v>111</v>
      </c>
      <c r="D120" t="s">
        <v>42</v>
      </c>
      <c r="E120" t="s">
        <v>85</v>
      </c>
      <c r="F120" t="s">
        <v>104</v>
      </c>
      <c r="G120" t="s">
        <v>87</v>
      </c>
      <c r="H120" t="s">
        <v>81</v>
      </c>
      <c r="I120">
        <v>30</v>
      </c>
      <c r="J120">
        <v>71.680000000000007</v>
      </c>
      <c r="K120">
        <v>192.9</v>
      </c>
      <c r="L120">
        <v>7</v>
      </c>
      <c r="M120">
        <v>7</v>
      </c>
    </row>
    <row r="121" spans="1:13" x14ac:dyDescent="0.45">
      <c r="A121" t="s">
        <v>200</v>
      </c>
      <c r="B121" t="s">
        <v>76</v>
      </c>
      <c r="C121" t="s">
        <v>124</v>
      </c>
      <c r="D121" t="s">
        <v>43</v>
      </c>
      <c r="E121" t="s">
        <v>85</v>
      </c>
      <c r="F121" t="s">
        <v>91</v>
      </c>
      <c r="G121" t="s">
        <v>80</v>
      </c>
      <c r="H121" t="s">
        <v>81</v>
      </c>
      <c r="I121">
        <v>25</v>
      </c>
      <c r="J121">
        <v>81.22</v>
      </c>
      <c r="K121">
        <v>164.43</v>
      </c>
      <c r="L121">
        <v>19</v>
      </c>
      <c r="M121">
        <v>6</v>
      </c>
    </row>
    <row r="122" spans="1:13" x14ac:dyDescent="0.45">
      <c r="A122" t="s">
        <v>200</v>
      </c>
      <c r="B122" t="s">
        <v>117</v>
      </c>
      <c r="C122" t="s">
        <v>124</v>
      </c>
      <c r="D122" t="s">
        <v>42</v>
      </c>
      <c r="E122" t="s">
        <v>96</v>
      </c>
      <c r="F122" t="s">
        <v>86</v>
      </c>
      <c r="G122" t="s">
        <v>87</v>
      </c>
      <c r="H122" t="s">
        <v>97</v>
      </c>
      <c r="I122">
        <v>40</v>
      </c>
      <c r="J122">
        <v>60.55</v>
      </c>
      <c r="K122">
        <v>173.51</v>
      </c>
      <c r="L122">
        <v>2</v>
      </c>
      <c r="M122">
        <v>3</v>
      </c>
    </row>
    <row r="123" spans="1:13" x14ac:dyDescent="0.45">
      <c r="A123" t="s">
        <v>182</v>
      </c>
      <c r="B123" t="s">
        <v>120</v>
      </c>
      <c r="C123" t="s">
        <v>103</v>
      </c>
      <c r="D123" t="s">
        <v>42</v>
      </c>
      <c r="E123" t="s">
        <v>85</v>
      </c>
      <c r="F123" t="s">
        <v>91</v>
      </c>
      <c r="G123" t="s">
        <v>87</v>
      </c>
      <c r="H123" t="s">
        <v>81</v>
      </c>
      <c r="I123">
        <v>40</v>
      </c>
      <c r="J123">
        <v>70.760000000000005</v>
      </c>
      <c r="K123">
        <v>178.61</v>
      </c>
      <c r="L123">
        <v>7</v>
      </c>
      <c r="M123">
        <v>7</v>
      </c>
    </row>
    <row r="124" spans="1:13" x14ac:dyDescent="0.45">
      <c r="A124" t="s">
        <v>182</v>
      </c>
      <c r="B124" t="s">
        <v>106</v>
      </c>
      <c r="C124" t="s">
        <v>124</v>
      </c>
      <c r="D124" t="s">
        <v>42</v>
      </c>
      <c r="E124" t="s">
        <v>96</v>
      </c>
      <c r="F124" t="s">
        <v>114</v>
      </c>
      <c r="G124" t="s">
        <v>80</v>
      </c>
      <c r="H124" t="s">
        <v>97</v>
      </c>
      <c r="I124">
        <v>31</v>
      </c>
      <c r="J124">
        <v>66.86</v>
      </c>
      <c r="K124">
        <v>182.95</v>
      </c>
      <c r="L124">
        <v>9</v>
      </c>
      <c r="M124">
        <v>6</v>
      </c>
    </row>
    <row r="125" spans="1:13" x14ac:dyDescent="0.45">
      <c r="A125" t="s">
        <v>182</v>
      </c>
      <c r="B125" t="s">
        <v>89</v>
      </c>
      <c r="C125" t="s">
        <v>95</v>
      </c>
      <c r="D125" t="s">
        <v>43</v>
      </c>
      <c r="E125" t="s">
        <v>85</v>
      </c>
      <c r="F125" t="s">
        <v>86</v>
      </c>
      <c r="G125" t="s">
        <v>80</v>
      </c>
      <c r="H125" t="s">
        <v>97</v>
      </c>
      <c r="I125">
        <v>28</v>
      </c>
      <c r="J125">
        <v>94.19</v>
      </c>
      <c r="K125">
        <v>163.9</v>
      </c>
      <c r="L125">
        <v>10</v>
      </c>
      <c r="M125">
        <v>10</v>
      </c>
    </row>
    <row r="126" spans="1:13" x14ac:dyDescent="0.45">
      <c r="A126" t="s">
        <v>182</v>
      </c>
      <c r="B126" t="s">
        <v>106</v>
      </c>
      <c r="C126" t="s">
        <v>127</v>
      </c>
      <c r="D126" t="s">
        <v>43</v>
      </c>
      <c r="E126" t="s">
        <v>96</v>
      </c>
      <c r="F126" t="s">
        <v>104</v>
      </c>
      <c r="G126" t="s">
        <v>87</v>
      </c>
      <c r="H126" t="s">
        <v>81</v>
      </c>
      <c r="I126">
        <v>22</v>
      </c>
      <c r="J126">
        <v>78</v>
      </c>
      <c r="K126">
        <v>192.12</v>
      </c>
      <c r="L126">
        <v>9</v>
      </c>
      <c r="M126">
        <v>8</v>
      </c>
    </row>
    <row r="127" spans="1:13" x14ac:dyDescent="0.45">
      <c r="A127" t="s">
        <v>182</v>
      </c>
      <c r="B127" t="s">
        <v>117</v>
      </c>
      <c r="C127" t="s">
        <v>129</v>
      </c>
      <c r="D127" t="s">
        <v>43</v>
      </c>
      <c r="E127" t="s">
        <v>78</v>
      </c>
      <c r="F127" t="s">
        <v>104</v>
      </c>
      <c r="G127" t="s">
        <v>80</v>
      </c>
      <c r="H127" t="s">
        <v>97</v>
      </c>
      <c r="I127">
        <v>21</v>
      </c>
      <c r="J127">
        <v>54.71</v>
      </c>
      <c r="K127">
        <v>158.63</v>
      </c>
      <c r="L127">
        <v>2</v>
      </c>
      <c r="M127">
        <v>2</v>
      </c>
    </row>
    <row r="128" spans="1:13" x14ac:dyDescent="0.45">
      <c r="A128" t="s">
        <v>182</v>
      </c>
      <c r="B128" t="s">
        <v>117</v>
      </c>
      <c r="C128" t="s">
        <v>127</v>
      </c>
      <c r="D128" t="s">
        <v>43</v>
      </c>
      <c r="E128" t="s">
        <v>78</v>
      </c>
      <c r="F128" t="s">
        <v>100</v>
      </c>
      <c r="G128" t="s">
        <v>87</v>
      </c>
      <c r="H128" t="s">
        <v>97</v>
      </c>
      <c r="I128">
        <v>40</v>
      </c>
      <c r="J128">
        <v>87.96</v>
      </c>
      <c r="K128">
        <v>187.26</v>
      </c>
      <c r="L128">
        <v>19</v>
      </c>
      <c r="M128">
        <v>9</v>
      </c>
    </row>
    <row r="129" spans="1:13" x14ac:dyDescent="0.45">
      <c r="A129" t="s">
        <v>182</v>
      </c>
      <c r="B129" t="s">
        <v>120</v>
      </c>
      <c r="C129" t="s">
        <v>103</v>
      </c>
      <c r="D129" t="s">
        <v>42</v>
      </c>
      <c r="E129" t="s">
        <v>96</v>
      </c>
      <c r="F129" t="s">
        <v>114</v>
      </c>
      <c r="G129" t="s">
        <v>87</v>
      </c>
      <c r="H129" t="s">
        <v>97</v>
      </c>
      <c r="I129">
        <v>38</v>
      </c>
      <c r="J129">
        <v>82.61</v>
      </c>
      <c r="K129">
        <v>152.05000000000001</v>
      </c>
      <c r="L129">
        <v>1</v>
      </c>
      <c r="M129">
        <v>7</v>
      </c>
    </row>
    <row r="130" spans="1:13" x14ac:dyDescent="0.45">
      <c r="A130" t="s">
        <v>182</v>
      </c>
      <c r="B130" t="s">
        <v>76</v>
      </c>
      <c r="C130" t="s">
        <v>90</v>
      </c>
      <c r="D130" t="s">
        <v>42</v>
      </c>
      <c r="E130" t="s">
        <v>78</v>
      </c>
      <c r="F130" t="s">
        <v>114</v>
      </c>
      <c r="G130" t="s">
        <v>94</v>
      </c>
      <c r="H130" t="s">
        <v>81</v>
      </c>
      <c r="I130">
        <v>35</v>
      </c>
      <c r="J130">
        <v>98.32</v>
      </c>
      <c r="K130">
        <v>185.05</v>
      </c>
      <c r="L130">
        <v>20</v>
      </c>
      <c r="M130">
        <v>0</v>
      </c>
    </row>
    <row r="131" spans="1:13" x14ac:dyDescent="0.45">
      <c r="A131" t="s">
        <v>193</v>
      </c>
      <c r="B131" t="s">
        <v>89</v>
      </c>
      <c r="C131" t="s">
        <v>129</v>
      </c>
      <c r="D131" t="s">
        <v>42</v>
      </c>
      <c r="E131" t="s">
        <v>78</v>
      </c>
      <c r="F131" t="s">
        <v>100</v>
      </c>
      <c r="G131" t="s">
        <v>80</v>
      </c>
      <c r="H131" t="s">
        <v>81</v>
      </c>
      <c r="I131">
        <v>28</v>
      </c>
      <c r="J131">
        <v>68.38</v>
      </c>
      <c r="K131">
        <v>172.24</v>
      </c>
      <c r="L131">
        <v>4</v>
      </c>
      <c r="M131">
        <v>8</v>
      </c>
    </row>
    <row r="132" spans="1:13" x14ac:dyDescent="0.45">
      <c r="A132" t="s">
        <v>193</v>
      </c>
      <c r="B132" t="s">
        <v>99</v>
      </c>
      <c r="C132" t="s">
        <v>103</v>
      </c>
      <c r="D132" t="s">
        <v>42</v>
      </c>
      <c r="E132" t="s">
        <v>78</v>
      </c>
      <c r="F132" t="s">
        <v>100</v>
      </c>
      <c r="G132" t="s">
        <v>94</v>
      </c>
      <c r="H132" t="s">
        <v>81</v>
      </c>
      <c r="I132">
        <v>19</v>
      </c>
      <c r="J132">
        <v>76.48</v>
      </c>
      <c r="K132">
        <v>162.83000000000001</v>
      </c>
      <c r="L132">
        <v>19</v>
      </c>
      <c r="M132">
        <v>3</v>
      </c>
    </row>
    <row r="133" spans="1:13" x14ac:dyDescent="0.45">
      <c r="A133" t="s">
        <v>82</v>
      </c>
      <c r="B133" t="s">
        <v>83</v>
      </c>
      <c r="C133" t="s">
        <v>84</v>
      </c>
      <c r="D133" t="s">
        <v>42</v>
      </c>
      <c r="E133" t="s">
        <v>85</v>
      </c>
      <c r="F133" t="s">
        <v>86</v>
      </c>
      <c r="G133" t="s">
        <v>87</v>
      </c>
      <c r="H133" t="s">
        <v>81</v>
      </c>
      <c r="I133">
        <v>31</v>
      </c>
      <c r="J133">
        <v>86.48</v>
      </c>
      <c r="K133">
        <v>175.45</v>
      </c>
      <c r="L133">
        <v>4</v>
      </c>
      <c r="M133">
        <v>1</v>
      </c>
    </row>
    <row r="134" spans="1:13" x14ac:dyDescent="0.45">
      <c r="A134" t="s">
        <v>82</v>
      </c>
      <c r="B134" t="s">
        <v>83</v>
      </c>
      <c r="C134" t="s">
        <v>90</v>
      </c>
      <c r="D134" t="s">
        <v>42</v>
      </c>
      <c r="E134" t="s">
        <v>78</v>
      </c>
      <c r="F134" t="s">
        <v>118</v>
      </c>
      <c r="G134" t="s">
        <v>87</v>
      </c>
      <c r="H134" t="s">
        <v>81</v>
      </c>
      <c r="I134">
        <v>28</v>
      </c>
      <c r="J134">
        <v>89.95</v>
      </c>
      <c r="K134">
        <v>172.53</v>
      </c>
      <c r="L134">
        <v>9</v>
      </c>
      <c r="M134">
        <v>0</v>
      </c>
    </row>
    <row r="135" spans="1:13" x14ac:dyDescent="0.45">
      <c r="A135" t="s">
        <v>82</v>
      </c>
      <c r="B135" t="s">
        <v>99</v>
      </c>
      <c r="C135" t="s">
        <v>103</v>
      </c>
      <c r="D135" t="s">
        <v>43</v>
      </c>
      <c r="E135" t="s">
        <v>93</v>
      </c>
      <c r="F135" t="s">
        <v>100</v>
      </c>
      <c r="G135" t="s">
        <v>87</v>
      </c>
      <c r="H135" t="s">
        <v>97</v>
      </c>
      <c r="I135">
        <v>21</v>
      </c>
      <c r="J135">
        <v>58.32</v>
      </c>
      <c r="K135">
        <v>195.38</v>
      </c>
      <c r="L135">
        <v>9</v>
      </c>
      <c r="M135">
        <v>0</v>
      </c>
    </row>
    <row r="136" spans="1:13" x14ac:dyDescent="0.45">
      <c r="A136" t="s">
        <v>82</v>
      </c>
      <c r="B136" t="s">
        <v>106</v>
      </c>
      <c r="C136" t="s">
        <v>124</v>
      </c>
      <c r="D136" t="s">
        <v>42</v>
      </c>
      <c r="E136" t="s">
        <v>93</v>
      </c>
      <c r="F136" t="s">
        <v>122</v>
      </c>
      <c r="G136" t="s">
        <v>87</v>
      </c>
      <c r="H136" t="s">
        <v>81</v>
      </c>
      <c r="I136">
        <v>27</v>
      </c>
      <c r="J136">
        <v>65.540000000000006</v>
      </c>
      <c r="K136">
        <v>167.72</v>
      </c>
      <c r="L136">
        <v>20</v>
      </c>
      <c r="M136">
        <v>8</v>
      </c>
    </row>
    <row r="137" spans="1:13" x14ac:dyDescent="0.45">
      <c r="A137" t="s">
        <v>82</v>
      </c>
      <c r="B137" t="s">
        <v>99</v>
      </c>
      <c r="C137" t="s">
        <v>129</v>
      </c>
      <c r="D137" t="s">
        <v>42</v>
      </c>
      <c r="E137" t="s">
        <v>85</v>
      </c>
      <c r="F137" t="s">
        <v>104</v>
      </c>
      <c r="G137" t="s">
        <v>94</v>
      </c>
      <c r="H137" t="s">
        <v>81</v>
      </c>
      <c r="I137">
        <v>28</v>
      </c>
      <c r="J137">
        <v>53.79</v>
      </c>
      <c r="K137">
        <v>173.71</v>
      </c>
      <c r="L137">
        <v>10</v>
      </c>
      <c r="M137">
        <v>4</v>
      </c>
    </row>
    <row r="138" spans="1:13" x14ac:dyDescent="0.45">
      <c r="A138" t="s">
        <v>82</v>
      </c>
      <c r="B138" t="s">
        <v>76</v>
      </c>
      <c r="C138" t="s">
        <v>77</v>
      </c>
      <c r="D138" t="s">
        <v>43</v>
      </c>
      <c r="E138" t="s">
        <v>93</v>
      </c>
      <c r="F138" t="s">
        <v>86</v>
      </c>
      <c r="G138" t="s">
        <v>87</v>
      </c>
      <c r="H138" t="s">
        <v>81</v>
      </c>
      <c r="I138">
        <v>24</v>
      </c>
      <c r="J138">
        <v>97.62</v>
      </c>
      <c r="K138">
        <v>181.56</v>
      </c>
      <c r="L138">
        <v>14</v>
      </c>
      <c r="M138">
        <v>8</v>
      </c>
    </row>
    <row r="139" spans="1:13" x14ac:dyDescent="0.45">
      <c r="A139" t="s">
        <v>88</v>
      </c>
      <c r="B139" t="s">
        <v>89</v>
      </c>
      <c r="C139" t="s">
        <v>90</v>
      </c>
      <c r="D139" t="s">
        <v>43</v>
      </c>
      <c r="E139" t="s">
        <v>78</v>
      </c>
      <c r="F139" t="s">
        <v>91</v>
      </c>
      <c r="G139" t="s">
        <v>87</v>
      </c>
      <c r="H139" t="s">
        <v>81</v>
      </c>
      <c r="I139">
        <v>36</v>
      </c>
      <c r="J139">
        <v>89.15</v>
      </c>
      <c r="K139">
        <v>178.53</v>
      </c>
      <c r="L139">
        <v>17</v>
      </c>
      <c r="M139">
        <v>5</v>
      </c>
    </row>
    <row r="140" spans="1:13" x14ac:dyDescent="0.45">
      <c r="A140" t="s">
        <v>88</v>
      </c>
      <c r="B140" t="s">
        <v>99</v>
      </c>
      <c r="C140" t="s">
        <v>90</v>
      </c>
      <c r="D140" t="s">
        <v>42</v>
      </c>
      <c r="E140" t="s">
        <v>85</v>
      </c>
      <c r="F140" t="s">
        <v>100</v>
      </c>
      <c r="G140" t="s">
        <v>87</v>
      </c>
      <c r="H140" t="s">
        <v>97</v>
      </c>
      <c r="I140">
        <v>37</v>
      </c>
      <c r="J140">
        <v>53.71</v>
      </c>
      <c r="K140">
        <v>154.04</v>
      </c>
      <c r="L140">
        <v>7</v>
      </c>
      <c r="M140">
        <v>6</v>
      </c>
    </row>
    <row r="141" spans="1:13" x14ac:dyDescent="0.45">
      <c r="A141" t="s">
        <v>88</v>
      </c>
      <c r="B141" t="s">
        <v>120</v>
      </c>
      <c r="C141" t="s">
        <v>84</v>
      </c>
      <c r="D141" t="s">
        <v>42</v>
      </c>
      <c r="E141" t="s">
        <v>85</v>
      </c>
      <c r="F141" t="s">
        <v>91</v>
      </c>
      <c r="G141" t="s">
        <v>80</v>
      </c>
      <c r="H141" t="s">
        <v>97</v>
      </c>
      <c r="I141">
        <v>24</v>
      </c>
      <c r="J141">
        <v>96.13</v>
      </c>
      <c r="K141">
        <v>189.4</v>
      </c>
      <c r="L141">
        <v>8</v>
      </c>
      <c r="M141">
        <v>10</v>
      </c>
    </row>
    <row r="142" spans="1:13" x14ac:dyDescent="0.45">
      <c r="A142" t="s">
        <v>88</v>
      </c>
      <c r="B142" t="s">
        <v>83</v>
      </c>
      <c r="C142" t="s">
        <v>124</v>
      </c>
      <c r="D142" t="s">
        <v>43</v>
      </c>
      <c r="E142" t="s">
        <v>96</v>
      </c>
      <c r="F142" t="s">
        <v>104</v>
      </c>
      <c r="G142" t="s">
        <v>80</v>
      </c>
      <c r="H142" t="s">
        <v>81</v>
      </c>
      <c r="I142">
        <v>18</v>
      </c>
      <c r="J142">
        <v>72.349999999999994</v>
      </c>
      <c r="K142">
        <v>159.01</v>
      </c>
      <c r="L142">
        <v>9</v>
      </c>
      <c r="M142">
        <v>3</v>
      </c>
    </row>
    <row r="143" spans="1:13" x14ac:dyDescent="0.45">
      <c r="A143" t="s">
        <v>88</v>
      </c>
      <c r="B143" t="s">
        <v>83</v>
      </c>
      <c r="C143" t="s">
        <v>111</v>
      </c>
      <c r="D143" t="s">
        <v>42</v>
      </c>
      <c r="E143" t="s">
        <v>85</v>
      </c>
      <c r="F143" t="s">
        <v>118</v>
      </c>
      <c r="G143" t="s">
        <v>94</v>
      </c>
      <c r="H143" t="s">
        <v>97</v>
      </c>
      <c r="I143">
        <v>26</v>
      </c>
      <c r="J143">
        <v>85.01</v>
      </c>
      <c r="K143">
        <v>198.73</v>
      </c>
      <c r="L143">
        <v>20</v>
      </c>
      <c r="M143">
        <v>0</v>
      </c>
    </row>
    <row r="144" spans="1:13" x14ac:dyDescent="0.45">
      <c r="A144" t="s">
        <v>88</v>
      </c>
      <c r="B144" t="s">
        <v>120</v>
      </c>
      <c r="C144" t="s">
        <v>127</v>
      </c>
      <c r="D144" t="s">
        <v>43</v>
      </c>
      <c r="E144" t="s">
        <v>96</v>
      </c>
      <c r="F144" t="s">
        <v>114</v>
      </c>
      <c r="G144" t="s">
        <v>87</v>
      </c>
      <c r="H144" t="s">
        <v>97</v>
      </c>
      <c r="I144">
        <v>21</v>
      </c>
      <c r="J144">
        <v>93.7</v>
      </c>
      <c r="K144">
        <v>167.6</v>
      </c>
      <c r="L144">
        <v>7</v>
      </c>
      <c r="M144">
        <v>3</v>
      </c>
    </row>
    <row r="145" spans="1:13" x14ac:dyDescent="0.45">
      <c r="A145" t="s">
        <v>88</v>
      </c>
      <c r="B145" t="s">
        <v>120</v>
      </c>
      <c r="C145" t="s">
        <v>90</v>
      </c>
      <c r="D145" t="s">
        <v>43</v>
      </c>
      <c r="E145" t="s">
        <v>78</v>
      </c>
      <c r="F145" t="s">
        <v>100</v>
      </c>
      <c r="G145" t="s">
        <v>94</v>
      </c>
      <c r="H145" t="s">
        <v>97</v>
      </c>
      <c r="I145">
        <v>18</v>
      </c>
      <c r="J145">
        <v>64.45</v>
      </c>
      <c r="K145">
        <v>199.5</v>
      </c>
      <c r="L145">
        <v>5</v>
      </c>
      <c r="M145">
        <v>6</v>
      </c>
    </row>
    <row r="146" spans="1:13" x14ac:dyDescent="0.45">
      <c r="A146" t="s">
        <v>174</v>
      </c>
      <c r="B146" t="s">
        <v>120</v>
      </c>
      <c r="C146" t="s">
        <v>95</v>
      </c>
      <c r="D146" t="s">
        <v>42</v>
      </c>
      <c r="E146" t="s">
        <v>85</v>
      </c>
      <c r="F146" t="s">
        <v>86</v>
      </c>
      <c r="G146" t="s">
        <v>87</v>
      </c>
      <c r="H146" t="s">
        <v>97</v>
      </c>
      <c r="I146">
        <v>22</v>
      </c>
      <c r="J146">
        <v>97.87</v>
      </c>
      <c r="K146">
        <v>162.08000000000001</v>
      </c>
      <c r="L146">
        <v>6</v>
      </c>
      <c r="M146">
        <v>10</v>
      </c>
    </row>
    <row r="147" spans="1:13" x14ac:dyDescent="0.45">
      <c r="A147" t="s">
        <v>174</v>
      </c>
      <c r="B147" t="s">
        <v>76</v>
      </c>
      <c r="C147" t="s">
        <v>90</v>
      </c>
      <c r="D147" t="s">
        <v>42</v>
      </c>
      <c r="E147" t="s">
        <v>93</v>
      </c>
      <c r="F147" t="s">
        <v>122</v>
      </c>
      <c r="G147" t="s">
        <v>94</v>
      </c>
      <c r="H147" t="s">
        <v>81</v>
      </c>
      <c r="I147">
        <v>37</v>
      </c>
      <c r="J147">
        <v>81.709999999999994</v>
      </c>
      <c r="K147">
        <v>178.02</v>
      </c>
      <c r="L147">
        <v>3</v>
      </c>
      <c r="M147">
        <v>3</v>
      </c>
    </row>
    <row r="148" spans="1:13" x14ac:dyDescent="0.45">
      <c r="A148" t="s">
        <v>180</v>
      </c>
      <c r="B148" t="s">
        <v>117</v>
      </c>
      <c r="C148" t="s">
        <v>90</v>
      </c>
      <c r="D148" t="s">
        <v>43</v>
      </c>
      <c r="E148" t="s">
        <v>93</v>
      </c>
      <c r="F148" t="s">
        <v>79</v>
      </c>
      <c r="G148" t="s">
        <v>94</v>
      </c>
      <c r="H148" t="s">
        <v>97</v>
      </c>
      <c r="I148">
        <v>22</v>
      </c>
      <c r="J148">
        <v>87.28</v>
      </c>
      <c r="K148">
        <v>193.6</v>
      </c>
      <c r="L148">
        <v>19</v>
      </c>
      <c r="M148">
        <v>3</v>
      </c>
    </row>
    <row r="149" spans="1:13" x14ac:dyDescent="0.45">
      <c r="A149" t="s">
        <v>180</v>
      </c>
      <c r="B149" t="s">
        <v>89</v>
      </c>
      <c r="C149" t="s">
        <v>77</v>
      </c>
      <c r="D149" t="s">
        <v>43</v>
      </c>
      <c r="E149" t="s">
        <v>85</v>
      </c>
      <c r="F149" t="s">
        <v>79</v>
      </c>
      <c r="G149" t="s">
        <v>80</v>
      </c>
      <c r="H149" t="s">
        <v>81</v>
      </c>
      <c r="I149">
        <v>40</v>
      </c>
      <c r="J149">
        <v>73.28</v>
      </c>
      <c r="K149">
        <v>150.69</v>
      </c>
      <c r="L149">
        <v>13</v>
      </c>
      <c r="M149">
        <v>2</v>
      </c>
    </row>
    <row r="150" spans="1:13" x14ac:dyDescent="0.45">
      <c r="A150" t="s">
        <v>180</v>
      </c>
      <c r="B150" t="s">
        <v>99</v>
      </c>
      <c r="C150" t="s">
        <v>129</v>
      </c>
      <c r="D150" t="s">
        <v>42</v>
      </c>
      <c r="E150" t="s">
        <v>78</v>
      </c>
      <c r="F150" t="s">
        <v>104</v>
      </c>
      <c r="G150" t="s">
        <v>80</v>
      </c>
      <c r="H150" t="s">
        <v>81</v>
      </c>
      <c r="I150">
        <v>40</v>
      </c>
      <c r="J150">
        <v>66.430000000000007</v>
      </c>
      <c r="K150">
        <v>194.53</v>
      </c>
      <c r="L150">
        <v>13</v>
      </c>
      <c r="M150">
        <v>0</v>
      </c>
    </row>
    <row r="151" spans="1:13" x14ac:dyDescent="0.45">
      <c r="A151" t="s">
        <v>180</v>
      </c>
      <c r="B151" t="s">
        <v>106</v>
      </c>
      <c r="C151" t="s">
        <v>113</v>
      </c>
      <c r="D151" t="s">
        <v>43</v>
      </c>
      <c r="E151" t="s">
        <v>96</v>
      </c>
      <c r="F151" t="s">
        <v>86</v>
      </c>
      <c r="G151" t="s">
        <v>80</v>
      </c>
      <c r="H151" t="s">
        <v>81</v>
      </c>
      <c r="I151">
        <v>32</v>
      </c>
      <c r="J151">
        <v>73.55</v>
      </c>
      <c r="K151">
        <v>189.84</v>
      </c>
      <c r="L151">
        <v>11</v>
      </c>
      <c r="M151">
        <v>0</v>
      </c>
    </row>
    <row r="152" spans="1:13" x14ac:dyDescent="0.45">
      <c r="A152" t="s">
        <v>159</v>
      </c>
      <c r="B152" t="s">
        <v>76</v>
      </c>
      <c r="C152" t="s">
        <v>127</v>
      </c>
      <c r="D152" t="s">
        <v>42</v>
      </c>
      <c r="E152" t="s">
        <v>93</v>
      </c>
      <c r="F152" t="s">
        <v>118</v>
      </c>
      <c r="G152" t="s">
        <v>87</v>
      </c>
      <c r="H152" t="s">
        <v>81</v>
      </c>
      <c r="I152">
        <v>39</v>
      </c>
      <c r="J152">
        <v>78.069999999999993</v>
      </c>
      <c r="K152">
        <v>152.26</v>
      </c>
      <c r="L152">
        <v>8</v>
      </c>
      <c r="M152">
        <v>1</v>
      </c>
    </row>
    <row r="153" spans="1:13" x14ac:dyDescent="0.45">
      <c r="A153" t="s">
        <v>159</v>
      </c>
      <c r="B153" t="s">
        <v>117</v>
      </c>
      <c r="C153" t="s">
        <v>113</v>
      </c>
      <c r="D153" t="s">
        <v>42</v>
      </c>
      <c r="E153" t="s">
        <v>85</v>
      </c>
      <c r="F153" t="s">
        <v>79</v>
      </c>
      <c r="G153" t="s">
        <v>94</v>
      </c>
      <c r="H153" t="s">
        <v>81</v>
      </c>
      <c r="I153">
        <v>19</v>
      </c>
      <c r="J153">
        <v>90.21</v>
      </c>
      <c r="K153">
        <v>172.01</v>
      </c>
      <c r="L153">
        <v>3</v>
      </c>
      <c r="M153">
        <v>2</v>
      </c>
    </row>
    <row r="154" spans="1:13" x14ac:dyDescent="0.45">
      <c r="A154" t="s">
        <v>159</v>
      </c>
      <c r="B154" t="s">
        <v>117</v>
      </c>
      <c r="C154" t="s">
        <v>129</v>
      </c>
      <c r="D154" t="s">
        <v>42</v>
      </c>
      <c r="E154" t="s">
        <v>85</v>
      </c>
      <c r="F154" t="s">
        <v>100</v>
      </c>
      <c r="G154" t="s">
        <v>94</v>
      </c>
      <c r="H154" t="s">
        <v>97</v>
      </c>
      <c r="I154">
        <v>24</v>
      </c>
      <c r="J154">
        <v>66.8</v>
      </c>
      <c r="K154">
        <v>161.91999999999999</v>
      </c>
      <c r="L154">
        <v>3</v>
      </c>
      <c r="M154">
        <v>9</v>
      </c>
    </row>
    <row r="155" spans="1:13" x14ac:dyDescent="0.45">
      <c r="A155" t="s">
        <v>159</v>
      </c>
      <c r="B155" t="s">
        <v>89</v>
      </c>
      <c r="C155" t="s">
        <v>95</v>
      </c>
      <c r="D155" t="s">
        <v>43</v>
      </c>
      <c r="E155" t="s">
        <v>78</v>
      </c>
      <c r="F155" t="s">
        <v>104</v>
      </c>
      <c r="G155" t="s">
        <v>87</v>
      </c>
      <c r="H155" t="s">
        <v>97</v>
      </c>
      <c r="I155">
        <v>21</v>
      </c>
      <c r="J155">
        <v>86.87</v>
      </c>
      <c r="K155">
        <v>156.22999999999999</v>
      </c>
      <c r="L155">
        <v>14</v>
      </c>
      <c r="M155">
        <v>0</v>
      </c>
    </row>
    <row r="156" spans="1:13" x14ac:dyDescent="0.45">
      <c r="A156" t="s">
        <v>159</v>
      </c>
      <c r="B156" t="s">
        <v>89</v>
      </c>
      <c r="C156" t="s">
        <v>84</v>
      </c>
      <c r="D156" t="s">
        <v>43</v>
      </c>
      <c r="E156" t="s">
        <v>85</v>
      </c>
      <c r="F156" t="s">
        <v>79</v>
      </c>
      <c r="G156" t="s">
        <v>94</v>
      </c>
      <c r="H156" t="s">
        <v>97</v>
      </c>
      <c r="I156">
        <v>24</v>
      </c>
      <c r="J156">
        <v>63.65</v>
      </c>
      <c r="K156">
        <v>171.31</v>
      </c>
      <c r="L156">
        <v>9</v>
      </c>
      <c r="M156">
        <v>1</v>
      </c>
    </row>
    <row r="157" spans="1:13" x14ac:dyDescent="0.45">
      <c r="A157" t="s">
        <v>159</v>
      </c>
      <c r="B157" t="s">
        <v>106</v>
      </c>
      <c r="C157" t="s">
        <v>113</v>
      </c>
      <c r="D157" t="s">
        <v>42</v>
      </c>
      <c r="E157" t="s">
        <v>93</v>
      </c>
      <c r="F157" t="s">
        <v>86</v>
      </c>
      <c r="G157" t="s">
        <v>87</v>
      </c>
      <c r="H157" t="s">
        <v>97</v>
      </c>
      <c r="I157">
        <v>23</v>
      </c>
      <c r="J157">
        <v>85.45</v>
      </c>
      <c r="K157">
        <v>196.62</v>
      </c>
      <c r="L157">
        <v>12</v>
      </c>
      <c r="M157">
        <v>8</v>
      </c>
    </row>
    <row r="158" spans="1:13" x14ac:dyDescent="0.45">
      <c r="A158" t="s">
        <v>92</v>
      </c>
      <c r="B158" t="s">
        <v>83</v>
      </c>
      <c r="C158" t="s">
        <v>77</v>
      </c>
      <c r="D158" t="s">
        <v>42</v>
      </c>
      <c r="E158" t="s">
        <v>93</v>
      </c>
      <c r="F158" t="s">
        <v>79</v>
      </c>
      <c r="G158" t="s">
        <v>94</v>
      </c>
      <c r="H158" t="s">
        <v>81</v>
      </c>
      <c r="I158">
        <v>37</v>
      </c>
      <c r="J158">
        <v>97.92</v>
      </c>
      <c r="K158">
        <v>185.05</v>
      </c>
      <c r="L158">
        <v>5</v>
      </c>
      <c r="M158">
        <v>4</v>
      </c>
    </row>
    <row r="159" spans="1:13" x14ac:dyDescent="0.45">
      <c r="A159" t="s">
        <v>92</v>
      </c>
      <c r="B159" t="s">
        <v>83</v>
      </c>
      <c r="C159" t="s">
        <v>95</v>
      </c>
      <c r="D159" t="s">
        <v>42</v>
      </c>
      <c r="E159" t="s">
        <v>96</v>
      </c>
      <c r="F159" t="s">
        <v>79</v>
      </c>
      <c r="G159" t="s">
        <v>94</v>
      </c>
      <c r="H159" t="s">
        <v>97</v>
      </c>
      <c r="I159">
        <v>35</v>
      </c>
      <c r="J159">
        <v>96.8</v>
      </c>
      <c r="K159">
        <v>194.15</v>
      </c>
      <c r="L159">
        <v>11</v>
      </c>
      <c r="M159">
        <v>4</v>
      </c>
    </row>
    <row r="160" spans="1:13" x14ac:dyDescent="0.45">
      <c r="A160" t="s">
        <v>92</v>
      </c>
      <c r="B160" t="s">
        <v>76</v>
      </c>
      <c r="C160" t="s">
        <v>113</v>
      </c>
      <c r="D160" t="s">
        <v>42</v>
      </c>
      <c r="E160" t="s">
        <v>85</v>
      </c>
      <c r="F160" t="s">
        <v>118</v>
      </c>
      <c r="G160" t="s">
        <v>87</v>
      </c>
      <c r="H160" t="s">
        <v>97</v>
      </c>
      <c r="I160">
        <v>32</v>
      </c>
      <c r="J160">
        <v>89.21</v>
      </c>
      <c r="K160">
        <v>185.17</v>
      </c>
      <c r="L160">
        <v>7</v>
      </c>
      <c r="M160">
        <v>10</v>
      </c>
    </row>
    <row r="161" spans="1:13" x14ac:dyDescent="0.45">
      <c r="A161" t="s">
        <v>92</v>
      </c>
      <c r="B161" t="s">
        <v>117</v>
      </c>
      <c r="C161" t="s">
        <v>111</v>
      </c>
      <c r="D161" t="s">
        <v>42</v>
      </c>
      <c r="E161" t="s">
        <v>93</v>
      </c>
      <c r="F161" t="s">
        <v>114</v>
      </c>
      <c r="G161" t="s">
        <v>87</v>
      </c>
      <c r="H161" t="s">
        <v>97</v>
      </c>
      <c r="I161">
        <v>23</v>
      </c>
      <c r="J161">
        <v>52.38</v>
      </c>
      <c r="K161">
        <v>165.91</v>
      </c>
      <c r="L161">
        <v>18</v>
      </c>
      <c r="M161">
        <v>0</v>
      </c>
    </row>
    <row r="162" spans="1:13" x14ac:dyDescent="0.45">
      <c r="A162" t="s">
        <v>92</v>
      </c>
      <c r="B162" t="s">
        <v>117</v>
      </c>
      <c r="C162" t="s">
        <v>127</v>
      </c>
      <c r="D162" t="s">
        <v>43</v>
      </c>
      <c r="E162" t="s">
        <v>78</v>
      </c>
      <c r="F162" t="s">
        <v>114</v>
      </c>
      <c r="G162" t="s">
        <v>80</v>
      </c>
      <c r="H162" t="s">
        <v>81</v>
      </c>
      <c r="I162">
        <v>19</v>
      </c>
      <c r="J162">
        <v>85.48</v>
      </c>
      <c r="K162">
        <v>196.68</v>
      </c>
      <c r="L162">
        <v>11</v>
      </c>
      <c r="M162">
        <v>8</v>
      </c>
    </row>
    <row r="163" spans="1:13" x14ac:dyDescent="0.45">
      <c r="A163" t="s">
        <v>92</v>
      </c>
      <c r="B163" t="s">
        <v>76</v>
      </c>
      <c r="C163" t="s">
        <v>95</v>
      </c>
      <c r="D163" t="s">
        <v>42</v>
      </c>
      <c r="E163" t="s">
        <v>93</v>
      </c>
      <c r="F163" t="s">
        <v>79</v>
      </c>
      <c r="G163" t="s">
        <v>87</v>
      </c>
      <c r="H163" t="s">
        <v>97</v>
      </c>
      <c r="I163">
        <v>29</v>
      </c>
      <c r="J163">
        <v>54.38</v>
      </c>
      <c r="K163">
        <v>192.18</v>
      </c>
      <c r="L163">
        <v>5</v>
      </c>
      <c r="M163">
        <v>6</v>
      </c>
    </row>
    <row r="164" spans="1:13" x14ac:dyDescent="0.45">
      <c r="A164" t="s">
        <v>92</v>
      </c>
      <c r="B164" t="s">
        <v>83</v>
      </c>
      <c r="C164" t="s">
        <v>127</v>
      </c>
      <c r="D164" t="s">
        <v>43</v>
      </c>
      <c r="E164" t="s">
        <v>78</v>
      </c>
      <c r="F164" t="s">
        <v>100</v>
      </c>
      <c r="G164" t="s">
        <v>94</v>
      </c>
      <c r="H164" t="s">
        <v>81</v>
      </c>
      <c r="I164">
        <v>32</v>
      </c>
      <c r="J164">
        <v>67.069999999999993</v>
      </c>
      <c r="K164">
        <v>157.52000000000001</v>
      </c>
      <c r="L164">
        <v>18</v>
      </c>
      <c r="M164">
        <v>4</v>
      </c>
    </row>
    <row r="165" spans="1:13" x14ac:dyDescent="0.45">
      <c r="A165" t="s">
        <v>92</v>
      </c>
      <c r="B165" t="s">
        <v>83</v>
      </c>
      <c r="C165" t="s">
        <v>84</v>
      </c>
      <c r="D165" t="s">
        <v>42</v>
      </c>
      <c r="E165" t="s">
        <v>85</v>
      </c>
      <c r="F165" t="s">
        <v>114</v>
      </c>
      <c r="G165" t="s">
        <v>80</v>
      </c>
      <c r="H165" t="s">
        <v>81</v>
      </c>
      <c r="I165">
        <v>38</v>
      </c>
      <c r="J165">
        <v>76.87</v>
      </c>
      <c r="K165">
        <v>188.72</v>
      </c>
      <c r="L165">
        <v>8</v>
      </c>
      <c r="M165">
        <v>9</v>
      </c>
    </row>
    <row r="166" spans="1:13" x14ac:dyDescent="0.45">
      <c r="A166" t="s">
        <v>92</v>
      </c>
      <c r="B166" t="s">
        <v>76</v>
      </c>
      <c r="C166" t="s">
        <v>77</v>
      </c>
      <c r="D166" t="s">
        <v>42</v>
      </c>
      <c r="E166" t="s">
        <v>85</v>
      </c>
      <c r="F166" t="s">
        <v>100</v>
      </c>
      <c r="G166" t="s">
        <v>80</v>
      </c>
      <c r="H166" t="s">
        <v>97</v>
      </c>
      <c r="I166">
        <v>39</v>
      </c>
      <c r="J166">
        <v>80.84</v>
      </c>
      <c r="K166">
        <v>182.44</v>
      </c>
      <c r="L166">
        <v>4</v>
      </c>
      <c r="M166">
        <v>5</v>
      </c>
    </row>
    <row r="167" spans="1:13" x14ac:dyDescent="0.45">
      <c r="A167" t="s">
        <v>201</v>
      </c>
      <c r="B167" t="s">
        <v>117</v>
      </c>
      <c r="C167" t="s">
        <v>111</v>
      </c>
      <c r="D167" t="s">
        <v>43</v>
      </c>
      <c r="E167" t="s">
        <v>85</v>
      </c>
      <c r="F167" t="s">
        <v>86</v>
      </c>
      <c r="G167" t="s">
        <v>87</v>
      </c>
      <c r="H167" t="s">
        <v>81</v>
      </c>
      <c r="I167">
        <v>18</v>
      </c>
      <c r="J167">
        <v>77.040000000000006</v>
      </c>
      <c r="K167">
        <v>198.06</v>
      </c>
      <c r="L167">
        <v>15</v>
      </c>
      <c r="M167">
        <v>6</v>
      </c>
    </row>
    <row r="168" spans="1:13" x14ac:dyDescent="0.45">
      <c r="A168" t="s">
        <v>201</v>
      </c>
      <c r="B168" t="s">
        <v>120</v>
      </c>
      <c r="C168" t="s">
        <v>90</v>
      </c>
      <c r="D168" t="s">
        <v>43</v>
      </c>
      <c r="E168" t="s">
        <v>78</v>
      </c>
      <c r="F168" t="s">
        <v>118</v>
      </c>
      <c r="G168" t="s">
        <v>94</v>
      </c>
      <c r="H168" t="s">
        <v>97</v>
      </c>
      <c r="I168">
        <v>37</v>
      </c>
      <c r="J168">
        <v>80.38</v>
      </c>
      <c r="K168">
        <v>151.77000000000001</v>
      </c>
      <c r="L168">
        <v>10</v>
      </c>
      <c r="M168">
        <v>6</v>
      </c>
    </row>
    <row r="169" spans="1:13" x14ac:dyDescent="0.45">
      <c r="A169" t="s">
        <v>201</v>
      </c>
      <c r="B169" t="s">
        <v>99</v>
      </c>
      <c r="C169" t="s">
        <v>113</v>
      </c>
      <c r="D169" t="s">
        <v>42</v>
      </c>
      <c r="E169" t="s">
        <v>93</v>
      </c>
      <c r="F169" t="s">
        <v>122</v>
      </c>
      <c r="G169" t="s">
        <v>87</v>
      </c>
      <c r="H169" t="s">
        <v>97</v>
      </c>
      <c r="I169">
        <v>34</v>
      </c>
      <c r="J169">
        <v>51.78</v>
      </c>
      <c r="K169">
        <v>160.04</v>
      </c>
      <c r="L169">
        <v>17</v>
      </c>
      <c r="M169">
        <v>0</v>
      </c>
    </row>
    <row r="170" spans="1:13" x14ac:dyDescent="0.45">
      <c r="A170" t="s">
        <v>150</v>
      </c>
      <c r="B170" t="s">
        <v>117</v>
      </c>
      <c r="C170" t="s">
        <v>129</v>
      </c>
      <c r="D170" t="s">
        <v>42</v>
      </c>
      <c r="E170" t="s">
        <v>85</v>
      </c>
      <c r="F170" t="s">
        <v>91</v>
      </c>
      <c r="G170" t="s">
        <v>94</v>
      </c>
      <c r="H170" t="s">
        <v>81</v>
      </c>
      <c r="I170">
        <v>39</v>
      </c>
      <c r="J170">
        <v>89.96</v>
      </c>
      <c r="K170">
        <v>199.45</v>
      </c>
      <c r="L170">
        <v>7</v>
      </c>
      <c r="M170">
        <v>10</v>
      </c>
    </row>
    <row r="171" spans="1:13" x14ac:dyDescent="0.45">
      <c r="A171" t="s">
        <v>150</v>
      </c>
      <c r="B171" t="s">
        <v>106</v>
      </c>
      <c r="C171" t="s">
        <v>111</v>
      </c>
      <c r="D171" t="s">
        <v>43</v>
      </c>
      <c r="E171" t="s">
        <v>96</v>
      </c>
      <c r="F171" t="s">
        <v>79</v>
      </c>
      <c r="G171" t="s">
        <v>80</v>
      </c>
      <c r="H171" t="s">
        <v>97</v>
      </c>
      <c r="I171">
        <v>23</v>
      </c>
      <c r="J171">
        <v>80.040000000000006</v>
      </c>
      <c r="K171">
        <v>184.66</v>
      </c>
      <c r="L171">
        <v>4</v>
      </c>
      <c r="M171">
        <v>1</v>
      </c>
    </row>
    <row r="172" spans="1:13" x14ac:dyDescent="0.45">
      <c r="A172" t="s">
        <v>150</v>
      </c>
      <c r="B172" t="s">
        <v>99</v>
      </c>
      <c r="C172" t="s">
        <v>103</v>
      </c>
      <c r="D172" t="s">
        <v>43</v>
      </c>
      <c r="E172" t="s">
        <v>93</v>
      </c>
      <c r="F172" t="s">
        <v>118</v>
      </c>
      <c r="G172" t="s">
        <v>87</v>
      </c>
      <c r="H172" t="s">
        <v>81</v>
      </c>
      <c r="I172">
        <v>39</v>
      </c>
      <c r="J172">
        <v>55.18</v>
      </c>
      <c r="K172">
        <v>196.86</v>
      </c>
      <c r="L172">
        <v>1</v>
      </c>
      <c r="M172">
        <v>5</v>
      </c>
    </row>
    <row r="173" spans="1:13" x14ac:dyDescent="0.45">
      <c r="A173" t="s">
        <v>150</v>
      </c>
      <c r="B173" t="s">
        <v>83</v>
      </c>
      <c r="C173" t="s">
        <v>127</v>
      </c>
      <c r="D173" t="s">
        <v>42</v>
      </c>
      <c r="E173" t="s">
        <v>96</v>
      </c>
      <c r="F173" t="s">
        <v>122</v>
      </c>
      <c r="G173" t="s">
        <v>80</v>
      </c>
      <c r="H173" t="s">
        <v>81</v>
      </c>
      <c r="I173">
        <v>28</v>
      </c>
      <c r="J173">
        <v>51.08</v>
      </c>
      <c r="K173">
        <v>194.11</v>
      </c>
      <c r="L173">
        <v>1</v>
      </c>
      <c r="M173">
        <v>5</v>
      </c>
    </row>
    <row r="174" spans="1:13" x14ac:dyDescent="0.45">
      <c r="A174" t="s">
        <v>150</v>
      </c>
      <c r="B174" t="s">
        <v>106</v>
      </c>
      <c r="C174" t="s">
        <v>95</v>
      </c>
      <c r="D174" t="s">
        <v>43</v>
      </c>
      <c r="E174" t="s">
        <v>78</v>
      </c>
      <c r="F174" t="s">
        <v>100</v>
      </c>
      <c r="G174" t="s">
        <v>80</v>
      </c>
      <c r="H174" t="s">
        <v>81</v>
      </c>
      <c r="I174">
        <v>22</v>
      </c>
      <c r="J174">
        <v>74.239999999999995</v>
      </c>
      <c r="K174">
        <v>182.5</v>
      </c>
      <c r="L174">
        <v>16</v>
      </c>
      <c r="M174">
        <v>3</v>
      </c>
    </row>
    <row r="175" spans="1:13" x14ac:dyDescent="0.45">
      <c r="A175" t="s">
        <v>150</v>
      </c>
      <c r="B175" t="s">
        <v>83</v>
      </c>
      <c r="C175" t="s">
        <v>129</v>
      </c>
      <c r="D175" t="s">
        <v>43</v>
      </c>
      <c r="E175" t="s">
        <v>85</v>
      </c>
      <c r="F175" t="s">
        <v>114</v>
      </c>
      <c r="G175" t="s">
        <v>80</v>
      </c>
      <c r="H175" t="s">
        <v>81</v>
      </c>
      <c r="I175">
        <v>28</v>
      </c>
      <c r="J175">
        <v>62.08</v>
      </c>
      <c r="K175">
        <v>166.56</v>
      </c>
      <c r="L175">
        <v>3</v>
      </c>
      <c r="M175">
        <v>1</v>
      </c>
    </row>
    <row r="176" spans="1:13" x14ac:dyDescent="0.45">
      <c r="A176" t="s">
        <v>101</v>
      </c>
      <c r="B176" t="s">
        <v>83</v>
      </c>
      <c r="C176" t="s">
        <v>95</v>
      </c>
      <c r="D176" t="s">
        <v>43</v>
      </c>
      <c r="E176" t="s">
        <v>96</v>
      </c>
      <c r="F176" t="s">
        <v>86</v>
      </c>
      <c r="G176" t="s">
        <v>80</v>
      </c>
      <c r="H176" t="s">
        <v>97</v>
      </c>
      <c r="I176">
        <v>24</v>
      </c>
      <c r="J176">
        <v>87.74</v>
      </c>
      <c r="K176">
        <v>175.34</v>
      </c>
      <c r="L176">
        <v>18</v>
      </c>
      <c r="M176">
        <v>5</v>
      </c>
    </row>
    <row r="177" spans="1:13" x14ac:dyDescent="0.45">
      <c r="A177" t="s">
        <v>101</v>
      </c>
      <c r="B177" t="s">
        <v>117</v>
      </c>
      <c r="C177" t="s">
        <v>103</v>
      </c>
      <c r="D177" t="s">
        <v>43</v>
      </c>
      <c r="E177" t="s">
        <v>96</v>
      </c>
      <c r="F177" t="s">
        <v>114</v>
      </c>
      <c r="G177" t="s">
        <v>94</v>
      </c>
      <c r="H177" t="s">
        <v>97</v>
      </c>
      <c r="I177">
        <v>20</v>
      </c>
      <c r="J177">
        <v>94.19</v>
      </c>
      <c r="K177">
        <v>185.95</v>
      </c>
      <c r="L177">
        <v>9</v>
      </c>
      <c r="M177">
        <v>9</v>
      </c>
    </row>
    <row r="178" spans="1:13" x14ac:dyDescent="0.45">
      <c r="A178" t="s">
        <v>101</v>
      </c>
      <c r="B178" t="s">
        <v>83</v>
      </c>
      <c r="C178" t="s">
        <v>111</v>
      </c>
      <c r="D178" t="s">
        <v>42</v>
      </c>
      <c r="E178" t="s">
        <v>96</v>
      </c>
      <c r="F178" t="s">
        <v>104</v>
      </c>
      <c r="G178" t="s">
        <v>87</v>
      </c>
      <c r="H178" t="s">
        <v>97</v>
      </c>
      <c r="I178">
        <v>19</v>
      </c>
      <c r="J178">
        <v>72.569999999999993</v>
      </c>
      <c r="K178">
        <v>176.4</v>
      </c>
      <c r="L178">
        <v>19</v>
      </c>
      <c r="M178">
        <v>2</v>
      </c>
    </row>
    <row r="179" spans="1:13" x14ac:dyDescent="0.45">
      <c r="A179" t="s">
        <v>101</v>
      </c>
      <c r="B179" t="s">
        <v>120</v>
      </c>
      <c r="C179" t="s">
        <v>77</v>
      </c>
      <c r="D179" t="s">
        <v>43</v>
      </c>
      <c r="E179" t="s">
        <v>85</v>
      </c>
      <c r="F179" t="s">
        <v>122</v>
      </c>
      <c r="G179" t="s">
        <v>87</v>
      </c>
      <c r="H179" t="s">
        <v>97</v>
      </c>
      <c r="I179">
        <v>35</v>
      </c>
      <c r="J179">
        <v>73.08</v>
      </c>
      <c r="K179">
        <v>189.48</v>
      </c>
      <c r="L179">
        <v>19</v>
      </c>
      <c r="M179">
        <v>5</v>
      </c>
    </row>
    <row r="180" spans="1:13" x14ac:dyDescent="0.45">
      <c r="A180" t="s">
        <v>101</v>
      </c>
      <c r="B180" t="s">
        <v>117</v>
      </c>
      <c r="C180" t="s">
        <v>129</v>
      </c>
      <c r="D180" t="s">
        <v>43</v>
      </c>
      <c r="E180" t="s">
        <v>93</v>
      </c>
      <c r="F180" t="s">
        <v>114</v>
      </c>
      <c r="G180" t="s">
        <v>87</v>
      </c>
      <c r="H180" t="s">
        <v>81</v>
      </c>
      <c r="I180">
        <v>24</v>
      </c>
      <c r="J180">
        <v>74.69</v>
      </c>
      <c r="K180">
        <v>181.89</v>
      </c>
      <c r="L180">
        <v>5</v>
      </c>
      <c r="M180">
        <v>2</v>
      </c>
    </row>
    <row r="181" spans="1:13" x14ac:dyDescent="0.45">
      <c r="A181" t="s">
        <v>131</v>
      </c>
      <c r="B181" t="s">
        <v>99</v>
      </c>
      <c r="C181" t="s">
        <v>103</v>
      </c>
      <c r="D181" t="s">
        <v>43</v>
      </c>
      <c r="E181" t="s">
        <v>78</v>
      </c>
      <c r="F181" t="s">
        <v>104</v>
      </c>
      <c r="G181" t="s">
        <v>87</v>
      </c>
      <c r="H181" t="s">
        <v>97</v>
      </c>
      <c r="I181">
        <v>39</v>
      </c>
      <c r="J181">
        <v>84.09</v>
      </c>
      <c r="K181">
        <v>184.69</v>
      </c>
      <c r="L181">
        <v>12</v>
      </c>
      <c r="M181">
        <v>1</v>
      </c>
    </row>
    <row r="182" spans="1:13" x14ac:dyDescent="0.45">
      <c r="A182" t="s">
        <v>131</v>
      </c>
      <c r="B182" t="s">
        <v>89</v>
      </c>
      <c r="C182" t="s">
        <v>129</v>
      </c>
      <c r="D182" t="s">
        <v>42</v>
      </c>
      <c r="E182" t="s">
        <v>85</v>
      </c>
      <c r="F182" t="s">
        <v>91</v>
      </c>
      <c r="G182" t="s">
        <v>94</v>
      </c>
      <c r="H182" t="s">
        <v>97</v>
      </c>
      <c r="I182">
        <v>38</v>
      </c>
      <c r="J182">
        <v>94.34</v>
      </c>
      <c r="K182">
        <v>164.39</v>
      </c>
      <c r="L182">
        <v>3</v>
      </c>
      <c r="M182">
        <v>1</v>
      </c>
    </row>
    <row r="183" spans="1:13" x14ac:dyDescent="0.45">
      <c r="A183" t="s">
        <v>131</v>
      </c>
      <c r="B183" t="s">
        <v>117</v>
      </c>
      <c r="C183" t="s">
        <v>113</v>
      </c>
      <c r="D183" t="s">
        <v>43</v>
      </c>
      <c r="E183" t="s">
        <v>93</v>
      </c>
      <c r="F183" t="s">
        <v>100</v>
      </c>
      <c r="G183" t="s">
        <v>94</v>
      </c>
      <c r="H183" t="s">
        <v>97</v>
      </c>
      <c r="I183">
        <v>31</v>
      </c>
      <c r="J183">
        <v>81.22</v>
      </c>
      <c r="K183">
        <v>164.74</v>
      </c>
      <c r="L183">
        <v>15</v>
      </c>
      <c r="M183">
        <v>5</v>
      </c>
    </row>
    <row r="184" spans="1:13" x14ac:dyDescent="0.45">
      <c r="A184" t="s">
        <v>131</v>
      </c>
      <c r="B184" t="s">
        <v>89</v>
      </c>
      <c r="C184" t="s">
        <v>77</v>
      </c>
      <c r="D184" t="s">
        <v>42</v>
      </c>
      <c r="E184" t="s">
        <v>96</v>
      </c>
      <c r="F184" t="s">
        <v>122</v>
      </c>
      <c r="G184" t="s">
        <v>87</v>
      </c>
      <c r="H184" t="s">
        <v>97</v>
      </c>
      <c r="I184">
        <v>39</v>
      </c>
      <c r="J184">
        <v>88.55</v>
      </c>
      <c r="K184">
        <v>188.25</v>
      </c>
      <c r="L184">
        <v>10</v>
      </c>
      <c r="M184">
        <v>1</v>
      </c>
    </row>
    <row r="185" spans="1:13" x14ac:dyDescent="0.45">
      <c r="A185" t="s">
        <v>131</v>
      </c>
      <c r="B185" t="s">
        <v>117</v>
      </c>
      <c r="C185" t="s">
        <v>113</v>
      </c>
      <c r="D185" t="s">
        <v>43</v>
      </c>
      <c r="E185" t="s">
        <v>85</v>
      </c>
      <c r="F185" t="s">
        <v>122</v>
      </c>
      <c r="G185" t="s">
        <v>94</v>
      </c>
      <c r="H185" t="s">
        <v>97</v>
      </c>
      <c r="I185">
        <v>21</v>
      </c>
      <c r="J185">
        <v>80.88</v>
      </c>
      <c r="K185">
        <v>197.81</v>
      </c>
      <c r="L185">
        <v>20</v>
      </c>
      <c r="M185">
        <v>3</v>
      </c>
    </row>
    <row r="186" spans="1:13" x14ac:dyDescent="0.45">
      <c r="A186" t="s">
        <v>131</v>
      </c>
      <c r="B186" t="s">
        <v>76</v>
      </c>
      <c r="C186" t="s">
        <v>111</v>
      </c>
      <c r="D186" t="s">
        <v>43</v>
      </c>
      <c r="E186" t="s">
        <v>96</v>
      </c>
      <c r="F186" t="s">
        <v>122</v>
      </c>
      <c r="G186" t="s">
        <v>87</v>
      </c>
      <c r="H186" t="s">
        <v>81</v>
      </c>
      <c r="I186">
        <v>27</v>
      </c>
      <c r="J186">
        <v>54.23</v>
      </c>
      <c r="K186">
        <v>177.63</v>
      </c>
      <c r="L186">
        <v>8</v>
      </c>
      <c r="M186">
        <v>10</v>
      </c>
    </row>
    <row r="187" spans="1:13" x14ac:dyDescent="0.45">
      <c r="A187" t="s">
        <v>131</v>
      </c>
      <c r="B187" t="s">
        <v>99</v>
      </c>
      <c r="C187" t="s">
        <v>111</v>
      </c>
      <c r="D187" t="s">
        <v>43</v>
      </c>
      <c r="E187" t="s">
        <v>93</v>
      </c>
      <c r="F187" t="s">
        <v>91</v>
      </c>
      <c r="G187" t="s">
        <v>80</v>
      </c>
      <c r="H187" t="s">
        <v>81</v>
      </c>
      <c r="I187">
        <v>36</v>
      </c>
      <c r="J187">
        <v>83.95</v>
      </c>
      <c r="K187">
        <v>166.77</v>
      </c>
      <c r="L187">
        <v>5</v>
      </c>
      <c r="M187">
        <v>0</v>
      </c>
    </row>
    <row r="188" spans="1:13" x14ac:dyDescent="0.45">
      <c r="A188" t="s">
        <v>131</v>
      </c>
      <c r="B188" t="s">
        <v>99</v>
      </c>
      <c r="C188" t="s">
        <v>77</v>
      </c>
      <c r="D188" t="s">
        <v>42</v>
      </c>
      <c r="E188" t="s">
        <v>85</v>
      </c>
      <c r="F188" t="s">
        <v>104</v>
      </c>
      <c r="G188" t="s">
        <v>94</v>
      </c>
      <c r="H188" t="s">
        <v>97</v>
      </c>
      <c r="I188">
        <v>18</v>
      </c>
      <c r="J188">
        <v>50.71</v>
      </c>
      <c r="K188">
        <v>172.13</v>
      </c>
      <c r="L188">
        <v>8</v>
      </c>
      <c r="M188">
        <v>9</v>
      </c>
    </row>
    <row r="189" spans="1:13" x14ac:dyDescent="0.45">
      <c r="A189" t="s">
        <v>137</v>
      </c>
      <c r="B189" t="s">
        <v>76</v>
      </c>
      <c r="C189" t="s">
        <v>103</v>
      </c>
      <c r="D189" t="s">
        <v>42</v>
      </c>
      <c r="E189" t="s">
        <v>85</v>
      </c>
      <c r="F189" t="s">
        <v>122</v>
      </c>
      <c r="G189" t="s">
        <v>80</v>
      </c>
      <c r="H189" t="s">
        <v>97</v>
      </c>
      <c r="I189">
        <v>24</v>
      </c>
      <c r="J189">
        <v>87.37</v>
      </c>
      <c r="K189">
        <v>159.81</v>
      </c>
      <c r="L189">
        <v>7</v>
      </c>
      <c r="M189">
        <v>0</v>
      </c>
    </row>
    <row r="190" spans="1:13" x14ac:dyDescent="0.45">
      <c r="A190" t="s">
        <v>137</v>
      </c>
      <c r="B190" t="s">
        <v>76</v>
      </c>
      <c r="C190" t="s">
        <v>111</v>
      </c>
      <c r="D190" t="s">
        <v>43</v>
      </c>
      <c r="E190" t="s">
        <v>85</v>
      </c>
      <c r="F190" t="s">
        <v>122</v>
      </c>
      <c r="G190" t="s">
        <v>87</v>
      </c>
      <c r="H190" t="s">
        <v>81</v>
      </c>
      <c r="I190">
        <v>33</v>
      </c>
      <c r="J190">
        <v>88.39</v>
      </c>
      <c r="K190">
        <v>184.38</v>
      </c>
      <c r="L190">
        <v>8</v>
      </c>
      <c r="M190">
        <v>6</v>
      </c>
    </row>
    <row r="191" spans="1:13" x14ac:dyDescent="0.45">
      <c r="A191" t="s">
        <v>137</v>
      </c>
      <c r="B191" t="s">
        <v>83</v>
      </c>
      <c r="C191" t="s">
        <v>111</v>
      </c>
      <c r="D191" t="s">
        <v>43</v>
      </c>
      <c r="E191" t="s">
        <v>85</v>
      </c>
      <c r="F191" t="s">
        <v>114</v>
      </c>
      <c r="G191" t="s">
        <v>94</v>
      </c>
      <c r="H191" t="s">
        <v>81</v>
      </c>
      <c r="I191">
        <v>36</v>
      </c>
      <c r="J191">
        <v>79.510000000000005</v>
      </c>
      <c r="K191">
        <v>153.24</v>
      </c>
      <c r="L191">
        <v>12</v>
      </c>
      <c r="M191">
        <v>4</v>
      </c>
    </row>
    <row r="192" spans="1:13" x14ac:dyDescent="0.45">
      <c r="A192" t="s">
        <v>137</v>
      </c>
      <c r="B192" t="s">
        <v>99</v>
      </c>
      <c r="C192" t="s">
        <v>90</v>
      </c>
      <c r="D192" t="s">
        <v>42</v>
      </c>
      <c r="E192" t="s">
        <v>85</v>
      </c>
      <c r="F192" t="s">
        <v>100</v>
      </c>
      <c r="G192" t="s">
        <v>80</v>
      </c>
      <c r="H192" t="s">
        <v>97</v>
      </c>
      <c r="I192">
        <v>38</v>
      </c>
      <c r="J192">
        <v>64.98</v>
      </c>
      <c r="K192">
        <v>170.71</v>
      </c>
      <c r="L192">
        <v>13</v>
      </c>
      <c r="M192">
        <v>1</v>
      </c>
    </row>
    <row r="193" spans="1:13" x14ac:dyDescent="0.45">
      <c r="A193" t="s">
        <v>186</v>
      </c>
      <c r="B193" t="s">
        <v>117</v>
      </c>
      <c r="C193" t="s">
        <v>124</v>
      </c>
      <c r="D193" t="s">
        <v>43</v>
      </c>
      <c r="E193" t="s">
        <v>96</v>
      </c>
      <c r="F193" t="s">
        <v>114</v>
      </c>
      <c r="G193" t="s">
        <v>80</v>
      </c>
      <c r="H193" t="s">
        <v>97</v>
      </c>
      <c r="I193">
        <v>34</v>
      </c>
      <c r="J193">
        <v>58.04</v>
      </c>
      <c r="K193">
        <v>153.54</v>
      </c>
      <c r="L193">
        <v>8</v>
      </c>
      <c r="M193">
        <v>4</v>
      </c>
    </row>
    <row r="194" spans="1:13" x14ac:dyDescent="0.45">
      <c r="A194" t="s">
        <v>186</v>
      </c>
      <c r="B194" t="s">
        <v>117</v>
      </c>
      <c r="C194" t="s">
        <v>95</v>
      </c>
      <c r="D194" t="s">
        <v>42</v>
      </c>
      <c r="E194" t="s">
        <v>93</v>
      </c>
      <c r="F194" t="s">
        <v>114</v>
      </c>
      <c r="G194" t="s">
        <v>87</v>
      </c>
      <c r="H194" t="s">
        <v>97</v>
      </c>
      <c r="I194">
        <v>30</v>
      </c>
      <c r="J194">
        <v>52.85</v>
      </c>
      <c r="K194">
        <v>194.33</v>
      </c>
      <c r="L194">
        <v>14</v>
      </c>
      <c r="M194">
        <v>6</v>
      </c>
    </row>
    <row r="195" spans="1:13" x14ac:dyDescent="0.45">
      <c r="A195" t="s">
        <v>186</v>
      </c>
      <c r="B195" t="s">
        <v>89</v>
      </c>
      <c r="C195" t="s">
        <v>124</v>
      </c>
      <c r="D195" t="s">
        <v>42</v>
      </c>
      <c r="E195" t="s">
        <v>93</v>
      </c>
      <c r="F195" t="s">
        <v>91</v>
      </c>
      <c r="G195" t="s">
        <v>87</v>
      </c>
      <c r="H195" t="s">
        <v>97</v>
      </c>
      <c r="I195">
        <v>22</v>
      </c>
      <c r="J195">
        <v>85.71</v>
      </c>
      <c r="K195">
        <v>187.69</v>
      </c>
      <c r="L195">
        <v>5</v>
      </c>
      <c r="M195">
        <v>1</v>
      </c>
    </row>
    <row r="196" spans="1:13" x14ac:dyDescent="0.45">
      <c r="A196" t="s">
        <v>153</v>
      </c>
      <c r="B196" t="s">
        <v>89</v>
      </c>
      <c r="C196" t="s">
        <v>124</v>
      </c>
      <c r="D196" t="s">
        <v>42</v>
      </c>
      <c r="E196" t="s">
        <v>85</v>
      </c>
      <c r="F196" t="s">
        <v>118</v>
      </c>
      <c r="G196" t="s">
        <v>94</v>
      </c>
      <c r="H196" t="s">
        <v>81</v>
      </c>
      <c r="I196">
        <v>39</v>
      </c>
      <c r="J196">
        <v>58.99</v>
      </c>
      <c r="K196">
        <v>182.76</v>
      </c>
      <c r="L196">
        <v>19</v>
      </c>
      <c r="M196">
        <v>9</v>
      </c>
    </row>
    <row r="197" spans="1:13" x14ac:dyDescent="0.45">
      <c r="A197" t="s">
        <v>153</v>
      </c>
      <c r="B197" t="s">
        <v>106</v>
      </c>
      <c r="C197" t="s">
        <v>113</v>
      </c>
      <c r="D197" t="s">
        <v>42</v>
      </c>
      <c r="E197" t="s">
        <v>78</v>
      </c>
      <c r="F197" t="s">
        <v>86</v>
      </c>
      <c r="G197" t="s">
        <v>80</v>
      </c>
      <c r="H197" t="s">
        <v>97</v>
      </c>
      <c r="I197">
        <v>39</v>
      </c>
      <c r="J197">
        <v>96.62</v>
      </c>
      <c r="K197">
        <v>185.22</v>
      </c>
      <c r="L197">
        <v>16</v>
      </c>
      <c r="M197">
        <v>2</v>
      </c>
    </row>
    <row r="198" spans="1:13" x14ac:dyDescent="0.45">
      <c r="A198" t="s">
        <v>153</v>
      </c>
      <c r="B198" t="s">
        <v>106</v>
      </c>
      <c r="C198" t="s">
        <v>124</v>
      </c>
      <c r="D198" t="s">
        <v>43</v>
      </c>
      <c r="E198" t="s">
        <v>96</v>
      </c>
      <c r="F198" t="s">
        <v>122</v>
      </c>
      <c r="G198" t="s">
        <v>80</v>
      </c>
      <c r="H198" t="s">
        <v>97</v>
      </c>
      <c r="I198">
        <v>20</v>
      </c>
      <c r="J198">
        <v>93.87</v>
      </c>
      <c r="K198">
        <v>167.89</v>
      </c>
      <c r="L198">
        <v>3</v>
      </c>
      <c r="M198">
        <v>0</v>
      </c>
    </row>
    <row r="199" spans="1:13" x14ac:dyDescent="0.45">
      <c r="A199" t="s">
        <v>172</v>
      </c>
      <c r="B199" t="s">
        <v>76</v>
      </c>
      <c r="C199" t="s">
        <v>129</v>
      </c>
      <c r="D199" t="s">
        <v>43</v>
      </c>
      <c r="E199" t="s">
        <v>96</v>
      </c>
      <c r="F199" t="s">
        <v>100</v>
      </c>
      <c r="G199" t="s">
        <v>87</v>
      </c>
      <c r="H199" t="s">
        <v>97</v>
      </c>
      <c r="I199">
        <v>31</v>
      </c>
      <c r="J199">
        <v>79.37</v>
      </c>
      <c r="K199">
        <v>170.11</v>
      </c>
      <c r="L199">
        <v>12</v>
      </c>
      <c r="M199">
        <v>1</v>
      </c>
    </row>
    <row r="200" spans="1:13" x14ac:dyDescent="0.45">
      <c r="A200" t="s">
        <v>172</v>
      </c>
      <c r="B200" t="s">
        <v>117</v>
      </c>
      <c r="C200" t="s">
        <v>84</v>
      </c>
      <c r="D200" t="s">
        <v>43</v>
      </c>
      <c r="E200" t="s">
        <v>85</v>
      </c>
      <c r="F200" t="s">
        <v>104</v>
      </c>
      <c r="G200" t="s">
        <v>94</v>
      </c>
      <c r="H200" t="s">
        <v>81</v>
      </c>
      <c r="I200">
        <v>27</v>
      </c>
      <c r="J200">
        <v>60.15</v>
      </c>
      <c r="K200">
        <v>178.25</v>
      </c>
      <c r="L200">
        <v>10</v>
      </c>
      <c r="M200">
        <v>10</v>
      </c>
    </row>
    <row r="201" spans="1:13" x14ac:dyDescent="0.45">
      <c r="A201" t="s">
        <v>172</v>
      </c>
      <c r="B201" t="s">
        <v>76</v>
      </c>
      <c r="C201" t="s">
        <v>124</v>
      </c>
      <c r="D201" t="s">
        <v>43</v>
      </c>
      <c r="E201" t="s">
        <v>85</v>
      </c>
      <c r="F201" t="s">
        <v>122</v>
      </c>
      <c r="G201" t="s">
        <v>94</v>
      </c>
      <c r="H201" t="s">
        <v>97</v>
      </c>
      <c r="I201">
        <v>24</v>
      </c>
      <c r="J201">
        <v>69.150000000000006</v>
      </c>
      <c r="K201">
        <v>164.15</v>
      </c>
      <c r="L201">
        <v>19</v>
      </c>
      <c r="M201">
        <v>7</v>
      </c>
    </row>
    <row r="202" spans="1:13" x14ac:dyDescent="0.45">
      <c r="A202" t="s">
        <v>172</v>
      </c>
      <c r="B202" t="s">
        <v>117</v>
      </c>
      <c r="C202" t="s">
        <v>84</v>
      </c>
      <c r="D202" t="s">
        <v>43</v>
      </c>
      <c r="E202" t="s">
        <v>96</v>
      </c>
      <c r="F202" t="s">
        <v>122</v>
      </c>
      <c r="G202" t="s">
        <v>87</v>
      </c>
      <c r="H202" t="s">
        <v>81</v>
      </c>
      <c r="I202">
        <v>32</v>
      </c>
      <c r="J202">
        <v>83.18</v>
      </c>
      <c r="K202">
        <v>192.18</v>
      </c>
      <c r="L202">
        <v>17</v>
      </c>
      <c r="M202">
        <v>1</v>
      </c>
    </row>
    <row r="203" spans="1:13" x14ac:dyDescent="0.45">
      <c r="A203" t="s">
        <v>151</v>
      </c>
      <c r="B203" t="s">
        <v>76</v>
      </c>
      <c r="C203" t="s">
        <v>84</v>
      </c>
      <c r="D203" t="s">
        <v>42</v>
      </c>
      <c r="E203" t="s">
        <v>78</v>
      </c>
      <c r="F203" t="s">
        <v>100</v>
      </c>
      <c r="G203" t="s">
        <v>94</v>
      </c>
      <c r="H203" t="s">
        <v>97</v>
      </c>
      <c r="I203">
        <v>34</v>
      </c>
      <c r="J203">
        <v>60.77</v>
      </c>
      <c r="K203">
        <v>156.47</v>
      </c>
      <c r="L203">
        <v>7</v>
      </c>
      <c r="M203">
        <v>6</v>
      </c>
    </row>
    <row r="204" spans="1:13" x14ac:dyDescent="0.45">
      <c r="A204" t="s">
        <v>151</v>
      </c>
      <c r="B204" t="s">
        <v>76</v>
      </c>
      <c r="C204" t="s">
        <v>103</v>
      </c>
      <c r="D204" t="s">
        <v>43</v>
      </c>
      <c r="E204" t="s">
        <v>85</v>
      </c>
      <c r="F204" t="s">
        <v>91</v>
      </c>
      <c r="G204" t="s">
        <v>94</v>
      </c>
      <c r="H204" t="s">
        <v>81</v>
      </c>
      <c r="I204">
        <v>31</v>
      </c>
      <c r="J204">
        <v>91.05</v>
      </c>
      <c r="K204">
        <v>196.17</v>
      </c>
      <c r="L204">
        <v>3</v>
      </c>
      <c r="M204">
        <v>4</v>
      </c>
    </row>
    <row r="205" spans="1:13" x14ac:dyDescent="0.45">
      <c r="A205" t="s">
        <v>151</v>
      </c>
      <c r="B205" t="s">
        <v>83</v>
      </c>
      <c r="C205" t="s">
        <v>124</v>
      </c>
      <c r="D205" t="s">
        <v>42</v>
      </c>
      <c r="E205" t="s">
        <v>85</v>
      </c>
      <c r="F205" t="s">
        <v>100</v>
      </c>
      <c r="G205" t="s">
        <v>94</v>
      </c>
      <c r="H205" t="s">
        <v>81</v>
      </c>
      <c r="I205">
        <v>31</v>
      </c>
      <c r="J205">
        <v>56.65</v>
      </c>
      <c r="K205">
        <v>182.68</v>
      </c>
      <c r="L205">
        <v>15</v>
      </c>
      <c r="M205">
        <v>6</v>
      </c>
    </row>
    <row r="206" spans="1:13" x14ac:dyDescent="0.45">
      <c r="A206" t="s">
        <v>151</v>
      </c>
      <c r="B206" t="s">
        <v>117</v>
      </c>
      <c r="C206" t="s">
        <v>127</v>
      </c>
      <c r="D206" t="s">
        <v>42</v>
      </c>
      <c r="E206" t="s">
        <v>78</v>
      </c>
      <c r="F206" t="s">
        <v>122</v>
      </c>
      <c r="G206" t="s">
        <v>94</v>
      </c>
      <c r="H206" t="s">
        <v>97</v>
      </c>
      <c r="I206">
        <v>31</v>
      </c>
      <c r="J206">
        <v>97.78</v>
      </c>
      <c r="K206">
        <v>160.85</v>
      </c>
      <c r="L206">
        <v>13</v>
      </c>
      <c r="M206">
        <v>9</v>
      </c>
    </row>
    <row r="207" spans="1:13" x14ac:dyDescent="0.45">
      <c r="A207" t="s">
        <v>148</v>
      </c>
      <c r="B207" t="s">
        <v>83</v>
      </c>
      <c r="C207" t="s">
        <v>111</v>
      </c>
      <c r="D207" t="s">
        <v>42</v>
      </c>
      <c r="E207" t="s">
        <v>78</v>
      </c>
      <c r="F207" t="s">
        <v>118</v>
      </c>
      <c r="G207" t="s">
        <v>80</v>
      </c>
      <c r="H207" t="s">
        <v>97</v>
      </c>
      <c r="I207">
        <v>25</v>
      </c>
      <c r="J207">
        <v>54.05</v>
      </c>
      <c r="K207">
        <v>174.92</v>
      </c>
      <c r="L207">
        <v>4</v>
      </c>
      <c r="M207">
        <v>10</v>
      </c>
    </row>
    <row r="208" spans="1:13" x14ac:dyDescent="0.45">
      <c r="A208" t="s">
        <v>148</v>
      </c>
      <c r="B208" t="s">
        <v>83</v>
      </c>
      <c r="C208" t="s">
        <v>95</v>
      </c>
      <c r="D208" t="s">
        <v>43</v>
      </c>
      <c r="E208" t="s">
        <v>85</v>
      </c>
      <c r="F208" t="s">
        <v>100</v>
      </c>
      <c r="G208" t="s">
        <v>80</v>
      </c>
      <c r="H208" t="s">
        <v>97</v>
      </c>
      <c r="I208">
        <v>27</v>
      </c>
      <c r="J208">
        <v>88.81</v>
      </c>
      <c r="K208">
        <v>186.74</v>
      </c>
      <c r="L208">
        <v>2</v>
      </c>
      <c r="M208">
        <v>5</v>
      </c>
    </row>
    <row r="209" spans="1:13" x14ac:dyDescent="0.45">
      <c r="A209" t="s">
        <v>148</v>
      </c>
      <c r="B209" t="s">
        <v>83</v>
      </c>
      <c r="C209" t="s">
        <v>113</v>
      </c>
      <c r="D209" t="s">
        <v>43</v>
      </c>
      <c r="E209" t="s">
        <v>85</v>
      </c>
      <c r="F209" t="s">
        <v>104</v>
      </c>
      <c r="G209" t="s">
        <v>80</v>
      </c>
      <c r="H209" t="s">
        <v>97</v>
      </c>
      <c r="I209">
        <v>39</v>
      </c>
      <c r="J209">
        <v>87.05</v>
      </c>
      <c r="K209">
        <v>163.63</v>
      </c>
      <c r="L209">
        <v>6</v>
      </c>
      <c r="M209">
        <v>4</v>
      </c>
    </row>
    <row r="210" spans="1:13" x14ac:dyDescent="0.45">
      <c r="A210" t="s">
        <v>138</v>
      </c>
      <c r="B210" t="s">
        <v>120</v>
      </c>
      <c r="C210" t="s">
        <v>84</v>
      </c>
      <c r="D210" t="s">
        <v>42</v>
      </c>
      <c r="E210" t="s">
        <v>93</v>
      </c>
      <c r="F210" t="s">
        <v>100</v>
      </c>
      <c r="G210" t="s">
        <v>80</v>
      </c>
      <c r="H210" t="s">
        <v>81</v>
      </c>
      <c r="I210">
        <v>23</v>
      </c>
      <c r="J210">
        <v>55.57</v>
      </c>
      <c r="K210">
        <v>198.9</v>
      </c>
      <c r="L210">
        <v>7</v>
      </c>
      <c r="M210">
        <v>10</v>
      </c>
    </row>
    <row r="211" spans="1:13" x14ac:dyDescent="0.45">
      <c r="A211" t="s">
        <v>138</v>
      </c>
      <c r="B211" t="s">
        <v>83</v>
      </c>
      <c r="C211" t="s">
        <v>77</v>
      </c>
      <c r="D211" t="s">
        <v>43</v>
      </c>
      <c r="E211" t="s">
        <v>93</v>
      </c>
      <c r="F211" t="s">
        <v>122</v>
      </c>
      <c r="G211" t="s">
        <v>94</v>
      </c>
      <c r="H211" t="s">
        <v>97</v>
      </c>
      <c r="I211">
        <v>35</v>
      </c>
      <c r="J211">
        <v>64.680000000000007</v>
      </c>
      <c r="K211">
        <v>176.35</v>
      </c>
      <c r="L211">
        <v>18</v>
      </c>
      <c r="M211">
        <v>6</v>
      </c>
    </row>
    <row r="212" spans="1:13" x14ac:dyDescent="0.45">
      <c r="A212" t="s">
        <v>138</v>
      </c>
      <c r="B212" t="s">
        <v>76</v>
      </c>
      <c r="C212" t="s">
        <v>84</v>
      </c>
      <c r="D212" t="s">
        <v>43</v>
      </c>
      <c r="E212" t="s">
        <v>93</v>
      </c>
      <c r="F212" t="s">
        <v>104</v>
      </c>
      <c r="G212" t="s">
        <v>80</v>
      </c>
      <c r="H212" t="s">
        <v>81</v>
      </c>
      <c r="I212">
        <v>33</v>
      </c>
      <c r="J212">
        <v>71.59</v>
      </c>
      <c r="K212">
        <v>181.61</v>
      </c>
      <c r="L212">
        <v>11</v>
      </c>
      <c r="M212">
        <v>9</v>
      </c>
    </row>
    <row r="213" spans="1:13" x14ac:dyDescent="0.45">
      <c r="A213" t="s">
        <v>138</v>
      </c>
      <c r="B213" t="s">
        <v>76</v>
      </c>
      <c r="C213" t="s">
        <v>127</v>
      </c>
      <c r="D213" t="s">
        <v>42</v>
      </c>
      <c r="E213" t="s">
        <v>96</v>
      </c>
      <c r="F213" t="s">
        <v>114</v>
      </c>
      <c r="G213" t="s">
        <v>80</v>
      </c>
      <c r="H213" t="s">
        <v>81</v>
      </c>
      <c r="I213">
        <v>18</v>
      </c>
      <c r="J213">
        <v>65.569999999999993</v>
      </c>
      <c r="K213">
        <v>182.07</v>
      </c>
      <c r="L213">
        <v>11</v>
      </c>
      <c r="M213">
        <v>7</v>
      </c>
    </row>
    <row r="214" spans="1:13" x14ac:dyDescent="0.45">
      <c r="A214" t="s">
        <v>176</v>
      </c>
      <c r="B214" t="s">
        <v>99</v>
      </c>
      <c r="C214" t="s">
        <v>129</v>
      </c>
      <c r="D214" t="s">
        <v>42</v>
      </c>
      <c r="E214" t="s">
        <v>93</v>
      </c>
      <c r="F214" t="s">
        <v>104</v>
      </c>
      <c r="G214" t="s">
        <v>94</v>
      </c>
      <c r="H214" t="s">
        <v>97</v>
      </c>
      <c r="I214">
        <v>25</v>
      </c>
      <c r="J214">
        <v>61.77</v>
      </c>
      <c r="K214">
        <v>190.16</v>
      </c>
      <c r="L214">
        <v>5</v>
      </c>
      <c r="M214">
        <v>7</v>
      </c>
    </row>
    <row r="215" spans="1:13" x14ac:dyDescent="0.45">
      <c r="A215" t="s">
        <v>176</v>
      </c>
      <c r="B215" t="s">
        <v>106</v>
      </c>
      <c r="C215" t="s">
        <v>90</v>
      </c>
      <c r="D215" t="s">
        <v>42</v>
      </c>
      <c r="E215" t="s">
        <v>93</v>
      </c>
      <c r="F215" t="s">
        <v>86</v>
      </c>
      <c r="G215" t="s">
        <v>94</v>
      </c>
      <c r="H215" t="s">
        <v>81</v>
      </c>
      <c r="I215">
        <v>30</v>
      </c>
      <c r="J215">
        <v>70.17</v>
      </c>
      <c r="K215">
        <v>169.39</v>
      </c>
      <c r="L215">
        <v>9</v>
      </c>
      <c r="M215">
        <v>4</v>
      </c>
    </row>
    <row r="216" spans="1:13" x14ac:dyDescent="0.45">
      <c r="A216" t="s">
        <v>176</v>
      </c>
      <c r="B216" t="s">
        <v>76</v>
      </c>
      <c r="C216" t="s">
        <v>129</v>
      </c>
      <c r="D216" t="s">
        <v>42</v>
      </c>
      <c r="E216" t="s">
        <v>85</v>
      </c>
      <c r="F216" t="s">
        <v>114</v>
      </c>
      <c r="G216" t="s">
        <v>80</v>
      </c>
      <c r="H216" t="s">
        <v>97</v>
      </c>
      <c r="I216">
        <v>36</v>
      </c>
      <c r="J216">
        <v>84.15</v>
      </c>
      <c r="K216">
        <v>172.77</v>
      </c>
      <c r="L216">
        <v>4</v>
      </c>
      <c r="M216">
        <v>7</v>
      </c>
    </row>
    <row r="217" spans="1:13" x14ac:dyDescent="0.45">
      <c r="A217" t="s">
        <v>187</v>
      </c>
      <c r="B217" t="s">
        <v>99</v>
      </c>
      <c r="C217" t="s">
        <v>113</v>
      </c>
      <c r="D217" t="s">
        <v>43</v>
      </c>
      <c r="E217" t="s">
        <v>96</v>
      </c>
      <c r="F217" t="s">
        <v>114</v>
      </c>
      <c r="G217" t="s">
        <v>87</v>
      </c>
      <c r="H217" t="s">
        <v>97</v>
      </c>
      <c r="I217">
        <v>37</v>
      </c>
      <c r="J217">
        <v>78.25</v>
      </c>
      <c r="K217">
        <v>194.09</v>
      </c>
      <c r="L217">
        <v>10</v>
      </c>
      <c r="M217">
        <v>7</v>
      </c>
    </row>
    <row r="218" spans="1:13" x14ac:dyDescent="0.45">
      <c r="A218" t="s">
        <v>187</v>
      </c>
      <c r="B218" t="s">
        <v>117</v>
      </c>
      <c r="C218" t="s">
        <v>113</v>
      </c>
      <c r="D218" t="s">
        <v>43</v>
      </c>
      <c r="E218" t="s">
        <v>85</v>
      </c>
      <c r="F218" t="s">
        <v>86</v>
      </c>
      <c r="G218" t="s">
        <v>87</v>
      </c>
      <c r="H218" t="s">
        <v>97</v>
      </c>
      <c r="I218">
        <v>20</v>
      </c>
      <c r="J218">
        <v>61</v>
      </c>
      <c r="K218">
        <v>191.26</v>
      </c>
      <c r="L218">
        <v>17</v>
      </c>
      <c r="M218">
        <v>6</v>
      </c>
    </row>
    <row r="219" spans="1:13" x14ac:dyDescent="0.45">
      <c r="A219" t="s">
        <v>187</v>
      </c>
      <c r="B219" t="s">
        <v>120</v>
      </c>
      <c r="C219" t="s">
        <v>111</v>
      </c>
      <c r="D219" t="s">
        <v>43</v>
      </c>
      <c r="E219" t="s">
        <v>78</v>
      </c>
      <c r="F219" t="s">
        <v>104</v>
      </c>
      <c r="G219" t="s">
        <v>87</v>
      </c>
      <c r="H219" t="s">
        <v>97</v>
      </c>
      <c r="I219">
        <v>31</v>
      </c>
      <c r="J219">
        <v>58.96</v>
      </c>
      <c r="K219">
        <v>159.01</v>
      </c>
      <c r="L219">
        <v>7</v>
      </c>
      <c r="M219">
        <v>3</v>
      </c>
    </row>
    <row r="220" spans="1:13" x14ac:dyDescent="0.45">
      <c r="A220" t="s">
        <v>187</v>
      </c>
      <c r="B220" t="s">
        <v>120</v>
      </c>
      <c r="C220" t="s">
        <v>127</v>
      </c>
      <c r="D220" t="s">
        <v>43</v>
      </c>
      <c r="E220" t="s">
        <v>96</v>
      </c>
      <c r="F220" t="s">
        <v>122</v>
      </c>
      <c r="G220" t="s">
        <v>94</v>
      </c>
      <c r="H220" t="s">
        <v>97</v>
      </c>
      <c r="I220">
        <v>35</v>
      </c>
      <c r="J220">
        <v>61.02</v>
      </c>
      <c r="K220">
        <v>167.69</v>
      </c>
      <c r="L220">
        <v>14</v>
      </c>
      <c r="M220">
        <v>10</v>
      </c>
    </row>
    <row r="221" spans="1:13" x14ac:dyDescent="0.45">
      <c r="A221" t="s">
        <v>162</v>
      </c>
      <c r="B221" t="s">
        <v>89</v>
      </c>
      <c r="C221" t="s">
        <v>127</v>
      </c>
      <c r="D221" t="s">
        <v>42</v>
      </c>
      <c r="E221" t="s">
        <v>93</v>
      </c>
      <c r="F221" t="s">
        <v>118</v>
      </c>
      <c r="G221" t="s">
        <v>80</v>
      </c>
      <c r="H221" t="s">
        <v>81</v>
      </c>
      <c r="I221">
        <v>18</v>
      </c>
      <c r="J221">
        <v>70.19</v>
      </c>
      <c r="K221">
        <v>188.25</v>
      </c>
      <c r="L221">
        <v>10</v>
      </c>
      <c r="M221">
        <v>8</v>
      </c>
    </row>
    <row r="222" spans="1:13" x14ac:dyDescent="0.45">
      <c r="A222" t="s">
        <v>162</v>
      </c>
      <c r="B222" t="s">
        <v>120</v>
      </c>
      <c r="C222" t="s">
        <v>113</v>
      </c>
      <c r="D222" t="s">
        <v>42</v>
      </c>
      <c r="E222" t="s">
        <v>93</v>
      </c>
      <c r="F222" t="s">
        <v>91</v>
      </c>
      <c r="G222" t="s">
        <v>87</v>
      </c>
      <c r="H222" t="s">
        <v>81</v>
      </c>
      <c r="I222">
        <v>30</v>
      </c>
      <c r="J222">
        <v>83.2</v>
      </c>
      <c r="K222">
        <v>161.01</v>
      </c>
      <c r="L222">
        <v>2</v>
      </c>
      <c r="M222">
        <v>9</v>
      </c>
    </row>
    <row r="223" spans="1:13" x14ac:dyDescent="0.45">
      <c r="A223" t="s">
        <v>162</v>
      </c>
      <c r="B223" t="s">
        <v>106</v>
      </c>
      <c r="C223" t="s">
        <v>124</v>
      </c>
      <c r="D223" t="s">
        <v>42</v>
      </c>
      <c r="E223" t="s">
        <v>78</v>
      </c>
      <c r="F223" t="s">
        <v>79</v>
      </c>
      <c r="G223" t="s">
        <v>94</v>
      </c>
      <c r="H223" t="s">
        <v>97</v>
      </c>
      <c r="I223">
        <v>23</v>
      </c>
      <c r="J223">
        <v>79.760000000000005</v>
      </c>
      <c r="K223">
        <v>151.08000000000001</v>
      </c>
      <c r="L223">
        <v>5</v>
      </c>
      <c r="M223">
        <v>6</v>
      </c>
    </row>
    <row r="224" spans="1:13" x14ac:dyDescent="0.45">
      <c r="A224" t="s">
        <v>110</v>
      </c>
      <c r="B224" t="s">
        <v>76</v>
      </c>
      <c r="C224" t="s">
        <v>111</v>
      </c>
      <c r="D224" t="s">
        <v>43</v>
      </c>
      <c r="E224" t="s">
        <v>85</v>
      </c>
      <c r="F224" t="s">
        <v>86</v>
      </c>
      <c r="G224" t="s">
        <v>87</v>
      </c>
      <c r="H224" t="s">
        <v>97</v>
      </c>
      <c r="I224">
        <v>22</v>
      </c>
      <c r="J224">
        <v>63.53</v>
      </c>
      <c r="K224">
        <v>152.01</v>
      </c>
      <c r="L224">
        <v>15</v>
      </c>
      <c r="M224">
        <v>8</v>
      </c>
    </row>
    <row r="225" spans="1:13" x14ac:dyDescent="0.45">
      <c r="A225" t="s">
        <v>110</v>
      </c>
      <c r="B225" t="s">
        <v>106</v>
      </c>
      <c r="C225" t="s">
        <v>77</v>
      </c>
      <c r="D225" t="s">
        <v>42</v>
      </c>
      <c r="E225" t="s">
        <v>85</v>
      </c>
      <c r="F225" t="s">
        <v>104</v>
      </c>
      <c r="G225" t="s">
        <v>80</v>
      </c>
      <c r="H225" t="s">
        <v>81</v>
      </c>
      <c r="I225">
        <v>37</v>
      </c>
      <c r="J225">
        <v>55.11</v>
      </c>
      <c r="K225">
        <v>157.88999999999999</v>
      </c>
      <c r="L225">
        <v>4</v>
      </c>
      <c r="M225">
        <v>7</v>
      </c>
    </row>
    <row r="226" spans="1:13" x14ac:dyDescent="0.45">
      <c r="A226" t="s">
        <v>110</v>
      </c>
      <c r="B226" t="s">
        <v>89</v>
      </c>
      <c r="C226" t="s">
        <v>127</v>
      </c>
      <c r="D226" t="s">
        <v>42</v>
      </c>
      <c r="E226" t="s">
        <v>96</v>
      </c>
      <c r="F226" t="s">
        <v>114</v>
      </c>
      <c r="G226" t="s">
        <v>94</v>
      </c>
      <c r="H226" t="s">
        <v>97</v>
      </c>
      <c r="I226">
        <v>28</v>
      </c>
      <c r="J226">
        <v>79.22</v>
      </c>
      <c r="K226">
        <v>164.01</v>
      </c>
      <c r="L226">
        <v>16</v>
      </c>
      <c r="M226">
        <v>4</v>
      </c>
    </row>
    <row r="227" spans="1:13" x14ac:dyDescent="0.45">
      <c r="A227" t="s">
        <v>110</v>
      </c>
      <c r="B227" t="s">
        <v>76</v>
      </c>
      <c r="C227" t="s">
        <v>95</v>
      </c>
      <c r="D227" t="s">
        <v>42</v>
      </c>
      <c r="E227" t="s">
        <v>78</v>
      </c>
      <c r="F227" t="s">
        <v>122</v>
      </c>
      <c r="G227" t="s">
        <v>87</v>
      </c>
      <c r="H227" t="s">
        <v>81</v>
      </c>
      <c r="I227">
        <v>38</v>
      </c>
      <c r="J227">
        <v>65.75</v>
      </c>
      <c r="K227">
        <v>188</v>
      </c>
      <c r="L227">
        <v>6</v>
      </c>
      <c r="M227">
        <v>10</v>
      </c>
    </row>
    <row r="228" spans="1:13" x14ac:dyDescent="0.45">
      <c r="A228" t="s">
        <v>110</v>
      </c>
      <c r="B228" t="s">
        <v>120</v>
      </c>
      <c r="C228" t="s">
        <v>129</v>
      </c>
      <c r="D228" t="s">
        <v>43</v>
      </c>
      <c r="E228" t="s">
        <v>96</v>
      </c>
      <c r="F228" t="s">
        <v>91</v>
      </c>
      <c r="G228" t="s">
        <v>87</v>
      </c>
      <c r="H228" t="s">
        <v>81</v>
      </c>
      <c r="I228">
        <v>40</v>
      </c>
      <c r="J228">
        <v>87.48</v>
      </c>
      <c r="K228">
        <v>156.75</v>
      </c>
      <c r="L228">
        <v>11</v>
      </c>
      <c r="M228">
        <v>2</v>
      </c>
    </row>
    <row r="229" spans="1:13" x14ac:dyDescent="0.45">
      <c r="A229" t="s">
        <v>110</v>
      </c>
      <c r="B229" t="s">
        <v>106</v>
      </c>
      <c r="C229" t="s">
        <v>127</v>
      </c>
      <c r="D229" t="s">
        <v>43</v>
      </c>
      <c r="E229" t="s">
        <v>78</v>
      </c>
      <c r="F229" t="s">
        <v>100</v>
      </c>
      <c r="G229" t="s">
        <v>87</v>
      </c>
      <c r="H229" t="s">
        <v>97</v>
      </c>
      <c r="I229">
        <v>19</v>
      </c>
      <c r="J229">
        <v>52.59</v>
      </c>
      <c r="K229">
        <v>181.1</v>
      </c>
      <c r="L229">
        <v>11</v>
      </c>
      <c r="M229">
        <v>5</v>
      </c>
    </row>
    <row r="230" spans="1:13" x14ac:dyDescent="0.45">
      <c r="A230" t="s">
        <v>110</v>
      </c>
      <c r="B230" t="s">
        <v>76</v>
      </c>
      <c r="C230" t="s">
        <v>129</v>
      </c>
      <c r="D230" t="s">
        <v>42</v>
      </c>
      <c r="E230" t="s">
        <v>78</v>
      </c>
      <c r="F230" t="s">
        <v>122</v>
      </c>
      <c r="G230" t="s">
        <v>80</v>
      </c>
      <c r="H230" t="s">
        <v>97</v>
      </c>
      <c r="I230">
        <v>24</v>
      </c>
      <c r="J230">
        <v>92.46</v>
      </c>
      <c r="K230">
        <v>162.03</v>
      </c>
      <c r="L230">
        <v>8</v>
      </c>
      <c r="M230">
        <v>8</v>
      </c>
    </row>
    <row r="231" spans="1:13" x14ac:dyDescent="0.45">
      <c r="A231" t="s">
        <v>110</v>
      </c>
      <c r="B231" t="s">
        <v>76</v>
      </c>
      <c r="C231" t="s">
        <v>113</v>
      </c>
      <c r="D231" t="s">
        <v>43</v>
      </c>
      <c r="E231" t="s">
        <v>85</v>
      </c>
      <c r="F231" t="s">
        <v>114</v>
      </c>
      <c r="G231" t="s">
        <v>80</v>
      </c>
      <c r="H231" t="s">
        <v>81</v>
      </c>
      <c r="I231">
        <v>22</v>
      </c>
      <c r="J231">
        <v>77.94</v>
      </c>
      <c r="K231">
        <v>183.74</v>
      </c>
      <c r="L231">
        <v>6</v>
      </c>
      <c r="M231">
        <v>2</v>
      </c>
    </row>
    <row r="232" spans="1:13" x14ac:dyDescent="0.45">
      <c r="A232" t="s">
        <v>110</v>
      </c>
      <c r="B232" t="s">
        <v>89</v>
      </c>
      <c r="C232" t="s">
        <v>103</v>
      </c>
      <c r="D232" t="s">
        <v>43</v>
      </c>
      <c r="E232" t="s">
        <v>85</v>
      </c>
      <c r="F232" t="s">
        <v>122</v>
      </c>
      <c r="G232" t="s">
        <v>94</v>
      </c>
      <c r="H232" t="s">
        <v>97</v>
      </c>
      <c r="I232">
        <v>25</v>
      </c>
      <c r="J232">
        <v>56.65</v>
      </c>
      <c r="K232">
        <v>160.93</v>
      </c>
      <c r="L232">
        <v>3</v>
      </c>
      <c r="M232">
        <v>1</v>
      </c>
    </row>
    <row r="233" spans="1:13" x14ac:dyDescent="0.45">
      <c r="A233" t="s">
        <v>134</v>
      </c>
      <c r="B233" t="s">
        <v>76</v>
      </c>
      <c r="C233" t="s">
        <v>111</v>
      </c>
      <c r="D233" t="s">
        <v>42</v>
      </c>
      <c r="E233" t="s">
        <v>93</v>
      </c>
      <c r="F233" t="s">
        <v>122</v>
      </c>
      <c r="G233" t="s">
        <v>94</v>
      </c>
      <c r="H233" t="s">
        <v>97</v>
      </c>
      <c r="I233">
        <v>33</v>
      </c>
      <c r="J233">
        <v>89.28</v>
      </c>
      <c r="K233">
        <v>175.67</v>
      </c>
      <c r="L233">
        <v>12</v>
      </c>
      <c r="M233">
        <v>4</v>
      </c>
    </row>
    <row r="234" spans="1:13" x14ac:dyDescent="0.45">
      <c r="A234" t="s">
        <v>134</v>
      </c>
      <c r="B234" t="s">
        <v>83</v>
      </c>
      <c r="C234" t="s">
        <v>113</v>
      </c>
      <c r="D234" t="s">
        <v>43</v>
      </c>
      <c r="E234" t="s">
        <v>93</v>
      </c>
      <c r="F234" t="s">
        <v>86</v>
      </c>
      <c r="G234" t="s">
        <v>94</v>
      </c>
      <c r="H234" t="s">
        <v>81</v>
      </c>
      <c r="I234">
        <v>25</v>
      </c>
      <c r="J234">
        <v>53.65</v>
      </c>
      <c r="K234">
        <v>191.6</v>
      </c>
      <c r="L234">
        <v>19</v>
      </c>
      <c r="M234">
        <v>1</v>
      </c>
    </row>
    <row r="235" spans="1:13" x14ac:dyDescent="0.45">
      <c r="A235" t="s">
        <v>134</v>
      </c>
      <c r="B235" t="s">
        <v>120</v>
      </c>
      <c r="C235" t="s">
        <v>129</v>
      </c>
      <c r="D235" t="s">
        <v>42</v>
      </c>
      <c r="E235" t="s">
        <v>96</v>
      </c>
      <c r="F235" t="s">
        <v>118</v>
      </c>
      <c r="G235" t="s">
        <v>87</v>
      </c>
      <c r="H235" t="s">
        <v>81</v>
      </c>
      <c r="I235">
        <v>24</v>
      </c>
      <c r="J235">
        <v>60.81</v>
      </c>
      <c r="K235">
        <v>164.39</v>
      </c>
      <c r="L235">
        <v>1</v>
      </c>
      <c r="M235">
        <v>8</v>
      </c>
    </row>
    <row r="236" spans="1:13" x14ac:dyDescent="0.45">
      <c r="A236" t="s">
        <v>134</v>
      </c>
      <c r="B236" t="s">
        <v>99</v>
      </c>
      <c r="C236" t="s">
        <v>129</v>
      </c>
      <c r="D236" t="s">
        <v>42</v>
      </c>
      <c r="E236" t="s">
        <v>78</v>
      </c>
      <c r="F236" t="s">
        <v>86</v>
      </c>
      <c r="G236" t="s">
        <v>94</v>
      </c>
      <c r="H236" t="s">
        <v>97</v>
      </c>
      <c r="I236">
        <v>35</v>
      </c>
      <c r="J236">
        <v>85.26</v>
      </c>
      <c r="K236">
        <v>152.41999999999999</v>
      </c>
      <c r="L236">
        <v>8</v>
      </c>
      <c r="M236">
        <v>3</v>
      </c>
    </row>
    <row r="237" spans="1:13" x14ac:dyDescent="0.45">
      <c r="A237" t="s">
        <v>134</v>
      </c>
      <c r="B237" t="s">
        <v>83</v>
      </c>
      <c r="C237" t="s">
        <v>127</v>
      </c>
      <c r="D237" t="s">
        <v>42</v>
      </c>
      <c r="E237" t="s">
        <v>78</v>
      </c>
      <c r="F237" t="s">
        <v>114</v>
      </c>
      <c r="G237" t="s">
        <v>80</v>
      </c>
      <c r="H237" t="s">
        <v>81</v>
      </c>
      <c r="I237">
        <v>21</v>
      </c>
      <c r="J237">
        <v>56.31</v>
      </c>
      <c r="K237">
        <v>160.33000000000001</v>
      </c>
      <c r="L237">
        <v>20</v>
      </c>
      <c r="M237">
        <v>3</v>
      </c>
    </row>
    <row r="238" spans="1:13" x14ac:dyDescent="0.45">
      <c r="A238" t="s">
        <v>167</v>
      </c>
      <c r="B238" t="s">
        <v>83</v>
      </c>
      <c r="C238" t="s">
        <v>84</v>
      </c>
      <c r="D238" t="s">
        <v>43</v>
      </c>
      <c r="E238" t="s">
        <v>78</v>
      </c>
      <c r="F238" t="s">
        <v>118</v>
      </c>
      <c r="G238" t="s">
        <v>87</v>
      </c>
      <c r="H238" t="s">
        <v>81</v>
      </c>
      <c r="I238">
        <v>34</v>
      </c>
      <c r="J238">
        <v>62.19</v>
      </c>
      <c r="K238">
        <v>196.35</v>
      </c>
      <c r="L238">
        <v>14</v>
      </c>
      <c r="M238">
        <v>6</v>
      </c>
    </row>
    <row r="239" spans="1:13" x14ac:dyDescent="0.45">
      <c r="A239" t="s">
        <v>167</v>
      </c>
      <c r="B239" t="s">
        <v>120</v>
      </c>
      <c r="C239" t="s">
        <v>127</v>
      </c>
      <c r="D239" t="s">
        <v>42</v>
      </c>
      <c r="E239" t="s">
        <v>78</v>
      </c>
      <c r="F239" t="s">
        <v>79</v>
      </c>
      <c r="G239" t="s">
        <v>87</v>
      </c>
      <c r="H239" t="s">
        <v>81</v>
      </c>
      <c r="I239">
        <v>20</v>
      </c>
      <c r="J239">
        <v>67.760000000000005</v>
      </c>
      <c r="K239">
        <v>190.71</v>
      </c>
      <c r="L239">
        <v>20</v>
      </c>
      <c r="M239">
        <v>2</v>
      </c>
    </row>
    <row r="240" spans="1:13" x14ac:dyDescent="0.45">
      <c r="A240" t="s">
        <v>167</v>
      </c>
      <c r="B240" t="s">
        <v>76</v>
      </c>
      <c r="C240" t="s">
        <v>111</v>
      </c>
      <c r="D240" t="s">
        <v>42</v>
      </c>
      <c r="E240" t="s">
        <v>85</v>
      </c>
      <c r="F240" t="s">
        <v>118</v>
      </c>
      <c r="G240" t="s">
        <v>87</v>
      </c>
      <c r="H240" t="s">
        <v>97</v>
      </c>
      <c r="I240">
        <v>18</v>
      </c>
      <c r="J240">
        <v>65</v>
      </c>
      <c r="K240">
        <v>194.52</v>
      </c>
      <c r="L240">
        <v>2</v>
      </c>
      <c r="M240">
        <v>0</v>
      </c>
    </row>
    <row r="241" spans="1:13" x14ac:dyDescent="0.45">
      <c r="A241" t="s">
        <v>167</v>
      </c>
      <c r="B241" t="s">
        <v>89</v>
      </c>
      <c r="C241" t="s">
        <v>111</v>
      </c>
      <c r="D241" t="s">
        <v>43</v>
      </c>
      <c r="E241" t="s">
        <v>85</v>
      </c>
      <c r="F241" t="s">
        <v>91</v>
      </c>
      <c r="G241" t="s">
        <v>87</v>
      </c>
      <c r="H241" t="s">
        <v>97</v>
      </c>
      <c r="I241">
        <v>38</v>
      </c>
      <c r="J241">
        <v>53.44</v>
      </c>
      <c r="K241">
        <v>156.08000000000001</v>
      </c>
      <c r="L241">
        <v>5</v>
      </c>
      <c r="M241">
        <v>2</v>
      </c>
    </row>
    <row r="242" spans="1:13" x14ac:dyDescent="0.45">
      <c r="A242" t="s">
        <v>167</v>
      </c>
      <c r="B242" t="s">
        <v>89</v>
      </c>
      <c r="C242" t="s">
        <v>127</v>
      </c>
      <c r="D242" t="s">
        <v>43</v>
      </c>
      <c r="E242" t="s">
        <v>93</v>
      </c>
      <c r="F242" t="s">
        <v>100</v>
      </c>
      <c r="G242" t="s">
        <v>80</v>
      </c>
      <c r="H242" t="s">
        <v>97</v>
      </c>
      <c r="I242">
        <v>19</v>
      </c>
      <c r="J242">
        <v>90.13</v>
      </c>
      <c r="K242">
        <v>181.63</v>
      </c>
      <c r="L242">
        <v>15</v>
      </c>
      <c r="M242">
        <v>6</v>
      </c>
    </row>
    <row r="243" spans="1:13" x14ac:dyDescent="0.45">
      <c r="A243" t="s">
        <v>167</v>
      </c>
      <c r="B243" t="s">
        <v>117</v>
      </c>
      <c r="C243" t="s">
        <v>103</v>
      </c>
      <c r="D243" t="s">
        <v>43</v>
      </c>
      <c r="E243" t="s">
        <v>85</v>
      </c>
      <c r="F243" t="s">
        <v>79</v>
      </c>
      <c r="G243" t="s">
        <v>87</v>
      </c>
      <c r="H243" t="s">
        <v>81</v>
      </c>
      <c r="I243">
        <v>32</v>
      </c>
      <c r="J243">
        <v>63.21</v>
      </c>
      <c r="K243">
        <v>153.04</v>
      </c>
      <c r="L243">
        <v>20</v>
      </c>
      <c r="M243">
        <v>7</v>
      </c>
    </row>
    <row r="244" spans="1:13" x14ac:dyDescent="0.45">
      <c r="A244" t="s">
        <v>167</v>
      </c>
      <c r="B244" t="s">
        <v>120</v>
      </c>
      <c r="C244" t="s">
        <v>90</v>
      </c>
      <c r="D244" t="s">
        <v>43</v>
      </c>
      <c r="E244" t="s">
        <v>93</v>
      </c>
      <c r="F244" t="s">
        <v>100</v>
      </c>
      <c r="G244" t="s">
        <v>94</v>
      </c>
      <c r="H244" t="s">
        <v>81</v>
      </c>
      <c r="I244">
        <v>39</v>
      </c>
      <c r="J244">
        <v>77.959999999999994</v>
      </c>
      <c r="K244">
        <v>158.66</v>
      </c>
      <c r="L244">
        <v>5</v>
      </c>
      <c r="M244">
        <v>8</v>
      </c>
    </row>
    <row r="245" spans="1:13" x14ac:dyDescent="0.45">
      <c r="A245" t="s">
        <v>167</v>
      </c>
      <c r="B245" t="s">
        <v>89</v>
      </c>
      <c r="C245" t="s">
        <v>127</v>
      </c>
      <c r="D245" t="s">
        <v>43</v>
      </c>
      <c r="E245" t="s">
        <v>78</v>
      </c>
      <c r="F245" t="s">
        <v>118</v>
      </c>
      <c r="G245" t="s">
        <v>87</v>
      </c>
      <c r="H245" t="s">
        <v>81</v>
      </c>
      <c r="I245">
        <v>26</v>
      </c>
      <c r="J245">
        <v>54.03</v>
      </c>
      <c r="K245">
        <v>163.63</v>
      </c>
      <c r="L245">
        <v>5</v>
      </c>
      <c r="M245">
        <v>10</v>
      </c>
    </row>
    <row r="246" spans="1:13" x14ac:dyDescent="0.45">
      <c r="A246" t="s">
        <v>147</v>
      </c>
      <c r="B246" t="s">
        <v>99</v>
      </c>
      <c r="C246" t="s">
        <v>77</v>
      </c>
      <c r="D246" t="s">
        <v>42</v>
      </c>
      <c r="E246" t="s">
        <v>78</v>
      </c>
      <c r="F246" t="s">
        <v>114</v>
      </c>
      <c r="G246" t="s">
        <v>80</v>
      </c>
      <c r="H246" t="s">
        <v>81</v>
      </c>
      <c r="I246">
        <v>19</v>
      </c>
      <c r="J246">
        <v>54.7</v>
      </c>
      <c r="K246">
        <v>162.6</v>
      </c>
      <c r="L246">
        <v>8</v>
      </c>
      <c r="M246">
        <v>4</v>
      </c>
    </row>
    <row r="247" spans="1:13" x14ac:dyDescent="0.45">
      <c r="A247" t="s">
        <v>147</v>
      </c>
      <c r="B247" t="s">
        <v>83</v>
      </c>
      <c r="C247" t="s">
        <v>113</v>
      </c>
      <c r="D247" t="s">
        <v>43</v>
      </c>
      <c r="E247" t="s">
        <v>78</v>
      </c>
      <c r="F247" t="s">
        <v>100</v>
      </c>
      <c r="G247" t="s">
        <v>80</v>
      </c>
      <c r="H247" t="s">
        <v>81</v>
      </c>
      <c r="I247">
        <v>23</v>
      </c>
      <c r="J247">
        <v>89.9</v>
      </c>
      <c r="K247">
        <v>190.29</v>
      </c>
      <c r="L247">
        <v>16</v>
      </c>
      <c r="M247">
        <v>1</v>
      </c>
    </row>
    <row r="248" spans="1:13" x14ac:dyDescent="0.45">
      <c r="A248" t="s">
        <v>147</v>
      </c>
      <c r="B248" t="s">
        <v>117</v>
      </c>
      <c r="C248" t="s">
        <v>103</v>
      </c>
      <c r="D248" t="s">
        <v>42</v>
      </c>
      <c r="E248" t="s">
        <v>93</v>
      </c>
      <c r="F248" t="s">
        <v>104</v>
      </c>
      <c r="G248" t="s">
        <v>94</v>
      </c>
      <c r="H248" t="s">
        <v>81</v>
      </c>
      <c r="I248">
        <v>35</v>
      </c>
      <c r="J248">
        <v>67.400000000000006</v>
      </c>
      <c r="K248">
        <v>156.11000000000001</v>
      </c>
      <c r="L248">
        <v>4</v>
      </c>
      <c r="M248">
        <v>9</v>
      </c>
    </row>
    <row r="249" spans="1:13" x14ac:dyDescent="0.45">
      <c r="A249" t="s">
        <v>147</v>
      </c>
      <c r="B249" t="s">
        <v>117</v>
      </c>
      <c r="C249" t="s">
        <v>84</v>
      </c>
      <c r="D249" t="s">
        <v>43</v>
      </c>
      <c r="E249" t="s">
        <v>78</v>
      </c>
      <c r="F249" t="s">
        <v>100</v>
      </c>
      <c r="G249" t="s">
        <v>87</v>
      </c>
      <c r="H249" t="s">
        <v>97</v>
      </c>
      <c r="I249">
        <v>35</v>
      </c>
      <c r="J249">
        <v>62.2</v>
      </c>
      <c r="K249">
        <v>196.47</v>
      </c>
      <c r="L249">
        <v>16</v>
      </c>
      <c r="M249">
        <v>1</v>
      </c>
    </row>
    <row r="250" spans="1:13" x14ac:dyDescent="0.45">
      <c r="A250" t="s">
        <v>147</v>
      </c>
      <c r="B250" t="s">
        <v>120</v>
      </c>
      <c r="C250" t="s">
        <v>103</v>
      </c>
      <c r="D250" t="s">
        <v>43</v>
      </c>
      <c r="E250" t="s">
        <v>93</v>
      </c>
      <c r="F250" t="s">
        <v>86</v>
      </c>
      <c r="G250" t="s">
        <v>80</v>
      </c>
      <c r="H250" t="s">
        <v>97</v>
      </c>
      <c r="I250">
        <v>22</v>
      </c>
      <c r="J250">
        <v>58.79</v>
      </c>
      <c r="K250">
        <v>176.78</v>
      </c>
      <c r="L250">
        <v>20</v>
      </c>
      <c r="M250">
        <v>9</v>
      </c>
    </row>
    <row r="251" spans="1:13" x14ac:dyDescent="0.45">
      <c r="A251" t="s">
        <v>147</v>
      </c>
      <c r="B251" t="s">
        <v>99</v>
      </c>
      <c r="C251" t="s">
        <v>124</v>
      </c>
      <c r="D251" t="s">
        <v>43</v>
      </c>
      <c r="E251" t="s">
        <v>93</v>
      </c>
      <c r="F251" t="s">
        <v>118</v>
      </c>
      <c r="G251" t="s">
        <v>87</v>
      </c>
      <c r="H251" t="s">
        <v>81</v>
      </c>
      <c r="I251">
        <v>21</v>
      </c>
      <c r="J251">
        <v>71.010000000000005</v>
      </c>
      <c r="K251">
        <v>193.24</v>
      </c>
      <c r="L251">
        <v>3</v>
      </c>
      <c r="M251">
        <v>6</v>
      </c>
    </row>
    <row r="252" spans="1:13" x14ac:dyDescent="0.45">
      <c r="A252" t="s">
        <v>147</v>
      </c>
      <c r="B252" t="s">
        <v>99</v>
      </c>
      <c r="C252" t="s">
        <v>90</v>
      </c>
      <c r="D252" t="s">
        <v>42</v>
      </c>
      <c r="E252" t="s">
        <v>78</v>
      </c>
      <c r="F252" t="s">
        <v>118</v>
      </c>
      <c r="G252" t="s">
        <v>80</v>
      </c>
      <c r="H252" t="s">
        <v>81</v>
      </c>
      <c r="I252">
        <v>30</v>
      </c>
      <c r="J252">
        <v>76.62</v>
      </c>
      <c r="K252">
        <v>185.02</v>
      </c>
      <c r="L252">
        <v>7</v>
      </c>
      <c r="M252">
        <v>7</v>
      </c>
    </row>
    <row r="253" spans="1:13" x14ac:dyDescent="0.45">
      <c r="A253" t="s">
        <v>147</v>
      </c>
      <c r="B253" t="s">
        <v>89</v>
      </c>
      <c r="C253" t="s">
        <v>124</v>
      </c>
      <c r="D253" t="s">
        <v>43</v>
      </c>
      <c r="E253" t="s">
        <v>85</v>
      </c>
      <c r="F253" t="s">
        <v>91</v>
      </c>
      <c r="G253" t="s">
        <v>80</v>
      </c>
      <c r="H253" t="s">
        <v>81</v>
      </c>
      <c r="I253">
        <v>37</v>
      </c>
      <c r="J253">
        <v>89.54</v>
      </c>
      <c r="K253">
        <v>180.23</v>
      </c>
      <c r="L253">
        <v>17</v>
      </c>
      <c r="M253">
        <v>9</v>
      </c>
    </row>
    <row r="254" spans="1:13" x14ac:dyDescent="0.45">
      <c r="A254" t="s">
        <v>107</v>
      </c>
      <c r="B254" t="s">
        <v>89</v>
      </c>
      <c r="C254" t="s">
        <v>90</v>
      </c>
      <c r="D254" t="s">
        <v>42</v>
      </c>
      <c r="E254" t="s">
        <v>85</v>
      </c>
      <c r="F254" t="s">
        <v>86</v>
      </c>
      <c r="G254" t="s">
        <v>94</v>
      </c>
      <c r="H254" t="s">
        <v>97</v>
      </c>
      <c r="I254">
        <v>40</v>
      </c>
      <c r="J254">
        <v>55.87</v>
      </c>
      <c r="K254">
        <v>172.33</v>
      </c>
      <c r="L254">
        <v>15</v>
      </c>
      <c r="M254">
        <v>5</v>
      </c>
    </row>
    <row r="255" spans="1:13" x14ac:dyDescent="0.45">
      <c r="A255" t="s">
        <v>107</v>
      </c>
      <c r="B255" t="s">
        <v>99</v>
      </c>
      <c r="C255" t="s">
        <v>95</v>
      </c>
      <c r="D255" t="s">
        <v>42</v>
      </c>
      <c r="E255" t="s">
        <v>78</v>
      </c>
      <c r="F255" t="s">
        <v>91</v>
      </c>
      <c r="G255" t="s">
        <v>80</v>
      </c>
      <c r="H255" t="s">
        <v>81</v>
      </c>
      <c r="I255">
        <v>32</v>
      </c>
      <c r="J255">
        <v>66.83</v>
      </c>
      <c r="K255">
        <v>172.46</v>
      </c>
      <c r="L255">
        <v>2</v>
      </c>
      <c r="M255">
        <v>3</v>
      </c>
    </row>
    <row r="256" spans="1:13" x14ac:dyDescent="0.45">
      <c r="A256" t="s">
        <v>107</v>
      </c>
      <c r="B256" t="s">
        <v>83</v>
      </c>
      <c r="C256" t="s">
        <v>90</v>
      </c>
      <c r="D256" t="s">
        <v>43</v>
      </c>
      <c r="E256" t="s">
        <v>85</v>
      </c>
      <c r="F256" t="s">
        <v>79</v>
      </c>
      <c r="G256" t="s">
        <v>87</v>
      </c>
      <c r="H256" t="s">
        <v>81</v>
      </c>
      <c r="I256">
        <v>31</v>
      </c>
      <c r="J256">
        <v>93.64</v>
      </c>
      <c r="K256">
        <v>150.83000000000001</v>
      </c>
      <c r="L256">
        <v>19</v>
      </c>
      <c r="M256">
        <v>2</v>
      </c>
    </row>
    <row r="257" spans="1:13" x14ac:dyDescent="0.45">
      <c r="A257" t="s">
        <v>107</v>
      </c>
      <c r="B257" t="s">
        <v>106</v>
      </c>
      <c r="C257" t="s">
        <v>113</v>
      </c>
      <c r="D257" t="s">
        <v>43</v>
      </c>
      <c r="E257" t="s">
        <v>85</v>
      </c>
      <c r="F257" t="s">
        <v>86</v>
      </c>
      <c r="G257" t="s">
        <v>80</v>
      </c>
      <c r="H257" t="s">
        <v>97</v>
      </c>
      <c r="I257">
        <v>40</v>
      </c>
      <c r="J257">
        <v>95.33</v>
      </c>
      <c r="K257">
        <v>160.34</v>
      </c>
      <c r="L257">
        <v>5</v>
      </c>
      <c r="M257">
        <v>1</v>
      </c>
    </row>
    <row r="258" spans="1:13" x14ac:dyDescent="0.45">
      <c r="A258" t="s">
        <v>107</v>
      </c>
      <c r="B258" t="s">
        <v>76</v>
      </c>
      <c r="C258" t="s">
        <v>127</v>
      </c>
      <c r="D258" t="s">
        <v>43</v>
      </c>
      <c r="E258" t="s">
        <v>78</v>
      </c>
      <c r="F258" t="s">
        <v>104</v>
      </c>
      <c r="G258" t="s">
        <v>87</v>
      </c>
      <c r="H258" t="s">
        <v>97</v>
      </c>
      <c r="I258">
        <v>22</v>
      </c>
      <c r="J258">
        <v>52.83</v>
      </c>
      <c r="K258">
        <v>172.86</v>
      </c>
      <c r="L258">
        <v>13</v>
      </c>
      <c r="M258">
        <v>8</v>
      </c>
    </row>
    <row r="259" spans="1:13" x14ac:dyDescent="0.45">
      <c r="A259" t="s">
        <v>107</v>
      </c>
      <c r="B259" t="s">
        <v>99</v>
      </c>
      <c r="C259" t="s">
        <v>103</v>
      </c>
      <c r="D259" t="s">
        <v>43</v>
      </c>
      <c r="E259" t="s">
        <v>96</v>
      </c>
      <c r="F259" t="s">
        <v>86</v>
      </c>
      <c r="G259" t="s">
        <v>87</v>
      </c>
      <c r="H259" t="s">
        <v>97</v>
      </c>
      <c r="I259">
        <v>21</v>
      </c>
      <c r="J259">
        <v>65.72</v>
      </c>
      <c r="K259">
        <v>199.43</v>
      </c>
      <c r="L259">
        <v>2</v>
      </c>
      <c r="M259">
        <v>2</v>
      </c>
    </row>
    <row r="260" spans="1:13" x14ac:dyDescent="0.45">
      <c r="A260" t="s">
        <v>107</v>
      </c>
      <c r="B260" t="s">
        <v>106</v>
      </c>
      <c r="C260" t="s">
        <v>111</v>
      </c>
      <c r="D260" t="s">
        <v>42</v>
      </c>
      <c r="E260" t="s">
        <v>93</v>
      </c>
      <c r="F260" t="s">
        <v>118</v>
      </c>
      <c r="G260" t="s">
        <v>94</v>
      </c>
      <c r="H260" t="s">
        <v>81</v>
      </c>
      <c r="I260">
        <v>26</v>
      </c>
      <c r="J260">
        <v>79.48</v>
      </c>
      <c r="K260">
        <v>160.29</v>
      </c>
      <c r="L260">
        <v>12</v>
      </c>
      <c r="M260">
        <v>8</v>
      </c>
    </row>
    <row r="261" spans="1:13" x14ac:dyDescent="0.45">
      <c r="A261" t="s">
        <v>107</v>
      </c>
      <c r="B261" t="s">
        <v>76</v>
      </c>
      <c r="C261" t="s">
        <v>95</v>
      </c>
      <c r="D261" t="s">
        <v>42</v>
      </c>
      <c r="E261" t="s">
        <v>93</v>
      </c>
      <c r="F261" t="s">
        <v>122</v>
      </c>
      <c r="G261" t="s">
        <v>80</v>
      </c>
      <c r="H261" t="s">
        <v>97</v>
      </c>
      <c r="I261">
        <v>30</v>
      </c>
      <c r="J261">
        <v>51.61</v>
      </c>
      <c r="K261">
        <v>158.52000000000001</v>
      </c>
      <c r="L261">
        <v>16</v>
      </c>
      <c r="M261">
        <v>4</v>
      </c>
    </row>
    <row r="262" spans="1:13" x14ac:dyDescent="0.45">
      <c r="A262" t="s">
        <v>126</v>
      </c>
      <c r="B262" t="s">
        <v>106</v>
      </c>
      <c r="C262" t="s">
        <v>127</v>
      </c>
      <c r="D262" t="s">
        <v>43</v>
      </c>
      <c r="E262" t="s">
        <v>93</v>
      </c>
      <c r="F262" t="s">
        <v>100</v>
      </c>
      <c r="G262" t="s">
        <v>87</v>
      </c>
      <c r="H262" t="s">
        <v>81</v>
      </c>
      <c r="I262">
        <v>36</v>
      </c>
      <c r="J262">
        <v>90.33</v>
      </c>
      <c r="K262">
        <v>151.47999999999999</v>
      </c>
      <c r="L262">
        <v>3</v>
      </c>
      <c r="M262">
        <v>8</v>
      </c>
    </row>
    <row r="263" spans="1:13" x14ac:dyDescent="0.45">
      <c r="A263" t="s">
        <v>126</v>
      </c>
      <c r="B263" t="s">
        <v>120</v>
      </c>
      <c r="C263" t="s">
        <v>111</v>
      </c>
      <c r="D263" t="s">
        <v>42</v>
      </c>
      <c r="E263" t="s">
        <v>93</v>
      </c>
      <c r="F263" t="s">
        <v>104</v>
      </c>
      <c r="G263" t="s">
        <v>80</v>
      </c>
      <c r="H263" t="s">
        <v>97</v>
      </c>
      <c r="I263">
        <v>30</v>
      </c>
      <c r="J263">
        <v>91.74</v>
      </c>
      <c r="K263">
        <v>163.18</v>
      </c>
      <c r="L263">
        <v>12</v>
      </c>
      <c r="M263">
        <v>1</v>
      </c>
    </row>
    <row r="264" spans="1:13" x14ac:dyDescent="0.45">
      <c r="A264" t="s">
        <v>126</v>
      </c>
      <c r="B264" t="s">
        <v>99</v>
      </c>
      <c r="C264" t="s">
        <v>95</v>
      </c>
      <c r="D264" t="s">
        <v>43</v>
      </c>
      <c r="E264" t="s">
        <v>85</v>
      </c>
      <c r="F264" t="s">
        <v>118</v>
      </c>
      <c r="G264" t="s">
        <v>87</v>
      </c>
      <c r="H264" t="s">
        <v>81</v>
      </c>
      <c r="I264">
        <v>18</v>
      </c>
      <c r="J264">
        <v>89.48</v>
      </c>
      <c r="K264">
        <v>195.11</v>
      </c>
      <c r="L264">
        <v>19</v>
      </c>
      <c r="M264">
        <v>6</v>
      </c>
    </row>
    <row r="265" spans="1:13" x14ac:dyDescent="0.45">
      <c r="A265" t="s">
        <v>126</v>
      </c>
      <c r="B265" t="s">
        <v>106</v>
      </c>
      <c r="C265" t="s">
        <v>113</v>
      </c>
      <c r="D265" t="s">
        <v>42</v>
      </c>
      <c r="E265" t="s">
        <v>85</v>
      </c>
      <c r="F265" t="s">
        <v>114</v>
      </c>
      <c r="G265" t="s">
        <v>87</v>
      </c>
      <c r="H265" t="s">
        <v>97</v>
      </c>
      <c r="I265">
        <v>30</v>
      </c>
      <c r="J265">
        <v>79.709999999999994</v>
      </c>
      <c r="K265">
        <v>198.37</v>
      </c>
      <c r="L265">
        <v>18</v>
      </c>
      <c r="M265">
        <v>9</v>
      </c>
    </row>
    <row r="266" spans="1:13" x14ac:dyDescent="0.45">
      <c r="A266" t="s">
        <v>126</v>
      </c>
      <c r="B266" t="s">
        <v>83</v>
      </c>
      <c r="C266" t="s">
        <v>77</v>
      </c>
      <c r="D266" t="s">
        <v>43</v>
      </c>
      <c r="E266" t="s">
        <v>85</v>
      </c>
      <c r="F266" t="s">
        <v>79</v>
      </c>
      <c r="G266" t="s">
        <v>94</v>
      </c>
      <c r="H266" t="s">
        <v>97</v>
      </c>
      <c r="I266">
        <v>34</v>
      </c>
      <c r="J266">
        <v>86.39</v>
      </c>
      <c r="K266">
        <v>182.9</v>
      </c>
      <c r="L266">
        <v>10</v>
      </c>
      <c r="M266">
        <v>3</v>
      </c>
    </row>
    <row r="267" spans="1:13" x14ac:dyDescent="0.45">
      <c r="A267" t="s">
        <v>126</v>
      </c>
      <c r="B267" t="s">
        <v>99</v>
      </c>
      <c r="C267" t="s">
        <v>84</v>
      </c>
      <c r="D267" t="s">
        <v>42</v>
      </c>
      <c r="E267" t="s">
        <v>93</v>
      </c>
      <c r="F267" t="s">
        <v>118</v>
      </c>
      <c r="G267" t="s">
        <v>94</v>
      </c>
      <c r="H267" t="s">
        <v>81</v>
      </c>
      <c r="I267">
        <v>20</v>
      </c>
      <c r="J267">
        <v>70.38</v>
      </c>
      <c r="K267">
        <v>199.05</v>
      </c>
      <c r="L267">
        <v>10</v>
      </c>
      <c r="M267">
        <v>7</v>
      </c>
    </row>
    <row r="268" spans="1:13" x14ac:dyDescent="0.45">
      <c r="A268" t="s">
        <v>126</v>
      </c>
      <c r="B268" t="s">
        <v>117</v>
      </c>
      <c r="C268" t="s">
        <v>103</v>
      </c>
      <c r="D268" t="s">
        <v>42</v>
      </c>
      <c r="E268" t="s">
        <v>78</v>
      </c>
      <c r="F268" t="s">
        <v>122</v>
      </c>
      <c r="G268" t="s">
        <v>80</v>
      </c>
      <c r="H268" t="s">
        <v>81</v>
      </c>
      <c r="I268">
        <v>37</v>
      </c>
      <c r="J268">
        <v>66.86</v>
      </c>
      <c r="K268">
        <v>191.47</v>
      </c>
      <c r="L268">
        <v>13</v>
      </c>
      <c r="M268">
        <v>7</v>
      </c>
    </row>
    <row r="269" spans="1:13" x14ac:dyDescent="0.45">
      <c r="A269" t="s">
        <v>126</v>
      </c>
      <c r="B269" t="s">
        <v>106</v>
      </c>
      <c r="C269" t="s">
        <v>129</v>
      </c>
      <c r="D269" t="s">
        <v>42</v>
      </c>
      <c r="E269" t="s">
        <v>78</v>
      </c>
      <c r="F269" t="s">
        <v>122</v>
      </c>
      <c r="G269" t="s">
        <v>80</v>
      </c>
      <c r="H269" t="s">
        <v>81</v>
      </c>
      <c r="I269">
        <v>26</v>
      </c>
      <c r="J269">
        <v>63.42</v>
      </c>
      <c r="K269">
        <v>184.26</v>
      </c>
      <c r="L269">
        <v>19</v>
      </c>
      <c r="M269">
        <v>0</v>
      </c>
    </row>
    <row r="270" spans="1:13" x14ac:dyDescent="0.45">
      <c r="A270" t="s">
        <v>98</v>
      </c>
      <c r="B270" t="s">
        <v>99</v>
      </c>
      <c r="C270" t="s">
        <v>77</v>
      </c>
      <c r="D270" t="s">
        <v>42</v>
      </c>
      <c r="E270" t="s">
        <v>96</v>
      </c>
      <c r="F270" t="s">
        <v>100</v>
      </c>
      <c r="G270" t="s">
        <v>87</v>
      </c>
      <c r="H270" t="s">
        <v>97</v>
      </c>
      <c r="I270">
        <v>24</v>
      </c>
      <c r="J270">
        <v>84.7</v>
      </c>
      <c r="K270">
        <v>163.33000000000001</v>
      </c>
      <c r="L270">
        <v>18</v>
      </c>
      <c r="M270">
        <v>6</v>
      </c>
    </row>
    <row r="271" spans="1:13" x14ac:dyDescent="0.45">
      <c r="A271" t="s">
        <v>98</v>
      </c>
      <c r="B271" t="s">
        <v>99</v>
      </c>
      <c r="C271" t="s">
        <v>127</v>
      </c>
      <c r="D271" t="s">
        <v>43</v>
      </c>
      <c r="E271" t="s">
        <v>78</v>
      </c>
      <c r="F271" t="s">
        <v>86</v>
      </c>
      <c r="G271" t="s">
        <v>94</v>
      </c>
      <c r="H271" t="s">
        <v>97</v>
      </c>
      <c r="I271">
        <v>31</v>
      </c>
      <c r="J271">
        <v>77.44</v>
      </c>
      <c r="K271">
        <v>175.17</v>
      </c>
      <c r="L271">
        <v>9</v>
      </c>
      <c r="M271">
        <v>8</v>
      </c>
    </row>
    <row r="272" spans="1:13" x14ac:dyDescent="0.45">
      <c r="A272" t="s">
        <v>98</v>
      </c>
      <c r="B272" t="s">
        <v>117</v>
      </c>
      <c r="C272" t="s">
        <v>90</v>
      </c>
      <c r="D272" t="s">
        <v>42</v>
      </c>
      <c r="E272" t="s">
        <v>78</v>
      </c>
      <c r="F272" t="s">
        <v>114</v>
      </c>
      <c r="G272" t="s">
        <v>94</v>
      </c>
      <c r="H272" t="s">
        <v>81</v>
      </c>
      <c r="I272">
        <v>36</v>
      </c>
      <c r="J272">
        <v>51.59</v>
      </c>
      <c r="K272">
        <v>198.17</v>
      </c>
      <c r="L272">
        <v>10</v>
      </c>
      <c r="M272">
        <v>8</v>
      </c>
    </row>
    <row r="273" spans="1:13" x14ac:dyDescent="0.45">
      <c r="A273" t="s">
        <v>98</v>
      </c>
      <c r="B273" t="s">
        <v>76</v>
      </c>
      <c r="C273" t="s">
        <v>90</v>
      </c>
      <c r="D273" t="s">
        <v>42</v>
      </c>
      <c r="E273" t="s">
        <v>96</v>
      </c>
      <c r="F273" t="s">
        <v>114</v>
      </c>
      <c r="G273" t="s">
        <v>80</v>
      </c>
      <c r="H273" t="s">
        <v>97</v>
      </c>
      <c r="I273">
        <v>31</v>
      </c>
      <c r="J273">
        <v>71.62</v>
      </c>
      <c r="K273">
        <v>152.04</v>
      </c>
      <c r="L273">
        <v>14</v>
      </c>
      <c r="M273">
        <v>6</v>
      </c>
    </row>
    <row r="274" spans="1:13" x14ac:dyDescent="0.45">
      <c r="A274" t="s">
        <v>112</v>
      </c>
      <c r="B274" t="s">
        <v>83</v>
      </c>
      <c r="C274" t="s">
        <v>113</v>
      </c>
      <c r="D274" t="s">
        <v>42</v>
      </c>
      <c r="E274" t="s">
        <v>78</v>
      </c>
      <c r="F274" t="s">
        <v>114</v>
      </c>
      <c r="G274" t="s">
        <v>87</v>
      </c>
      <c r="H274" t="s">
        <v>97</v>
      </c>
      <c r="I274">
        <v>24</v>
      </c>
      <c r="J274">
        <v>52.37</v>
      </c>
      <c r="K274">
        <v>174.07</v>
      </c>
      <c r="L274">
        <v>4</v>
      </c>
      <c r="M274">
        <v>4</v>
      </c>
    </row>
    <row r="275" spans="1:13" x14ac:dyDescent="0.45">
      <c r="A275" t="s">
        <v>112</v>
      </c>
      <c r="B275" t="s">
        <v>89</v>
      </c>
      <c r="C275" t="s">
        <v>129</v>
      </c>
      <c r="D275" t="s">
        <v>42</v>
      </c>
      <c r="E275" t="s">
        <v>85</v>
      </c>
      <c r="F275" t="s">
        <v>118</v>
      </c>
      <c r="G275" t="s">
        <v>80</v>
      </c>
      <c r="H275" t="s">
        <v>81</v>
      </c>
      <c r="I275">
        <v>39</v>
      </c>
      <c r="J275">
        <v>74.27</v>
      </c>
      <c r="K275">
        <v>172.87</v>
      </c>
      <c r="L275">
        <v>20</v>
      </c>
      <c r="M275">
        <v>8</v>
      </c>
    </row>
    <row r="276" spans="1:13" x14ac:dyDescent="0.45">
      <c r="A276" t="s">
        <v>112</v>
      </c>
      <c r="B276" t="s">
        <v>83</v>
      </c>
      <c r="C276" t="s">
        <v>103</v>
      </c>
      <c r="D276" t="s">
        <v>42</v>
      </c>
      <c r="E276" t="s">
        <v>85</v>
      </c>
      <c r="F276" t="s">
        <v>104</v>
      </c>
      <c r="G276" t="s">
        <v>80</v>
      </c>
      <c r="H276" t="s">
        <v>81</v>
      </c>
      <c r="I276">
        <v>34</v>
      </c>
      <c r="J276">
        <v>70.84</v>
      </c>
      <c r="K276">
        <v>176.9</v>
      </c>
      <c r="L276">
        <v>3</v>
      </c>
      <c r="M276">
        <v>7</v>
      </c>
    </row>
    <row r="277" spans="1:13" x14ac:dyDescent="0.45">
      <c r="A277" t="s">
        <v>112</v>
      </c>
      <c r="B277" t="s">
        <v>106</v>
      </c>
      <c r="C277" t="s">
        <v>129</v>
      </c>
      <c r="D277" t="s">
        <v>43</v>
      </c>
      <c r="E277" t="s">
        <v>78</v>
      </c>
      <c r="F277" t="s">
        <v>122</v>
      </c>
      <c r="G277" t="s">
        <v>94</v>
      </c>
      <c r="H277" t="s">
        <v>97</v>
      </c>
      <c r="I277">
        <v>27</v>
      </c>
      <c r="J277">
        <v>92.58</v>
      </c>
      <c r="K277">
        <v>184.73</v>
      </c>
      <c r="L277">
        <v>16</v>
      </c>
      <c r="M277">
        <v>3</v>
      </c>
    </row>
    <row r="278" spans="1:13" x14ac:dyDescent="0.45">
      <c r="A278" t="s">
        <v>112</v>
      </c>
      <c r="B278" t="s">
        <v>89</v>
      </c>
      <c r="C278" t="s">
        <v>127</v>
      </c>
      <c r="D278" t="s">
        <v>43</v>
      </c>
      <c r="E278" t="s">
        <v>93</v>
      </c>
      <c r="F278" t="s">
        <v>79</v>
      </c>
      <c r="G278" t="s">
        <v>87</v>
      </c>
      <c r="H278" t="s">
        <v>97</v>
      </c>
      <c r="I278">
        <v>36</v>
      </c>
      <c r="J278">
        <v>62.67</v>
      </c>
      <c r="K278">
        <v>177.4</v>
      </c>
      <c r="L278">
        <v>1</v>
      </c>
      <c r="M278">
        <v>1</v>
      </c>
    </row>
    <row r="279" spans="1:13" x14ac:dyDescent="0.45">
      <c r="A279" t="s">
        <v>163</v>
      </c>
      <c r="B279" t="s">
        <v>83</v>
      </c>
      <c r="C279" t="s">
        <v>111</v>
      </c>
      <c r="D279" t="s">
        <v>43</v>
      </c>
      <c r="E279" t="s">
        <v>96</v>
      </c>
      <c r="F279" t="s">
        <v>104</v>
      </c>
      <c r="G279" t="s">
        <v>80</v>
      </c>
      <c r="H279" t="s">
        <v>81</v>
      </c>
      <c r="I279">
        <v>37</v>
      </c>
      <c r="J279">
        <v>75.14</v>
      </c>
      <c r="K279">
        <v>194.41</v>
      </c>
      <c r="L279">
        <v>5</v>
      </c>
      <c r="M279">
        <v>3</v>
      </c>
    </row>
    <row r="280" spans="1:13" x14ac:dyDescent="0.45">
      <c r="A280" t="s">
        <v>163</v>
      </c>
      <c r="B280" t="s">
        <v>89</v>
      </c>
      <c r="C280" t="s">
        <v>90</v>
      </c>
      <c r="D280" t="s">
        <v>43</v>
      </c>
      <c r="E280" t="s">
        <v>96</v>
      </c>
      <c r="F280" t="s">
        <v>104</v>
      </c>
      <c r="G280" t="s">
        <v>80</v>
      </c>
      <c r="H280" t="s">
        <v>97</v>
      </c>
      <c r="I280">
        <v>21</v>
      </c>
      <c r="J280">
        <v>82.61</v>
      </c>
      <c r="K280">
        <v>162.58000000000001</v>
      </c>
      <c r="L280">
        <v>2</v>
      </c>
      <c r="M280">
        <v>0</v>
      </c>
    </row>
    <row r="281" spans="1:13" x14ac:dyDescent="0.45">
      <c r="A281" t="s">
        <v>163</v>
      </c>
      <c r="B281" t="s">
        <v>120</v>
      </c>
      <c r="C281" t="s">
        <v>113</v>
      </c>
      <c r="D281" t="s">
        <v>42</v>
      </c>
      <c r="E281" t="s">
        <v>85</v>
      </c>
      <c r="F281" t="s">
        <v>79</v>
      </c>
      <c r="G281" t="s">
        <v>80</v>
      </c>
      <c r="H281" t="s">
        <v>97</v>
      </c>
      <c r="I281">
        <v>36</v>
      </c>
      <c r="J281">
        <v>51.98</v>
      </c>
      <c r="K281">
        <v>170.98</v>
      </c>
      <c r="L281">
        <v>12</v>
      </c>
      <c r="M281">
        <v>8</v>
      </c>
    </row>
    <row r="282" spans="1:13" x14ac:dyDescent="0.45">
      <c r="A282" t="s">
        <v>145</v>
      </c>
      <c r="B282" t="s">
        <v>120</v>
      </c>
      <c r="C282" t="s">
        <v>129</v>
      </c>
      <c r="D282" t="s">
        <v>42</v>
      </c>
      <c r="E282" t="s">
        <v>96</v>
      </c>
      <c r="F282" t="s">
        <v>114</v>
      </c>
      <c r="G282" t="s">
        <v>94</v>
      </c>
      <c r="H282" t="s">
        <v>81</v>
      </c>
      <c r="I282">
        <v>18</v>
      </c>
      <c r="J282">
        <v>67.09</v>
      </c>
      <c r="K282">
        <v>150.68</v>
      </c>
      <c r="L282">
        <v>10</v>
      </c>
      <c r="M282">
        <v>2</v>
      </c>
    </row>
    <row r="283" spans="1:13" x14ac:dyDescent="0.45">
      <c r="A283" t="s">
        <v>145</v>
      </c>
      <c r="B283" t="s">
        <v>76</v>
      </c>
      <c r="C283" t="s">
        <v>77</v>
      </c>
      <c r="D283" t="s">
        <v>43</v>
      </c>
      <c r="E283" t="s">
        <v>78</v>
      </c>
      <c r="F283" t="s">
        <v>114</v>
      </c>
      <c r="G283" t="s">
        <v>80</v>
      </c>
      <c r="H283" t="s">
        <v>81</v>
      </c>
      <c r="I283">
        <v>21</v>
      </c>
      <c r="J283">
        <v>50.95</v>
      </c>
      <c r="K283">
        <v>169.2</v>
      </c>
      <c r="L283">
        <v>18</v>
      </c>
      <c r="M283">
        <v>0</v>
      </c>
    </row>
    <row r="284" spans="1:13" x14ac:dyDescent="0.45">
      <c r="A284" t="s">
        <v>145</v>
      </c>
      <c r="B284" t="s">
        <v>76</v>
      </c>
      <c r="C284" t="s">
        <v>129</v>
      </c>
      <c r="D284" t="s">
        <v>43</v>
      </c>
      <c r="E284" t="s">
        <v>96</v>
      </c>
      <c r="F284" t="s">
        <v>100</v>
      </c>
      <c r="G284" t="s">
        <v>94</v>
      </c>
      <c r="H284" t="s">
        <v>81</v>
      </c>
      <c r="I284">
        <v>36</v>
      </c>
      <c r="J284">
        <v>69.3</v>
      </c>
      <c r="K284">
        <v>168.39</v>
      </c>
      <c r="L284">
        <v>7</v>
      </c>
      <c r="M284">
        <v>9</v>
      </c>
    </row>
    <row r="285" spans="1:13" x14ac:dyDescent="0.45">
      <c r="A285" t="s">
        <v>145</v>
      </c>
      <c r="B285" t="s">
        <v>89</v>
      </c>
      <c r="C285" t="s">
        <v>111</v>
      </c>
      <c r="D285" t="s">
        <v>43</v>
      </c>
      <c r="E285" t="s">
        <v>93</v>
      </c>
      <c r="F285" t="s">
        <v>114</v>
      </c>
      <c r="G285" t="s">
        <v>94</v>
      </c>
      <c r="H285" t="s">
        <v>97</v>
      </c>
      <c r="I285">
        <v>30</v>
      </c>
      <c r="J285">
        <v>73.52</v>
      </c>
      <c r="K285">
        <v>195.95</v>
      </c>
      <c r="L285">
        <v>11</v>
      </c>
      <c r="M285">
        <v>0</v>
      </c>
    </row>
    <row r="286" spans="1:13" x14ac:dyDescent="0.45">
      <c r="A286" t="s">
        <v>181</v>
      </c>
      <c r="B286" t="s">
        <v>117</v>
      </c>
      <c r="C286" t="s">
        <v>77</v>
      </c>
      <c r="D286" t="s">
        <v>43</v>
      </c>
      <c r="E286" t="s">
        <v>96</v>
      </c>
      <c r="F286" t="s">
        <v>114</v>
      </c>
      <c r="G286" t="s">
        <v>87</v>
      </c>
      <c r="H286" t="s">
        <v>81</v>
      </c>
      <c r="I286">
        <v>29</v>
      </c>
      <c r="J286">
        <v>53.08</v>
      </c>
      <c r="K286">
        <v>168.73</v>
      </c>
      <c r="L286">
        <v>5</v>
      </c>
      <c r="M286">
        <v>6</v>
      </c>
    </row>
    <row r="287" spans="1:13" x14ac:dyDescent="0.45">
      <c r="A287" t="s">
        <v>181</v>
      </c>
      <c r="B287" t="s">
        <v>106</v>
      </c>
      <c r="C287" t="s">
        <v>111</v>
      </c>
      <c r="D287" t="s">
        <v>42</v>
      </c>
      <c r="E287" t="s">
        <v>78</v>
      </c>
      <c r="F287" t="s">
        <v>91</v>
      </c>
      <c r="G287" t="s">
        <v>87</v>
      </c>
      <c r="H287" t="s">
        <v>81</v>
      </c>
      <c r="I287">
        <v>32</v>
      </c>
      <c r="J287">
        <v>95.27</v>
      </c>
      <c r="K287">
        <v>196.79</v>
      </c>
      <c r="L287">
        <v>3</v>
      </c>
      <c r="M287">
        <v>2</v>
      </c>
    </row>
    <row r="288" spans="1:13" x14ac:dyDescent="0.45">
      <c r="A288" t="s">
        <v>181</v>
      </c>
      <c r="B288" t="s">
        <v>106</v>
      </c>
      <c r="C288" t="s">
        <v>77</v>
      </c>
      <c r="D288" t="s">
        <v>43</v>
      </c>
      <c r="E288" t="s">
        <v>93</v>
      </c>
      <c r="F288" t="s">
        <v>91</v>
      </c>
      <c r="G288" t="s">
        <v>80</v>
      </c>
      <c r="H288" t="s">
        <v>81</v>
      </c>
      <c r="I288">
        <v>36</v>
      </c>
      <c r="J288">
        <v>85.62</v>
      </c>
      <c r="K288">
        <v>187.94</v>
      </c>
      <c r="L288">
        <v>20</v>
      </c>
      <c r="M288">
        <v>2</v>
      </c>
    </row>
    <row r="289" spans="1:13" x14ac:dyDescent="0.45">
      <c r="A289" t="s">
        <v>181</v>
      </c>
      <c r="B289" t="s">
        <v>106</v>
      </c>
      <c r="C289" t="s">
        <v>95</v>
      </c>
      <c r="D289" t="s">
        <v>43</v>
      </c>
      <c r="E289" t="s">
        <v>96</v>
      </c>
      <c r="F289" t="s">
        <v>91</v>
      </c>
      <c r="G289" t="s">
        <v>87</v>
      </c>
      <c r="H289" t="s">
        <v>81</v>
      </c>
      <c r="I289">
        <v>39</v>
      </c>
      <c r="J289">
        <v>66.91</v>
      </c>
      <c r="K289">
        <v>198.6</v>
      </c>
      <c r="L289">
        <v>4</v>
      </c>
      <c r="M289">
        <v>10</v>
      </c>
    </row>
    <row r="290" spans="1:13" x14ac:dyDescent="0.45">
      <c r="A290" t="s">
        <v>181</v>
      </c>
      <c r="B290" t="s">
        <v>99</v>
      </c>
      <c r="C290" t="s">
        <v>111</v>
      </c>
      <c r="D290" t="s">
        <v>43</v>
      </c>
      <c r="E290" t="s">
        <v>78</v>
      </c>
      <c r="F290" t="s">
        <v>100</v>
      </c>
      <c r="G290" t="s">
        <v>80</v>
      </c>
      <c r="H290" t="s">
        <v>81</v>
      </c>
      <c r="I290">
        <v>33</v>
      </c>
      <c r="J290">
        <v>98.83</v>
      </c>
      <c r="K290">
        <v>177.02</v>
      </c>
      <c r="L290">
        <v>18</v>
      </c>
      <c r="M290">
        <v>7</v>
      </c>
    </row>
    <row r="291" spans="1:13" x14ac:dyDescent="0.45">
      <c r="A291" t="s">
        <v>144</v>
      </c>
      <c r="B291" t="s">
        <v>117</v>
      </c>
      <c r="C291" t="s">
        <v>129</v>
      </c>
      <c r="D291" t="s">
        <v>43</v>
      </c>
      <c r="E291" t="s">
        <v>78</v>
      </c>
      <c r="F291" t="s">
        <v>100</v>
      </c>
      <c r="G291" t="s">
        <v>94</v>
      </c>
      <c r="H291" t="s">
        <v>81</v>
      </c>
      <c r="I291">
        <v>31</v>
      </c>
      <c r="J291">
        <v>74.599999999999994</v>
      </c>
      <c r="K291">
        <v>175.28</v>
      </c>
      <c r="L291">
        <v>4</v>
      </c>
      <c r="M291">
        <v>0</v>
      </c>
    </row>
    <row r="292" spans="1:13" x14ac:dyDescent="0.45">
      <c r="A292" t="s">
        <v>144</v>
      </c>
      <c r="B292" t="s">
        <v>99</v>
      </c>
      <c r="C292" t="s">
        <v>124</v>
      </c>
      <c r="D292" t="s">
        <v>42</v>
      </c>
      <c r="E292" t="s">
        <v>85</v>
      </c>
      <c r="F292" t="s">
        <v>86</v>
      </c>
      <c r="G292" t="s">
        <v>80</v>
      </c>
      <c r="H292" t="s">
        <v>97</v>
      </c>
      <c r="I292">
        <v>36</v>
      </c>
      <c r="J292">
        <v>78.989999999999995</v>
      </c>
      <c r="K292">
        <v>196.34</v>
      </c>
      <c r="L292">
        <v>14</v>
      </c>
      <c r="M292">
        <v>10</v>
      </c>
    </row>
    <row r="293" spans="1:13" x14ac:dyDescent="0.45">
      <c r="A293" t="s">
        <v>144</v>
      </c>
      <c r="B293" t="s">
        <v>89</v>
      </c>
      <c r="C293" t="s">
        <v>113</v>
      </c>
      <c r="D293" t="s">
        <v>42</v>
      </c>
      <c r="E293" t="s">
        <v>85</v>
      </c>
      <c r="F293" t="s">
        <v>118</v>
      </c>
      <c r="G293" t="s">
        <v>80</v>
      </c>
      <c r="H293" t="s">
        <v>81</v>
      </c>
      <c r="I293">
        <v>26</v>
      </c>
      <c r="J293">
        <v>97.81</v>
      </c>
      <c r="K293">
        <v>169.2</v>
      </c>
      <c r="L293">
        <v>9</v>
      </c>
      <c r="M293">
        <v>7</v>
      </c>
    </row>
    <row r="294" spans="1:13" x14ac:dyDescent="0.45">
      <c r="A294" t="s">
        <v>144</v>
      </c>
      <c r="B294" t="s">
        <v>99</v>
      </c>
      <c r="C294" t="s">
        <v>124</v>
      </c>
      <c r="D294" t="s">
        <v>43</v>
      </c>
      <c r="E294" t="s">
        <v>93</v>
      </c>
      <c r="F294" t="s">
        <v>114</v>
      </c>
      <c r="G294" t="s">
        <v>80</v>
      </c>
      <c r="H294" t="s">
        <v>97</v>
      </c>
      <c r="I294">
        <v>39</v>
      </c>
      <c r="J294">
        <v>92.52</v>
      </c>
      <c r="K294">
        <v>180.25</v>
      </c>
      <c r="L294">
        <v>12</v>
      </c>
      <c r="M294">
        <v>1</v>
      </c>
    </row>
    <row r="295" spans="1:13" x14ac:dyDescent="0.45">
      <c r="A295" t="s">
        <v>144</v>
      </c>
      <c r="B295" t="s">
        <v>83</v>
      </c>
      <c r="C295" t="s">
        <v>103</v>
      </c>
      <c r="D295" t="s">
        <v>43</v>
      </c>
      <c r="E295" t="s">
        <v>85</v>
      </c>
      <c r="F295" t="s">
        <v>79</v>
      </c>
      <c r="G295" t="s">
        <v>94</v>
      </c>
      <c r="H295" t="s">
        <v>97</v>
      </c>
      <c r="I295">
        <v>25</v>
      </c>
      <c r="J295">
        <v>83.27</v>
      </c>
      <c r="K295">
        <v>183.74</v>
      </c>
      <c r="L295">
        <v>8</v>
      </c>
      <c r="M295">
        <v>10</v>
      </c>
    </row>
    <row r="296" spans="1:13" x14ac:dyDescent="0.45">
      <c r="A296" t="s">
        <v>149</v>
      </c>
      <c r="B296" t="s">
        <v>99</v>
      </c>
      <c r="C296" t="s">
        <v>129</v>
      </c>
      <c r="D296" t="s">
        <v>43</v>
      </c>
      <c r="E296" t="s">
        <v>96</v>
      </c>
      <c r="F296" t="s">
        <v>86</v>
      </c>
      <c r="G296" t="s">
        <v>94</v>
      </c>
      <c r="H296" t="s">
        <v>97</v>
      </c>
      <c r="I296">
        <v>25</v>
      </c>
      <c r="J296">
        <v>53.68</v>
      </c>
      <c r="K296">
        <v>198.27</v>
      </c>
      <c r="L296">
        <v>13</v>
      </c>
      <c r="M296">
        <v>4</v>
      </c>
    </row>
    <row r="297" spans="1:13" x14ac:dyDescent="0.45">
      <c r="A297" t="s">
        <v>149</v>
      </c>
      <c r="B297" t="s">
        <v>120</v>
      </c>
      <c r="C297" t="s">
        <v>129</v>
      </c>
      <c r="D297" t="s">
        <v>42</v>
      </c>
      <c r="E297" t="s">
        <v>96</v>
      </c>
      <c r="F297" t="s">
        <v>100</v>
      </c>
      <c r="G297" t="s">
        <v>80</v>
      </c>
      <c r="H297" t="s">
        <v>81</v>
      </c>
      <c r="I297">
        <v>19</v>
      </c>
      <c r="J297">
        <v>55.85</v>
      </c>
      <c r="K297">
        <v>168.25</v>
      </c>
      <c r="L297">
        <v>6</v>
      </c>
      <c r="M297">
        <v>6</v>
      </c>
    </row>
    <row r="298" spans="1:13" x14ac:dyDescent="0.45">
      <c r="A298" t="s">
        <v>149</v>
      </c>
      <c r="B298" t="s">
        <v>83</v>
      </c>
      <c r="C298" t="s">
        <v>77</v>
      </c>
      <c r="D298" t="s">
        <v>43</v>
      </c>
      <c r="E298" t="s">
        <v>93</v>
      </c>
      <c r="F298" t="s">
        <v>79</v>
      </c>
      <c r="G298" t="s">
        <v>80</v>
      </c>
      <c r="H298" t="s">
        <v>81</v>
      </c>
      <c r="I298">
        <v>33</v>
      </c>
      <c r="J298">
        <v>81.849999999999994</v>
      </c>
      <c r="K298">
        <v>170.43</v>
      </c>
      <c r="L298">
        <v>17</v>
      </c>
      <c r="M298">
        <v>0</v>
      </c>
    </row>
    <row r="299" spans="1:13" x14ac:dyDescent="0.45">
      <c r="A299" t="s">
        <v>149</v>
      </c>
      <c r="B299" t="s">
        <v>89</v>
      </c>
      <c r="C299" t="s">
        <v>103</v>
      </c>
      <c r="D299" t="s">
        <v>43</v>
      </c>
      <c r="E299" t="s">
        <v>85</v>
      </c>
      <c r="F299" t="s">
        <v>114</v>
      </c>
      <c r="G299" t="s">
        <v>80</v>
      </c>
      <c r="H299" t="s">
        <v>81</v>
      </c>
      <c r="I299">
        <v>25</v>
      </c>
      <c r="J299">
        <v>90.49</v>
      </c>
      <c r="K299">
        <v>172.61</v>
      </c>
      <c r="L299">
        <v>13</v>
      </c>
      <c r="M299">
        <v>0</v>
      </c>
    </row>
    <row r="300" spans="1:13" x14ac:dyDescent="0.45">
      <c r="A300" t="s">
        <v>149</v>
      </c>
      <c r="B300" t="s">
        <v>83</v>
      </c>
      <c r="C300" t="s">
        <v>127</v>
      </c>
      <c r="D300" t="s">
        <v>43</v>
      </c>
      <c r="E300" t="s">
        <v>93</v>
      </c>
      <c r="F300" t="s">
        <v>114</v>
      </c>
      <c r="G300" t="s">
        <v>94</v>
      </c>
      <c r="H300" t="s">
        <v>97</v>
      </c>
      <c r="I300">
        <v>32</v>
      </c>
      <c r="J300">
        <v>78.209999999999994</v>
      </c>
      <c r="K300">
        <v>185.9</v>
      </c>
      <c r="L300">
        <v>12</v>
      </c>
      <c r="M300">
        <v>3</v>
      </c>
    </row>
    <row r="301" spans="1:13" x14ac:dyDescent="0.45">
      <c r="A301" t="s">
        <v>149</v>
      </c>
      <c r="B301" t="s">
        <v>117</v>
      </c>
      <c r="C301" t="s">
        <v>90</v>
      </c>
      <c r="D301" t="s">
        <v>43</v>
      </c>
      <c r="E301" t="s">
        <v>85</v>
      </c>
      <c r="F301" t="s">
        <v>86</v>
      </c>
      <c r="G301" t="s">
        <v>87</v>
      </c>
      <c r="H301" t="s">
        <v>97</v>
      </c>
      <c r="I301">
        <v>27</v>
      </c>
      <c r="J301">
        <v>96.87</v>
      </c>
      <c r="K301">
        <v>176.44</v>
      </c>
      <c r="L301">
        <v>7</v>
      </c>
      <c r="M301">
        <v>2</v>
      </c>
    </row>
    <row r="302" spans="1:13" x14ac:dyDescent="0.45">
      <c r="A302" t="s">
        <v>157</v>
      </c>
      <c r="B302" t="s">
        <v>117</v>
      </c>
      <c r="C302" t="s">
        <v>84</v>
      </c>
      <c r="D302" t="s">
        <v>42</v>
      </c>
      <c r="E302" t="s">
        <v>93</v>
      </c>
      <c r="F302" t="s">
        <v>79</v>
      </c>
      <c r="G302" t="s">
        <v>94</v>
      </c>
      <c r="H302" t="s">
        <v>81</v>
      </c>
      <c r="I302">
        <v>29</v>
      </c>
      <c r="J302">
        <v>57.67</v>
      </c>
      <c r="K302">
        <v>197.97</v>
      </c>
      <c r="L302">
        <v>3</v>
      </c>
      <c r="M302">
        <v>7</v>
      </c>
    </row>
    <row r="303" spans="1:13" x14ac:dyDescent="0.45">
      <c r="A303" t="s">
        <v>157</v>
      </c>
      <c r="B303" t="s">
        <v>120</v>
      </c>
      <c r="C303" t="s">
        <v>129</v>
      </c>
      <c r="D303" t="s">
        <v>43</v>
      </c>
      <c r="E303" t="s">
        <v>78</v>
      </c>
      <c r="F303" t="s">
        <v>104</v>
      </c>
      <c r="G303" t="s">
        <v>80</v>
      </c>
      <c r="H303" t="s">
        <v>81</v>
      </c>
      <c r="I303">
        <v>34</v>
      </c>
      <c r="J303">
        <v>77.22</v>
      </c>
      <c r="K303">
        <v>152.16999999999999</v>
      </c>
      <c r="L303">
        <v>19</v>
      </c>
      <c r="M303">
        <v>5</v>
      </c>
    </row>
    <row r="304" spans="1:13" x14ac:dyDescent="0.45">
      <c r="A304" t="s">
        <v>157</v>
      </c>
      <c r="B304" t="s">
        <v>106</v>
      </c>
      <c r="C304" t="s">
        <v>111</v>
      </c>
      <c r="D304" t="s">
        <v>42</v>
      </c>
      <c r="E304" t="s">
        <v>78</v>
      </c>
      <c r="F304" t="s">
        <v>104</v>
      </c>
      <c r="G304" t="s">
        <v>80</v>
      </c>
      <c r="H304" t="s">
        <v>81</v>
      </c>
      <c r="I304">
        <v>20</v>
      </c>
      <c r="J304">
        <v>82.88</v>
      </c>
      <c r="K304">
        <v>191.85</v>
      </c>
      <c r="L304">
        <v>14</v>
      </c>
      <c r="M304">
        <v>2</v>
      </c>
    </row>
    <row r="305" spans="1:13" x14ac:dyDescent="0.45">
      <c r="A305" t="s">
        <v>157</v>
      </c>
      <c r="B305" t="s">
        <v>120</v>
      </c>
      <c r="C305" t="s">
        <v>103</v>
      </c>
      <c r="D305" t="s">
        <v>43</v>
      </c>
      <c r="E305" t="s">
        <v>78</v>
      </c>
      <c r="F305" t="s">
        <v>100</v>
      </c>
      <c r="G305" t="s">
        <v>80</v>
      </c>
      <c r="H305" t="s">
        <v>81</v>
      </c>
      <c r="I305">
        <v>37</v>
      </c>
      <c r="J305">
        <v>69.22</v>
      </c>
      <c r="K305">
        <v>175</v>
      </c>
      <c r="L305">
        <v>12</v>
      </c>
      <c r="M305">
        <v>8</v>
      </c>
    </row>
    <row r="306" spans="1:13" x14ac:dyDescent="0.45">
      <c r="A306" t="s">
        <v>157</v>
      </c>
      <c r="B306" t="s">
        <v>76</v>
      </c>
      <c r="C306" t="s">
        <v>111</v>
      </c>
      <c r="D306" t="s">
        <v>42</v>
      </c>
      <c r="E306" t="s">
        <v>85</v>
      </c>
      <c r="F306" t="s">
        <v>100</v>
      </c>
      <c r="G306" t="s">
        <v>80</v>
      </c>
      <c r="H306" t="s">
        <v>97</v>
      </c>
      <c r="I306">
        <v>38</v>
      </c>
      <c r="J306">
        <v>60.32</v>
      </c>
      <c r="K306">
        <v>178.74</v>
      </c>
      <c r="L306">
        <v>10</v>
      </c>
      <c r="M306">
        <v>3</v>
      </c>
    </row>
    <row r="307" spans="1:13" x14ac:dyDescent="0.45">
      <c r="A307" t="s">
        <v>157</v>
      </c>
      <c r="B307" t="s">
        <v>99</v>
      </c>
      <c r="C307" t="s">
        <v>84</v>
      </c>
      <c r="D307" t="s">
        <v>42</v>
      </c>
      <c r="E307" t="s">
        <v>85</v>
      </c>
      <c r="F307" t="s">
        <v>79</v>
      </c>
      <c r="G307" t="s">
        <v>94</v>
      </c>
      <c r="H307" t="s">
        <v>81</v>
      </c>
      <c r="I307">
        <v>34</v>
      </c>
      <c r="J307">
        <v>75.37</v>
      </c>
      <c r="K307">
        <v>162.88999999999999</v>
      </c>
      <c r="L307">
        <v>2</v>
      </c>
      <c r="M307">
        <v>8</v>
      </c>
    </row>
    <row r="308" spans="1:13" x14ac:dyDescent="0.45">
      <c r="A308" t="s">
        <v>157</v>
      </c>
      <c r="B308" t="s">
        <v>120</v>
      </c>
      <c r="C308" t="s">
        <v>90</v>
      </c>
      <c r="D308" t="s">
        <v>42</v>
      </c>
      <c r="E308" t="s">
        <v>78</v>
      </c>
      <c r="F308" t="s">
        <v>100</v>
      </c>
      <c r="G308" t="s">
        <v>87</v>
      </c>
      <c r="H308" t="s">
        <v>97</v>
      </c>
      <c r="I308">
        <v>23</v>
      </c>
      <c r="J308">
        <v>72.12</v>
      </c>
      <c r="K308">
        <v>181.55</v>
      </c>
      <c r="L308">
        <v>2</v>
      </c>
      <c r="M308">
        <v>8</v>
      </c>
    </row>
    <row r="309" spans="1:13" x14ac:dyDescent="0.45">
      <c r="A309" t="s">
        <v>157</v>
      </c>
      <c r="B309" t="s">
        <v>89</v>
      </c>
      <c r="C309" t="s">
        <v>113</v>
      </c>
      <c r="D309" t="s">
        <v>42</v>
      </c>
      <c r="E309" t="s">
        <v>85</v>
      </c>
      <c r="F309" t="s">
        <v>91</v>
      </c>
      <c r="G309" t="s">
        <v>80</v>
      </c>
      <c r="H309" t="s">
        <v>81</v>
      </c>
      <c r="I309">
        <v>29</v>
      </c>
      <c r="J309">
        <v>81.39</v>
      </c>
      <c r="K309">
        <v>190.97</v>
      </c>
      <c r="L309">
        <v>20</v>
      </c>
      <c r="M309">
        <v>3</v>
      </c>
    </row>
    <row r="310" spans="1:13" x14ac:dyDescent="0.45">
      <c r="A310" t="s">
        <v>157</v>
      </c>
      <c r="B310" t="s">
        <v>99</v>
      </c>
      <c r="C310" t="s">
        <v>127</v>
      </c>
      <c r="D310" t="s">
        <v>43</v>
      </c>
      <c r="E310" t="s">
        <v>85</v>
      </c>
      <c r="F310" t="s">
        <v>104</v>
      </c>
      <c r="G310" t="s">
        <v>94</v>
      </c>
      <c r="H310" t="s">
        <v>97</v>
      </c>
      <c r="I310">
        <v>28</v>
      </c>
      <c r="J310">
        <v>98.47</v>
      </c>
      <c r="K310">
        <v>168.55</v>
      </c>
      <c r="L310">
        <v>2</v>
      </c>
      <c r="M310">
        <v>7</v>
      </c>
    </row>
    <row r="311" spans="1:13" x14ac:dyDescent="0.45">
      <c r="A311" t="s">
        <v>157</v>
      </c>
      <c r="B311" t="s">
        <v>99</v>
      </c>
      <c r="C311" t="s">
        <v>77</v>
      </c>
      <c r="D311" t="s">
        <v>43</v>
      </c>
      <c r="E311" t="s">
        <v>85</v>
      </c>
      <c r="F311" t="s">
        <v>122</v>
      </c>
      <c r="G311" t="s">
        <v>87</v>
      </c>
      <c r="H311" t="s">
        <v>97</v>
      </c>
      <c r="I311">
        <v>36</v>
      </c>
      <c r="J311">
        <v>74.010000000000005</v>
      </c>
      <c r="K311">
        <v>171.8</v>
      </c>
      <c r="L311">
        <v>2</v>
      </c>
      <c r="M311">
        <v>8</v>
      </c>
    </row>
    <row r="312" spans="1:13" x14ac:dyDescent="0.45">
      <c r="A312" t="s">
        <v>109</v>
      </c>
      <c r="B312" t="s">
        <v>76</v>
      </c>
      <c r="C312" t="s">
        <v>103</v>
      </c>
      <c r="D312" t="s">
        <v>43</v>
      </c>
      <c r="E312" t="s">
        <v>96</v>
      </c>
      <c r="F312" t="s">
        <v>79</v>
      </c>
      <c r="G312" t="s">
        <v>87</v>
      </c>
      <c r="H312" t="s">
        <v>97</v>
      </c>
      <c r="I312">
        <v>21</v>
      </c>
      <c r="J312">
        <v>92.48</v>
      </c>
      <c r="K312">
        <v>167.91</v>
      </c>
      <c r="L312">
        <v>9</v>
      </c>
      <c r="M312">
        <v>4</v>
      </c>
    </row>
    <row r="313" spans="1:13" x14ac:dyDescent="0.45">
      <c r="A313" t="s">
        <v>109</v>
      </c>
      <c r="B313" t="s">
        <v>76</v>
      </c>
      <c r="C313" t="s">
        <v>127</v>
      </c>
      <c r="D313" t="s">
        <v>43</v>
      </c>
      <c r="E313" t="s">
        <v>96</v>
      </c>
      <c r="F313" t="s">
        <v>100</v>
      </c>
      <c r="G313" t="s">
        <v>87</v>
      </c>
      <c r="H313" t="s">
        <v>81</v>
      </c>
      <c r="I313">
        <v>24</v>
      </c>
      <c r="J313">
        <v>84.32</v>
      </c>
      <c r="K313">
        <v>156.51</v>
      </c>
      <c r="L313">
        <v>1</v>
      </c>
      <c r="M313">
        <v>5</v>
      </c>
    </row>
    <row r="314" spans="1:13" x14ac:dyDescent="0.45">
      <c r="A314" t="s">
        <v>109</v>
      </c>
      <c r="B314" t="s">
        <v>89</v>
      </c>
      <c r="C314" t="s">
        <v>90</v>
      </c>
      <c r="D314" t="s">
        <v>43</v>
      </c>
      <c r="E314" t="s">
        <v>85</v>
      </c>
      <c r="F314" t="s">
        <v>100</v>
      </c>
      <c r="G314" t="s">
        <v>87</v>
      </c>
      <c r="H314" t="s">
        <v>81</v>
      </c>
      <c r="I314">
        <v>19</v>
      </c>
      <c r="J314">
        <v>93.37</v>
      </c>
      <c r="K314">
        <v>158.38999999999999</v>
      </c>
      <c r="L314">
        <v>1</v>
      </c>
      <c r="M314">
        <v>7</v>
      </c>
    </row>
    <row r="315" spans="1:13" x14ac:dyDescent="0.45">
      <c r="A315" t="s">
        <v>109</v>
      </c>
      <c r="B315" t="s">
        <v>89</v>
      </c>
      <c r="C315" t="s">
        <v>111</v>
      </c>
      <c r="D315" t="s">
        <v>43</v>
      </c>
      <c r="E315" t="s">
        <v>96</v>
      </c>
      <c r="F315" t="s">
        <v>104</v>
      </c>
      <c r="G315" t="s">
        <v>80</v>
      </c>
      <c r="H315" t="s">
        <v>97</v>
      </c>
      <c r="I315">
        <v>36</v>
      </c>
      <c r="J315">
        <v>59.83</v>
      </c>
      <c r="K315">
        <v>179.67</v>
      </c>
      <c r="L315">
        <v>8</v>
      </c>
      <c r="M315">
        <v>1</v>
      </c>
    </row>
    <row r="316" spans="1:13" x14ac:dyDescent="0.45">
      <c r="A316" t="s">
        <v>109</v>
      </c>
      <c r="B316" t="s">
        <v>76</v>
      </c>
      <c r="C316" t="s">
        <v>129</v>
      </c>
      <c r="D316" t="s">
        <v>42</v>
      </c>
      <c r="E316" t="s">
        <v>93</v>
      </c>
      <c r="F316" t="s">
        <v>104</v>
      </c>
      <c r="G316" t="s">
        <v>80</v>
      </c>
      <c r="H316" t="s">
        <v>97</v>
      </c>
      <c r="I316">
        <v>27</v>
      </c>
      <c r="J316">
        <v>70.58</v>
      </c>
      <c r="K316">
        <v>165.23</v>
      </c>
      <c r="L316">
        <v>8</v>
      </c>
      <c r="M316">
        <v>7</v>
      </c>
    </row>
    <row r="317" spans="1:13" x14ac:dyDescent="0.45">
      <c r="A317" t="s">
        <v>160</v>
      </c>
      <c r="B317" t="s">
        <v>120</v>
      </c>
      <c r="C317" t="s">
        <v>77</v>
      </c>
      <c r="D317" t="s">
        <v>42</v>
      </c>
      <c r="E317" t="s">
        <v>85</v>
      </c>
      <c r="F317" t="s">
        <v>118</v>
      </c>
      <c r="G317" t="s">
        <v>87</v>
      </c>
      <c r="H317" t="s">
        <v>97</v>
      </c>
      <c r="I317">
        <v>21</v>
      </c>
      <c r="J317">
        <v>90.03</v>
      </c>
      <c r="K317">
        <v>164.05</v>
      </c>
      <c r="L317">
        <v>11</v>
      </c>
      <c r="M317">
        <v>10</v>
      </c>
    </row>
    <row r="318" spans="1:13" x14ac:dyDescent="0.45">
      <c r="A318" t="s">
        <v>160</v>
      </c>
      <c r="B318" t="s">
        <v>120</v>
      </c>
      <c r="C318" t="s">
        <v>84</v>
      </c>
      <c r="D318" t="s">
        <v>43</v>
      </c>
      <c r="E318" t="s">
        <v>93</v>
      </c>
      <c r="F318" t="s">
        <v>86</v>
      </c>
      <c r="G318" t="s">
        <v>80</v>
      </c>
      <c r="H318" t="s">
        <v>81</v>
      </c>
      <c r="I318">
        <v>32</v>
      </c>
      <c r="J318">
        <v>96.33</v>
      </c>
      <c r="K318">
        <v>168.98</v>
      </c>
      <c r="L318">
        <v>19</v>
      </c>
      <c r="M318">
        <v>5</v>
      </c>
    </row>
    <row r="319" spans="1:13" x14ac:dyDescent="0.45">
      <c r="A319" t="s">
        <v>160</v>
      </c>
      <c r="B319" t="s">
        <v>99</v>
      </c>
      <c r="C319" t="s">
        <v>77</v>
      </c>
      <c r="D319" t="s">
        <v>43</v>
      </c>
      <c r="E319" t="s">
        <v>96</v>
      </c>
      <c r="F319" t="s">
        <v>118</v>
      </c>
      <c r="G319" t="s">
        <v>87</v>
      </c>
      <c r="H319" t="s">
        <v>97</v>
      </c>
      <c r="I319">
        <v>30</v>
      </c>
      <c r="J319">
        <v>83.54</v>
      </c>
      <c r="K319">
        <v>174.98</v>
      </c>
      <c r="L319">
        <v>6</v>
      </c>
      <c r="M319">
        <v>9</v>
      </c>
    </row>
    <row r="320" spans="1:13" x14ac:dyDescent="0.45">
      <c r="A320" t="s">
        <v>160</v>
      </c>
      <c r="B320" t="s">
        <v>89</v>
      </c>
      <c r="C320" t="s">
        <v>113</v>
      </c>
      <c r="D320" t="s">
        <v>42</v>
      </c>
      <c r="E320" t="s">
        <v>96</v>
      </c>
      <c r="F320" t="s">
        <v>100</v>
      </c>
      <c r="G320" t="s">
        <v>80</v>
      </c>
      <c r="H320" t="s">
        <v>97</v>
      </c>
      <c r="I320">
        <v>30</v>
      </c>
      <c r="J320">
        <v>77.83</v>
      </c>
      <c r="K320">
        <v>181.69</v>
      </c>
      <c r="L320">
        <v>1</v>
      </c>
      <c r="M320">
        <v>7</v>
      </c>
    </row>
    <row r="321" spans="1:13" x14ac:dyDescent="0.45">
      <c r="A321" t="s">
        <v>143</v>
      </c>
      <c r="B321" t="s">
        <v>83</v>
      </c>
      <c r="C321" t="s">
        <v>90</v>
      </c>
      <c r="D321" t="s">
        <v>42</v>
      </c>
      <c r="E321" t="s">
        <v>78</v>
      </c>
      <c r="F321" t="s">
        <v>91</v>
      </c>
      <c r="G321" t="s">
        <v>80</v>
      </c>
      <c r="H321" t="s">
        <v>97</v>
      </c>
      <c r="I321">
        <v>34</v>
      </c>
      <c r="J321">
        <v>65.650000000000006</v>
      </c>
      <c r="K321">
        <v>198.15</v>
      </c>
      <c r="L321">
        <v>6</v>
      </c>
      <c r="M321">
        <v>10</v>
      </c>
    </row>
    <row r="322" spans="1:13" x14ac:dyDescent="0.45">
      <c r="A322" t="s">
        <v>143</v>
      </c>
      <c r="B322" t="s">
        <v>76</v>
      </c>
      <c r="C322" t="s">
        <v>103</v>
      </c>
      <c r="D322" t="s">
        <v>42</v>
      </c>
      <c r="E322" t="s">
        <v>93</v>
      </c>
      <c r="F322" t="s">
        <v>91</v>
      </c>
      <c r="G322" t="s">
        <v>80</v>
      </c>
      <c r="H322" t="s">
        <v>81</v>
      </c>
      <c r="I322">
        <v>37</v>
      </c>
      <c r="J322">
        <v>59.77</v>
      </c>
      <c r="K322">
        <v>158.63</v>
      </c>
      <c r="L322">
        <v>14</v>
      </c>
      <c r="M322">
        <v>3</v>
      </c>
    </row>
    <row r="323" spans="1:13" x14ac:dyDescent="0.45">
      <c r="A323" t="s">
        <v>143</v>
      </c>
      <c r="B323" t="s">
        <v>120</v>
      </c>
      <c r="C323" t="s">
        <v>84</v>
      </c>
      <c r="D323" t="s">
        <v>43</v>
      </c>
      <c r="E323" t="s">
        <v>96</v>
      </c>
      <c r="F323" t="s">
        <v>100</v>
      </c>
      <c r="G323" t="s">
        <v>80</v>
      </c>
      <c r="H323" t="s">
        <v>97</v>
      </c>
      <c r="I323">
        <v>26</v>
      </c>
      <c r="J323">
        <v>64.62</v>
      </c>
      <c r="K323">
        <v>198.24</v>
      </c>
      <c r="L323">
        <v>10</v>
      </c>
      <c r="M323">
        <v>2</v>
      </c>
    </row>
    <row r="324" spans="1:13" x14ac:dyDescent="0.45">
      <c r="A324" t="s">
        <v>128</v>
      </c>
      <c r="B324" t="s">
        <v>76</v>
      </c>
      <c r="C324" t="s">
        <v>129</v>
      </c>
      <c r="D324" t="s">
        <v>43</v>
      </c>
      <c r="E324" t="s">
        <v>96</v>
      </c>
      <c r="F324" t="s">
        <v>100</v>
      </c>
      <c r="G324" t="s">
        <v>94</v>
      </c>
      <c r="H324" t="s">
        <v>97</v>
      </c>
      <c r="I324">
        <v>33</v>
      </c>
      <c r="J324">
        <v>96.72</v>
      </c>
      <c r="K324">
        <v>196.58</v>
      </c>
      <c r="L324">
        <v>13</v>
      </c>
      <c r="M324">
        <v>1</v>
      </c>
    </row>
    <row r="325" spans="1:13" x14ac:dyDescent="0.45">
      <c r="A325" t="s">
        <v>128</v>
      </c>
      <c r="B325" t="s">
        <v>83</v>
      </c>
      <c r="C325" t="s">
        <v>84</v>
      </c>
      <c r="D325" t="s">
        <v>43</v>
      </c>
      <c r="E325" t="s">
        <v>85</v>
      </c>
      <c r="F325" t="s">
        <v>86</v>
      </c>
      <c r="G325" t="s">
        <v>87</v>
      </c>
      <c r="H325" t="s">
        <v>81</v>
      </c>
      <c r="I325">
        <v>31</v>
      </c>
      <c r="J325">
        <v>56.38</v>
      </c>
      <c r="K325">
        <v>180.28</v>
      </c>
      <c r="L325">
        <v>12</v>
      </c>
      <c r="M325">
        <v>2</v>
      </c>
    </row>
    <row r="326" spans="1:13" x14ac:dyDescent="0.45">
      <c r="A326" t="s">
        <v>128</v>
      </c>
      <c r="B326" t="s">
        <v>89</v>
      </c>
      <c r="C326" t="s">
        <v>84</v>
      </c>
      <c r="D326" t="s">
        <v>43</v>
      </c>
      <c r="E326" t="s">
        <v>93</v>
      </c>
      <c r="F326" t="s">
        <v>114</v>
      </c>
      <c r="G326" t="s">
        <v>94</v>
      </c>
      <c r="H326" t="s">
        <v>81</v>
      </c>
      <c r="I326">
        <v>27</v>
      </c>
      <c r="J326">
        <v>96.33</v>
      </c>
      <c r="K326">
        <v>170.29</v>
      </c>
      <c r="L326">
        <v>11</v>
      </c>
      <c r="M326">
        <v>2</v>
      </c>
    </row>
    <row r="327" spans="1:13" x14ac:dyDescent="0.45">
      <c r="A327" t="s">
        <v>128</v>
      </c>
      <c r="B327" t="s">
        <v>120</v>
      </c>
      <c r="C327" t="s">
        <v>124</v>
      </c>
      <c r="D327" t="s">
        <v>43</v>
      </c>
      <c r="E327" t="s">
        <v>96</v>
      </c>
      <c r="F327" t="s">
        <v>86</v>
      </c>
      <c r="G327" t="s">
        <v>94</v>
      </c>
      <c r="H327" t="s">
        <v>81</v>
      </c>
      <c r="I327">
        <v>25</v>
      </c>
      <c r="J327">
        <v>75.47</v>
      </c>
      <c r="K327">
        <v>184.73</v>
      </c>
      <c r="L327">
        <v>10</v>
      </c>
      <c r="M327">
        <v>10</v>
      </c>
    </row>
    <row r="328" spans="1:13" x14ac:dyDescent="0.45">
      <c r="A328" t="s">
        <v>133</v>
      </c>
      <c r="B328" t="s">
        <v>83</v>
      </c>
      <c r="C328" t="s">
        <v>129</v>
      </c>
      <c r="D328" t="s">
        <v>42</v>
      </c>
      <c r="E328" t="s">
        <v>85</v>
      </c>
      <c r="F328" t="s">
        <v>91</v>
      </c>
      <c r="G328" t="s">
        <v>80</v>
      </c>
      <c r="H328" t="s">
        <v>81</v>
      </c>
      <c r="I328">
        <v>18</v>
      </c>
      <c r="J328">
        <v>85.01</v>
      </c>
      <c r="K328">
        <v>184.67</v>
      </c>
      <c r="L328">
        <v>12</v>
      </c>
      <c r="M328">
        <v>6</v>
      </c>
    </row>
    <row r="329" spans="1:13" x14ac:dyDescent="0.45">
      <c r="A329" t="s">
        <v>133</v>
      </c>
      <c r="B329" t="s">
        <v>83</v>
      </c>
      <c r="C329" t="s">
        <v>124</v>
      </c>
      <c r="D329" t="s">
        <v>43</v>
      </c>
      <c r="E329" t="s">
        <v>96</v>
      </c>
      <c r="F329" t="s">
        <v>118</v>
      </c>
      <c r="G329" t="s">
        <v>80</v>
      </c>
      <c r="H329" t="s">
        <v>97</v>
      </c>
      <c r="I329">
        <v>26</v>
      </c>
      <c r="J329">
        <v>77.489999999999995</v>
      </c>
      <c r="K329">
        <v>194.61</v>
      </c>
      <c r="L329">
        <v>12</v>
      </c>
      <c r="M329">
        <v>1</v>
      </c>
    </row>
    <row r="330" spans="1:13" x14ac:dyDescent="0.45">
      <c r="A330" t="s">
        <v>133</v>
      </c>
      <c r="B330" t="s">
        <v>120</v>
      </c>
      <c r="C330" t="s">
        <v>127</v>
      </c>
      <c r="D330" t="s">
        <v>43</v>
      </c>
      <c r="E330" t="s">
        <v>93</v>
      </c>
      <c r="F330" t="s">
        <v>104</v>
      </c>
      <c r="G330" t="s">
        <v>87</v>
      </c>
      <c r="H330" t="s">
        <v>97</v>
      </c>
      <c r="I330">
        <v>23</v>
      </c>
      <c r="J330">
        <v>80.930000000000007</v>
      </c>
      <c r="K330">
        <v>160.13999999999999</v>
      </c>
      <c r="L330">
        <v>11</v>
      </c>
      <c r="M330">
        <v>5</v>
      </c>
    </row>
    <row r="331" spans="1:13" x14ac:dyDescent="0.45">
      <c r="A331" t="s">
        <v>198</v>
      </c>
      <c r="B331" t="s">
        <v>106</v>
      </c>
      <c r="C331" t="s">
        <v>77</v>
      </c>
      <c r="D331" t="s">
        <v>42</v>
      </c>
      <c r="E331" t="s">
        <v>78</v>
      </c>
      <c r="F331" t="s">
        <v>100</v>
      </c>
      <c r="G331" t="s">
        <v>87</v>
      </c>
      <c r="H331" t="s">
        <v>97</v>
      </c>
      <c r="I331">
        <v>25</v>
      </c>
      <c r="J331">
        <v>70.09</v>
      </c>
      <c r="K331">
        <v>173.27</v>
      </c>
      <c r="L331">
        <v>7</v>
      </c>
      <c r="M331">
        <v>8</v>
      </c>
    </row>
    <row r="332" spans="1:13" x14ac:dyDescent="0.45">
      <c r="A332" t="s">
        <v>205</v>
      </c>
      <c r="B332" t="s">
        <v>76</v>
      </c>
      <c r="C332" t="s">
        <v>124</v>
      </c>
      <c r="D332" t="s">
        <v>43</v>
      </c>
      <c r="E332" t="s">
        <v>96</v>
      </c>
      <c r="F332" t="s">
        <v>79</v>
      </c>
      <c r="G332" t="s">
        <v>80</v>
      </c>
      <c r="H332" t="s">
        <v>97</v>
      </c>
      <c r="I332">
        <v>40</v>
      </c>
      <c r="J332">
        <v>81.31</v>
      </c>
      <c r="K332">
        <v>199.38</v>
      </c>
      <c r="L332">
        <v>9</v>
      </c>
      <c r="M332">
        <v>3</v>
      </c>
    </row>
    <row r="333" spans="1:13" x14ac:dyDescent="0.45">
      <c r="A333" t="s">
        <v>205</v>
      </c>
      <c r="B333" t="s">
        <v>76</v>
      </c>
      <c r="C333" t="s">
        <v>124</v>
      </c>
      <c r="D333" t="s">
        <v>42</v>
      </c>
      <c r="E333" t="s">
        <v>78</v>
      </c>
      <c r="F333" t="s">
        <v>122</v>
      </c>
      <c r="G333" t="s">
        <v>94</v>
      </c>
      <c r="H333" t="s">
        <v>97</v>
      </c>
      <c r="I333">
        <v>28</v>
      </c>
      <c r="J333">
        <v>54.82</v>
      </c>
      <c r="K333">
        <v>190.81</v>
      </c>
      <c r="L333">
        <v>5</v>
      </c>
      <c r="M333">
        <v>9</v>
      </c>
    </row>
    <row r="334" spans="1:13" x14ac:dyDescent="0.45">
      <c r="A334" t="s">
        <v>146</v>
      </c>
      <c r="B334" t="s">
        <v>120</v>
      </c>
      <c r="C334" t="s">
        <v>111</v>
      </c>
      <c r="D334" t="s">
        <v>42</v>
      </c>
      <c r="E334" t="s">
        <v>93</v>
      </c>
      <c r="F334" t="s">
        <v>104</v>
      </c>
      <c r="G334" t="s">
        <v>94</v>
      </c>
      <c r="H334" t="s">
        <v>81</v>
      </c>
      <c r="I334">
        <v>22</v>
      </c>
      <c r="J334">
        <v>89.4</v>
      </c>
      <c r="K334">
        <v>184.44</v>
      </c>
      <c r="L334">
        <v>17</v>
      </c>
      <c r="M334">
        <v>4</v>
      </c>
    </row>
    <row r="335" spans="1:13" x14ac:dyDescent="0.45">
      <c r="A335" t="s">
        <v>146</v>
      </c>
      <c r="B335" t="s">
        <v>120</v>
      </c>
      <c r="C335" t="s">
        <v>129</v>
      </c>
      <c r="D335" t="s">
        <v>42</v>
      </c>
      <c r="E335" t="s">
        <v>85</v>
      </c>
      <c r="F335" t="s">
        <v>86</v>
      </c>
      <c r="G335" t="s">
        <v>94</v>
      </c>
      <c r="H335" t="s">
        <v>81</v>
      </c>
      <c r="I335">
        <v>27</v>
      </c>
      <c r="J335">
        <v>64.069999999999993</v>
      </c>
      <c r="K335">
        <v>180.37</v>
      </c>
      <c r="L335">
        <v>17</v>
      </c>
      <c r="M335">
        <v>9</v>
      </c>
    </row>
    <row r="336" spans="1:13" x14ac:dyDescent="0.45">
      <c r="A336" t="s">
        <v>146</v>
      </c>
      <c r="B336" t="s">
        <v>83</v>
      </c>
      <c r="C336" t="s">
        <v>90</v>
      </c>
      <c r="D336" t="s">
        <v>43</v>
      </c>
      <c r="E336" t="s">
        <v>85</v>
      </c>
      <c r="F336" t="s">
        <v>79</v>
      </c>
      <c r="G336" t="s">
        <v>80</v>
      </c>
      <c r="H336" t="s">
        <v>97</v>
      </c>
      <c r="I336">
        <v>19</v>
      </c>
      <c r="J336">
        <v>68.98</v>
      </c>
      <c r="K336">
        <v>160.61000000000001</v>
      </c>
      <c r="L336">
        <v>5</v>
      </c>
      <c r="M336">
        <v>2</v>
      </c>
    </row>
    <row r="337" spans="1:13" x14ac:dyDescent="0.45">
      <c r="A337" t="s">
        <v>146</v>
      </c>
      <c r="B337" t="s">
        <v>106</v>
      </c>
      <c r="C337" t="s">
        <v>103</v>
      </c>
      <c r="D337" t="s">
        <v>43</v>
      </c>
      <c r="E337" t="s">
        <v>78</v>
      </c>
      <c r="F337" t="s">
        <v>118</v>
      </c>
      <c r="G337" t="s">
        <v>87</v>
      </c>
      <c r="H337" t="s">
        <v>97</v>
      </c>
      <c r="I337">
        <v>19</v>
      </c>
      <c r="J337">
        <v>69.040000000000006</v>
      </c>
      <c r="K337">
        <v>158.28</v>
      </c>
      <c r="L337">
        <v>13</v>
      </c>
      <c r="M337">
        <v>10</v>
      </c>
    </row>
    <row r="338" spans="1:13" x14ac:dyDescent="0.45">
      <c r="A338" t="s">
        <v>146</v>
      </c>
      <c r="B338" t="s">
        <v>99</v>
      </c>
      <c r="C338" t="s">
        <v>103</v>
      </c>
      <c r="D338" t="s">
        <v>43</v>
      </c>
      <c r="E338" t="s">
        <v>85</v>
      </c>
      <c r="F338" t="s">
        <v>100</v>
      </c>
      <c r="G338" t="s">
        <v>87</v>
      </c>
      <c r="H338" t="s">
        <v>81</v>
      </c>
      <c r="I338">
        <v>33</v>
      </c>
      <c r="J338">
        <v>82.44</v>
      </c>
      <c r="K338">
        <v>177.99</v>
      </c>
      <c r="L338">
        <v>19</v>
      </c>
      <c r="M338">
        <v>10</v>
      </c>
    </row>
    <row r="339" spans="1:13" x14ac:dyDescent="0.45">
      <c r="A339" t="s">
        <v>146</v>
      </c>
      <c r="B339" t="s">
        <v>99</v>
      </c>
      <c r="C339" t="s">
        <v>127</v>
      </c>
      <c r="D339" t="s">
        <v>43</v>
      </c>
      <c r="E339" t="s">
        <v>93</v>
      </c>
      <c r="F339" t="s">
        <v>91</v>
      </c>
      <c r="G339" t="s">
        <v>87</v>
      </c>
      <c r="H339" t="s">
        <v>97</v>
      </c>
      <c r="I339">
        <v>34</v>
      </c>
      <c r="J339">
        <v>81.91</v>
      </c>
      <c r="K339">
        <v>177.1</v>
      </c>
      <c r="L339">
        <v>19</v>
      </c>
      <c r="M339">
        <v>6</v>
      </c>
    </row>
    <row r="340" spans="1:13" x14ac:dyDescent="0.45">
      <c r="A340" t="s">
        <v>165</v>
      </c>
      <c r="B340" t="s">
        <v>83</v>
      </c>
      <c r="C340" t="s">
        <v>95</v>
      </c>
      <c r="D340" t="s">
        <v>42</v>
      </c>
      <c r="E340" t="s">
        <v>93</v>
      </c>
      <c r="F340" t="s">
        <v>79</v>
      </c>
      <c r="G340" t="s">
        <v>80</v>
      </c>
      <c r="H340" t="s">
        <v>97</v>
      </c>
      <c r="I340">
        <v>37</v>
      </c>
      <c r="J340">
        <v>83.92</v>
      </c>
      <c r="K340">
        <v>178.92</v>
      </c>
      <c r="L340">
        <v>15</v>
      </c>
      <c r="M340">
        <v>4</v>
      </c>
    </row>
    <row r="341" spans="1:13" x14ac:dyDescent="0.45">
      <c r="A341" t="s">
        <v>195</v>
      </c>
      <c r="B341" t="s">
        <v>83</v>
      </c>
      <c r="C341" t="s">
        <v>95</v>
      </c>
      <c r="D341" t="s">
        <v>42</v>
      </c>
      <c r="E341" t="s">
        <v>93</v>
      </c>
      <c r="F341" t="s">
        <v>118</v>
      </c>
      <c r="G341" t="s">
        <v>87</v>
      </c>
      <c r="H341" t="s">
        <v>97</v>
      </c>
      <c r="I341">
        <v>18</v>
      </c>
      <c r="J341">
        <v>62.44</v>
      </c>
      <c r="K341">
        <v>154.69</v>
      </c>
      <c r="L341">
        <v>1</v>
      </c>
      <c r="M341">
        <v>10</v>
      </c>
    </row>
    <row r="342" spans="1:13" x14ac:dyDescent="0.45">
      <c r="A342" t="s">
        <v>195</v>
      </c>
      <c r="B342" t="s">
        <v>89</v>
      </c>
      <c r="C342" t="s">
        <v>124</v>
      </c>
      <c r="D342" t="s">
        <v>43</v>
      </c>
      <c r="E342" t="s">
        <v>85</v>
      </c>
      <c r="F342" t="s">
        <v>86</v>
      </c>
      <c r="G342" t="s">
        <v>94</v>
      </c>
      <c r="H342" t="s">
        <v>81</v>
      </c>
      <c r="I342">
        <v>29</v>
      </c>
      <c r="J342">
        <v>80.09</v>
      </c>
      <c r="K342">
        <v>155.24</v>
      </c>
      <c r="L342">
        <v>20</v>
      </c>
      <c r="M342">
        <v>9</v>
      </c>
    </row>
    <row r="343" spans="1:13" x14ac:dyDescent="0.45">
      <c r="A343" t="s">
        <v>195</v>
      </c>
      <c r="B343" t="s">
        <v>120</v>
      </c>
      <c r="C343" t="s">
        <v>84</v>
      </c>
      <c r="D343" t="s">
        <v>43</v>
      </c>
      <c r="E343" t="s">
        <v>85</v>
      </c>
      <c r="F343" t="s">
        <v>86</v>
      </c>
      <c r="G343" t="s">
        <v>87</v>
      </c>
      <c r="H343" t="s">
        <v>81</v>
      </c>
      <c r="I343">
        <v>35</v>
      </c>
      <c r="J343">
        <v>78.48</v>
      </c>
      <c r="K343">
        <v>179.01</v>
      </c>
      <c r="L343">
        <v>2</v>
      </c>
      <c r="M343">
        <v>9</v>
      </c>
    </row>
    <row r="344" spans="1:13" x14ac:dyDescent="0.45">
      <c r="A344" t="s">
        <v>195</v>
      </c>
      <c r="B344" t="s">
        <v>120</v>
      </c>
      <c r="C344" t="s">
        <v>95</v>
      </c>
      <c r="D344" t="s">
        <v>43</v>
      </c>
      <c r="E344" t="s">
        <v>78</v>
      </c>
      <c r="F344" t="s">
        <v>100</v>
      </c>
      <c r="G344" t="s">
        <v>87</v>
      </c>
      <c r="H344" t="s">
        <v>81</v>
      </c>
      <c r="I344">
        <v>40</v>
      </c>
      <c r="J344">
        <v>98.75</v>
      </c>
      <c r="K344">
        <v>184.62</v>
      </c>
      <c r="L344">
        <v>3</v>
      </c>
      <c r="M344">
        <v>9</v>
      </c>
    </row>
    <row r="345" spans="1:13" x14ac:dyDescent="0.45">
      <c r="A345" t="s">
        <v>195</v>
      </c>
      <c r="B345" t="s">
        <v>76</v>
      </c>
      <c r="C345" t="s">
        <v>129</v>
      </c>
      <c r="D345" t="s">
        <v>43</v>
      </c>
      <c r="E345" t="s">
        <v>85</v>
      </c>
      <c r="F345" t="s">
        <v>86</v>
      </c>
      <c r="G345" t="s">
        <v>87</v>
      </c>
      <c r="H345" t="s">
        <v>81</v>
      </c>
      <c r="I345">
        <v>36</v>
      </c>
      <c r="J345">
        <v>88.71</v>
      </c>
      <c r="K345">
        <v>195.17</v>
      </c>
      <c r="L345">
        <v>17</v>
      </c>
      <c r="M345">
        <v>8</v>
      </c>
    </row>
    <row r="346" spans="1:13" x14ac:dyDescent="0.45">
      <c r="A346" t="s">
        <v>195</v>
      </c>
      <c r="B346" t="s">
        <v>99</v>
      </c>
      <c r="C346" t="s">
        <v>124</v>
      </c>
      <c r="D346" t="s">
        <v>43</v>
      </c>
      <c r="E346" t="s">
        <v>96</v>
      </c>
      <c r="F346" t="s">
        <v>86</v>
      </c>
      <c r="G346" t="s">
        <v>94</v>
      </c>
      <c r="H346" t="s">
        <v>97</v>
      </c>
      <c r="I346">
        <v>29</v>
      </c>
      <c r="J346">
        <v>89.17</v>
      </c>
      <c r="K346">
        <v>175.16</v>
      </c>
      <c r="L346">
        <v>16</v>
      </c>
      <c r="M346">
        <v>8</v>
      </c>
    </row>
    <row r="347" spans="1:13" x14ac:dyDescent="0.45">
      <c r="A347" t="s">
        <v>195</v>
      </c>
      <c r="B347" t="s">
        <v>117</v>
      </c>
      <c r="C347" t="s">
        <v>90</v>
      </c>
      <c r="D347" t="s">
        <v>43</v>
      </c>
      <c r="E347" t="s">
        <v>85</v>
      </c>
      <c r="F347" t="s">
        <v>118</v>
      </c>
      <c r="G347" t="s">
        <v>87</v>
      </c>
      <c r="H347" t="s">
        <v>81</v>
      </c>
      <c r="I347">
        <v>26</v>
      </c>
      <c r="J347">
        <v>92.6</v>
      </c>
      <c r="K347">
        <v>187.07</v>
      </c>
      <c r="L347">
        <v>7</v>
      </c>
      <c r="M347">
        <v>3</v>
      </c>
    </row>
    <row r="348" spans="1:13" x14ac:dyDescent="0.45">
      <c r="A348" t="s">
        <v>195</v>
      </c>
      <c r="B348" t="s">
        <v>76</v>
      </c>
      <c r="C348" t="s">
        <v>77</v>
      </c>
      <c r="D348" t="s">
        <v>43</v>
      </c>
      <c r="E348" t="s">
        <v>96</v>
      </c>
      <c r="F348" t="s">
        <v>91</v>
      </c>
      <c r="G348" t="s">
        <v>87</v>
      </c>
      <c r="H348" t="s">
        <v>97</v>
      </c>
      <c r="I348">
        <v>22</v>
      </c>
      <c r="J348">
        <v>55.19</v>
      </c>
      <c r="K348">
        <v>163.6</v>
      </c>
      <c r="L348">
        <v>14</v>
      </c>
      <c r="M348">
        <v>1</v>
      </c>
    </row>
    <row r="349" spans="1:13" x14ac:dyDescent="0.45">
      <c r="A349" t="s">
        <v>195</v>
      </c>
      <c r="B349" t="s">
        <v>76</v>
      </c>
      <c r="C349" t="s">
        <v>113</v>
      </c>
      <c r="D349" t="s">
        <v>43</v>
      </c>
      <c r="E349" t="s">
        <v>93</v>
      </c>
      <c r="F349" t="s">
        <v>118</v>
      </c>
      <c r="G349" t="s">
        <v>80</v>
      </c>
      <c r="H349" t="s">
        <v>81</v>
      </c>
      <c r="I349">
        <v>28</v>
      </c>
      <c r="J349">
        <v>87.03</v>
      </c>
      <c r="K349">
        <v>152.43</v>
      </c>
      <c r="L349">
        <v>6</v>
      </c>
      <c r="M349">
        <v>3</v>
      </c>
    </row>
    <row r="350" spans="1:13" x14ac:dyDescent="0.45">
      <c r="A350" t="s">
        <v>168</v>
      </c>
      <c r="B350" t="s">
        <v>89</v>
      </c>
      <c r="C350" t="s">
        <v>77</v>
      </c>
      <c r="D350" t="s">
        <v>42</v>
      </c>
      <c r="E350" t="s">
        <v>96</v>
      </c>
      <c r="F350" t="s">
        <v>104</v>
      </c>
      <c r="G350" t="s">
        <v>87</v>
      </c>
      <c r="H350" t="s">
        <v>81</v>
      </c>
      <c r="I350">
        <v>39</v>
      </c>
      <c r="J350">
        <v>95.15</v>
      </c>
      <c r="K350">
        <v>190.02</v>
      </c>
      <c r="L350">
        <v>10</v>
      </c>
      <c r="M350">
        <v>2</v>
      </c>
    </row>
    <row r="351" spans="1:13" x14ac:dyDescent="0.45">
      <c r="A351" t="s">
        <v>168</v>
      </c>
      <c r="B351" t="s">
        <v>89</v>
      </c>
      <c r="C351" t="s">
        <v>84</v>
      </c>
      <c r="D351" t="s">
        <v>43</v>
      </c>
      <c r="E351" t="s">
        <v>78</v>
      </c>
      <c r="F351" t="s">
        <v>91</v>
      </c>
      <c r="G351" t="s">
        <v>87</v>
      </c>
      <c r="H351" t="s">
        <v>81</v>
      </c>
      <c r="I351">
        <v>29</v>
      </c>
      <c r="J351">
        <v>84.53</v>
      </c>
      <c r="K351">
        <v>163.32</v>
      </c>
      <c r="L351">
        <v>20</v>
      </c>
      <c r="M351">
        <v>0</v>
      </c>
    </row>
    <row r="352" spans="1:13" x14ac:dyDescent="0.45">
      <c r="A352" t="s">
        <v>168</v>
      </c>
      <c r="B352" t="s">
        <v>120</v>
      </c>
      <c r="C352" t="s">
        <v>129</v>
      </c>
      <c r="D352" t="s">
        <v>43</v>
      </c>
      <c r="E352" t="s">
        <v>96</v>
      </c>
      <c r="F352" t="s">
        <v>100</v>
      </c>
      <c r="G352" t="s">
        <v>80</v>
      </c>
      <c r="H352" t="s">
        <v>97</v>
      </c>
      <c r="I352">
        <v>22</v>
      </c>
      <c r="J352">
        <v>58.95</v>
      </c>
      <c r="K352">
        <v>194.49</v>
      </c>
      <c r="L352">
        <v>17</v>
      </c>
      <c r="M352">
        <v>9</v>
      </c>
    </row>
    <row r="353" spans="1:13" x14ac:dyDescent="0.45">
      <c r="A353" t="s">
        <v>168</v>
      </c>
      <c r="B353" t="s">
        <v>106</v>
      </c>
      <c r="C353" t="s">
        <v>90</v>
      </c>
      <c r="D353" t="s">
        <v>42</v>
      </c>
      <c r="E353" t="s">
        <v>93</v>
      </c>
      <c r="F353" t="s">
        <v>114</v>
      </c>
      <c r="G353" t="s">
        <v>87</v>
      </c>
      <c r="H353" t="s">
        <v>97</v>
      </c>
      <c r="I353">
        <v>36</v>
      </c>
      <c r="J353">
        <v>79.55</v>
      </c>
      <c r="K353">
        <v>179.12</v>
      </c>
      <c r="L353">
        <v>4</v>
      </c>
      <c r="M353">
        <v>2</v>
      </c>
    </row>
    <row r="354" spans="1:13" x14ac:dyDescent="0.45">
      <c r="A354" t="s">
        <v>168</v>
      </c>
      <c r="B354" t="s">
        <v>83</v>
      </c>
      <c r="C354" t="s">
        <v>113</v>
      </c>
      <c r="D354" t="s">
        <v>42</v>
      </c>
      <c r="E354" t="s">
        <v>78</v>
      </c>
      <c r="F354" t="s">
        <v>79</v>
      </c>
      <c r="G354" t="s">
        <v>80</v>
      </c>
      <c r="H354" t="s">
        <v>97</v>
      </c>
      <c r="I354">
        <v>30</v>
      </c>
      <c r="J354">
        <v>92.7</v>
      </c>
      <c r="K354">
        <v>196.02</v>
      </c>
      <c r="L354">
        <v>8</v>
      </c>
      <c r="M354">
        <v>8</v>
      </c>
    </row>
    <row r="355" spans="1:13" x14ac:dyDescent="0.45">
      <c r="A355" t="s">
        <v>194</v>
      </c>
      <c r="B355" t="s">
        <v>120</v>
      </c>
      <c r="C355" t="s">
        <v>124</v>
      </c>
      <c r="D355" t="s">
        <v>42</v>
      </c>
      <c r="E355" t="s">
        <v>78</v>
      </c>
      <c r="F355" t="s">
        <v>122</v>
      </c>
      <c r="G355" t="s">
        <v>94</v>
      </c>
      <c r="H355" t="s">
        <v>81</v>
      </c>
      <c r="I355">
        <v>21</v>
      </c>
      <c r="J355">
        <v>52.01</v>
      </c>
      <c r="K355">
        <v>176.44</v>
      </c>
      <c r="L355">
        <v>8</v>
      </c>
      <c r="M355">
        <v>4</v>
      </c>
    </row>
    <row r="356" spans="1:13" x14ac:dyDescent="0.45">
      <c r="A356" t="s">
        <v>194</v>
      </c>
      <c r="B356" t="s">
        <v>106</v>
      </c>
      <c r="C356" t="s">
        <v>103</v>
      </c>
      <c r="D356" t="s">
        <v>43</v>
      </c>
      <c r="E356" t="s">
        <v>85</v>
      </c>
      <c r="F356" t="s">
        <v>91</v>
      </c>
      <c r="G356" t="s">
        <v>80</v>
      </c>
      <c r="H356" t="s">
        <v>97</v>
      </c>
      <c r="I356">
        <v>35</v>
      </c>
      <c r="J356">
        <v>98.44</v>
      </c>
      <c r="K356">
        <v>169.53</v>
      </c>
      <c r="L356">
        <v>1</v>
      </c>
      <c r="M356">
        <v>1</v>
      </c>
    </row>
    <row r="357" spans="1:13" x14ac:dyDescent="0.45">
      <c r="A357" t="s">
        <v>194</v>
      </c>
      <c r="B357" t="s">
        <v>106</v>
      </c>
      <c r="C357" t="s">
        <v>77</v>
      </c>
      <c r="D357" t="s">
        <v>43</v>
      </c>
      <c r="E357" t="s">
        <v>93</v>
      </c>
      <c r="F357" t="s">
        <v>100</v>
      </c>
      <c r="G357" t="s">
        <v>94</v>
      </c>
      <c r="H357" t="s">
        <v>81</v>
      </c>
      <c r="I357">
        <v>25</v>
      </c>
      <c r="J357">
        <v>75.55</v>
      </c>
      <c r="K357">
        <v>159.65</v>
      </c>
      <c r="L357">
        <v>13</v>
      </c>
      <c r="M357">
        <v>10</v>
      </c>
    </row>
    <row r="358" spans="1:13" x14ac:dyDescent="0.45">
      <c r="A358" t="s">
        <v>152</v>
      </c>
      <c r="B358" t="s">
        <v>99</v>
      </c>
      <c r="C358" t="s">
        <v>77</v>
      </c>
      <c r="D358" t="s">
        <v>43</v>
      </c>
      <c r="E358" t="s">
        <v>85</v>
      </c>
      <c r="F358" t="s">
        <v>100</v>
      </c>
      <c r="G358" t="s">
        <v>94</v>
      </c>
      <c r="H358" t="s">
        <v>97</v>
      </c>
      <c r="I358">
        <v>32</v>
      </c>
      <c r="J358">
        <v>85.23</v>
      </c>
      <c r="K358">
        <v>184.44</v>
      </c>
      <c r="L358">
        <v>19</v>
      </c>
      <c r="M358">
        <v>9</v>
      </c>
    </row>
    <row r="359" spans="1:13" x14ac:dyDescent="0.45">
      <c r="A359" t="s">
        <v>152</v>
      </c>
      <c r="B359" t="s">
        <v>89</v>
      </c>
      <c r="C359" t="s">
        <v>129</v>
      </c>
      <c r="D359" t="s">
        <v>42</v>
      </c>
      <c r="E359" t="s">
        <v>96</v>
      </c>
      <c r="F359" t="s">
        <v>114</v>
      </c>
      <c r="G359" t="s">
        <v>80</v>
      </c>
      <c r="H359" t="s">
        <v>97</v>
      </c>
      <c r="I359">
        <v>34</v>
      </c>
      <c r="J359">
        <v>79.83</v>
      </c>
      <c r="K359">
        <v>195.29</v>
      </c>
      <c r="L359">
        <v>2</v>
      </c>
      <c r="M359">
        <v>6</v>
      </c>
    </row>
    <row r="360" spans="1:13" x14ac:dyDescent="0.45">
      <c r="A360" t="s">
        <v>152</v>
      </c>
      <c r="B360" t="s">
        <v>120</v>
      </c>
      <c r="C360" t="s">
        <v>95</v>
      </c>
      <c r="D360" t="s">
        <v>43</v>
      </c>
      <c r="E360" t="s">
        <v>96</v>
      </c>
      <c r="F360" t="s">
        <v>86</v>
      </c>
      <c r="G360" t="s">
        <v>94</v>
      </c>
      <c r="H360" t="s">
        <v>97</v>
      </c>
      <c r="I360">
        <v>21</v>
      </c>
      <c r="J360">
        <v>58.88</v>
      </c>
      <c r="K360">
        <v>153.25</v>
      </c>
      <c r="L360">
        <v>14</v>
      </c>
      <c r="M360">
        <v>4</v>
      </c>
    </row>
    <row r="361" spans="1:13" x14ac:dyDescent="0.45">
      <c r="A361" t="s">
        <v>152</v>
      </c>
      <c r="B361" t="s">
        <v>106</v>
      </c>
      <c r="C361" t="s">
        <v>103</v>
      </c>
      <c r="D361" t="s">
        <v>42</v>
      </c>
      <c r="E361" t="s">
        <v>93</v>
      </c>
      <c r="F361" t="s">
        <v>114</v>
      </c>
      <c r="G361" t="s">
        <v>94</v>
      </c>
      <c r="H361" t="s">
        <v>81</v>
      </c>
      <c r="I361">
        <v>37</v>
      </c>
      <c r="J361">
        <v>51.58</v>
      </c>
      <c r="K361">
        <v>164.39</v>
      </c>
      <c r="L361">
        <v>7</v>
      </c>
      <c r="M361">
        <v>6</v>
      </c>
    </row>
    <row r="362" spans="1:13" x14ac:dyDescent="0.45">
      <c r="A362" t="s">
        <v>152</v>
      </c>
      <c r="B362" t="s">
        <v>120</v>
      </c>
      <c r="C362" t="s">
        <v>84</v>
      </c>
      <c r="D362" t="s">
        <v>43</v>
      </c>
      <c r="E362" t="s">
        <v>93</v>
      </c>
      <c r="F362" t="s">
        <v>122</v>
      </c>
      <c r="G362" t="s">
        <v>94</v>
      </c>
      <c r="H362" t="s">
        <v>97</v>
      </c>
      <c r="I362">
        <v>19</v>
      </c>
      <c r="J362">
        <v>94.94</v>
      </c>
      <c r="K362">
        <v>167</v>
      </c>
      <c r="L362">
        <v>7</v>
      </c>
      <c r="M362">
        <v>3</v>
      </c>
    </row>
    <row r="363" spans="1:13" x14ac:dyDescent="0.45">
      <c r="A363" t="s">
        <v>152</v>
      </c>
      <c r="B363" t="s">
        <v>120</v>
      </c>
      <c r="C363" t="s">
        <v>84</v>
      </c>
      <c r="D363" t="s">
        <v>43</v>
      </c>
      <c r="E363" t="s">
        <v>78</v>
      </c>
      <c r="F363" t="s">
        <v>100</v>
      </c>
      <c r="G363" t="s">
        <v>94</v>
      </c>
      <c r="H363" t="s">
        <v>81</v>
      </c>
      <c r="I363">
        <v>32</v>
      </c>
      <c r="J363">
        <v>55.5</v>
      </c>
      <c r="K363">
        <v>188.67</v>
      </c>
      <c r="L363">
        <v>12</v>
      </c>
      <c r="M363">
        <v>5</v>
      </c>
    </row>
    <row r="364" spans="1:13" x14ac:dyDescent="0.45">
      <c r="A364" t="s">
        <v>175</v>
      </c>
      <c r="B364" t="s">
        <v>106</v>
      </c>
      <c r="C364" t="s">
        <v>129</v>
      </c>
      <c r="D364" t="s">
        <v>42</v>
      </c>
      <c r="E364" t="s">
        <v>93</v>
      </c>
      <c r="F364" t="s">
        <v>79</v>
      </c>
      <c r="G364" t="s">
        <v>87</v>
      </c>
      <c r="H364" t="s">
        <v>97</v>
      </c>
      <c r="I364">
        <v>35</v>
      </c>
      <c r="J364">
        <v>89.84</v>
      </c>
      <c r="K364">
        <v>165.41</v>
      </c>
      <c r="L364">
        <v>12</v>
      </c>
      <c r="M364">
        <v>0</v>
      </c>
    </row>
    <row r="365" spans="1:13" x14ac:dyDescent="0.45">
      <c r="A365" t="s">
        <v>175</v>
      </c>
      <c r="B365" t="s">
        <v>83</v>
      </c>
      <c r="C365" t="s">
        <v>111</v>
      </c>
      <c r="D365" t="s">
        <v>42</v>
      </c>
      <c r="E365" t="s">
        <v>96</v>
      </c>
      <c r="F365" t="s">
        <v>79</v>
      </c>
      <c r="G365" t="s">
        <v>80</v>
      </c>
      <c r="H365" t="s">
        <v>81</v>
      </c>
      <c r="I365">
        <v>29</v>
      </c>
      <c r="J365">
        <v>81.58</v>
      </c>
      <c r="K365">
        <v>193.63</v>
      </c>
      <c r="L365">
        <v>3</v>
      </c>
      <c r="M365">
        <v>6</v>
      </c>
    </row>
    <row r="366" spans="1:13" x14ac:dyDescent="0.45">
      <c r="A366" t="s">
        <v>175</v>
      </c>
      <c r="B366" t="s">
        <v>76</v>
      </c>
      <c r="C366" t="s">
        <v>95</v>
      </c>
      <c r="D366" t="s">
        <v>42</v>
      </c>
      <c r="E366" t="s">
        <v>85</v>
      </c>
      <c r="F366" t="s">
        <v>91</v>
      </c>
      <c r="G366" t="s">
        <v>94</v>
      </c>
      <c r="H366" t="s">
        <v>97</v>
      </c>
      <c r="I366">
        <v>39</v>
      </c>
      <c r="J366">
        <v>81.3</v>
      </c>
      <c r="K366">
        <v>157.19</v>
      </c>
      <c r="L366">
        <v>11</v>
      </c>
      <c r="M366">
        <v>9</v>
      </c>
    </row>
    <row r="367" spans="1:13" x14ac:dyDescent="0.45">
      <c r="A367" t="s">
        <v>175</v>
      </c>
      <c r="B367" t="s">
        <v>83</v>
      </c>
      <c r="C367" t="s">
        <v>127</v>
      </c>
      <c r="D367" t="s">
        <v>42</v>
      </c>
      <c r="E367" t="s">
        <v>96</v>
      </c>
      <c r="F367" t="s">
        <v>114</v>
      </c>
      <c r="G367" t="s">
        <v>94</v>
      </c>
      <c r="H367" t="s">
        <v>81</v>
      </c>
      <c r="I367">
        <v>25</v>
      </c>
      <c r="J367">
        <v>62.01</v>
      </c>
      <c r="K367">
        <v>166.84</v>
      </c>
      <c r="L367">
        <v>10</v>
      </c>
      <c r="M367">
        <v>0</v>
      </c>
    </row>
    <row r="368" spans="1:13" x14ac:dyDescent="0.45">
      <c r="A368" t="s">
        <v>175</v>
      </c>
      <c r="B368" t="s">
        <v>76</v>
      </c>
      <c r="C368" t="s">
        <v>124</v>
      </c>
      <c r="D368" t="s">
        <v>43</v>
      </c>
      <c r="E368" t="s">
        <v>78</v>
      </c>
      <c r="F368" t="s">
        <v>100</v>
      </c>
      <c r="G368" t="s">
        <v>94</v>
      </c>
      <c r="H368" t="s">
        <v>81</v>
      </c>
      <c r="I368">
        <v>30</v>
      </c>
      <c r="J368">
        <v>87.6</v>
      </c>
      <c r="K368">
        <v>176.13</v>
      </c>
      <c r="L368">
        <v>1</v>
      </c>
      <c r="M368">
        <v>4</v>
      </c>
    </row>
    <row r="369" spans="1:13" x14ac:dyDescent="0.45">
      <c r="A369" t="s">
        <v>178</v>
      </c>
      <c r="B369" t="s">
        <v>117</v>
      </c>
      <c r="C369" t="s">
        <v>90</v>
      </c>
      <c r="D369" t="s">
        <v>42</v>
      </c>
      <c r="E369" t="s">
        <v>78</v>
      </c>
      <c r="F369" t="s">
        <v>86</v>
      </c>
      <c r="G369" t="s">
        <v>94</v>
      </c>
      <c r="H369" t="s">
        <v>81</v>
      </c>
      <c r="I369">
        <v>29</v>
      </c>
      <c r="J369">
        <v>98.16</v>
      </c>
      <c r="K369">
        <v>178.33</v>
      </c>
      <c r="L369">
        <v>1</v>
      </c>
      <c r="M369">
        <v>6</v>
      </c>
    </row>
    <row r="370" spans="1:13" x14ac:dyDescent="0.45">
      <c r="A370" t="s">
        <v>178</v>
      </c>
      <c r="B370" t="s">
        <v>83</v>
      </c>
      <c r="C370" t="s">
        <v>129</v>
      </c>
      <c r="D370" t="s">
        <v>43</v>
      </c>
      <c r="E370" t="s">
        <v>78</v>
      </c>
      <c r="F370" t="s">
        <v>122</v>
      </c>
      <c r="G370" t="s">
        <v>94</v>
      </c>
      <c r="H370" t="s">
        <v>97</v>
      </c>
      <c r="I370">
        <v>23</v>
      </c>
      <c r="J370">
        <v>58.8</v>
      </c>
      <c r="K370">
        <v>152.58000000000001</v>
      </c>
      <c r="L370">
        <v>6</v>
      </c>
      <c r="M370">
        <v>0</v>
      </c>
    </row>
    <row r="371" spans="1:13" x14ac:dyDescent="0.45">
      <c r="A371" t="s">
        <v>178</v>
      </c>
      <c r="B371" t="s">
        <v>83</v>
      </c>
      <c r="C371" t="s">
        <v>111</v>
      </c>
      <c r="D371" t="s">
        <v>42</v>
      </c>
      <c r="E371" t="s">
        <v>78</v>
      </c>
      <c r="F371" t="s">
        <v>79</v>
      </c>
      <c r="G371" t="s">
        <v>94</v>
      </c>
      <c r="H371" t="s">
        <v>81</v>
      </c>
      <c r="I371">
        <v>25</v>
      </c>
      <c r="J371">
        <v>96.74</v>
      </c>
      <c r="K371">
        <v>190.8</v>
      </c>
      <c r="L371">
        <v>6</v>
      </c>
      <c r="M371">
        <v>2</v>
      </c>
    </row>
    <row r="372" spans="1:13" x14ac:dyDescent="0.45">
      <c r="A372" t="s">
        <v>178</v>
      </c>
      <c r="B372" t="s">
        <v>99</v>
      </c>
      <c r="C372" t="s">
        <v>129</v>
      </c>
      <c r="D372" t="s">
        <v>43</v>
      </c>
      <c r="E372" t="s">
        <v>78</v>
      </c>
      <c r="F372" t="s">
        <v>114</v>
      </c>
      <c r="G372" t="s">
        <v>94</v>
      </c>
      <c r="H372" t="s">
        <v>81</v>
      </c>
      <c r="I372">
        <v>32</v>
      </c>
      <c r="J372">
        <v>72.25</v>
      </c>
      <c r="K372">
        <v>177.78</v>
      </c>
      <c r="L372">
        <v>20</v>
      </c>
      <c r="M372">
        <v>2</v>
      </c>
    </row>
    <row r="373" spans="1:13" x14ac:dyDescent="0.45">
      <c r="A373" t="s">
        <v>178</v>
      </c>
      <c r="B373" t="s">
        <v>76</v>
      </c>
      <c r="C373" t="s">
        <v>95</v>
      </c>
      <c r="D373" t="s">
        <v>43</v>
      </c>
      <c r="E373" t="s">
        <v>85</v>
      </c>
      <c r="F373" t="s">
        <v>91</v>
      </c>
      <c r="G373" t="s">
        <v>87</v>
      </c>
      <c r="H373" t="s">
        <v>81</v>
      </c>
      <c r="I373">
        <v>26</v>
      </c>
      <c r="J373">
        <v>63.61</v>
      </c>
      <c r="K373">
        <v>158.41999999999999</v>
      </c>
      <c r="L373">
        <v>8</v>
      </c>
      <c r="M373">
        <v>7</v>
      </c>
    </row>
    <row r="374" spans="1:13" x14ac:dyDescent="0.45">
      <c r="A374" t="s">
        <v>178</v>
      </c>
      <c r="B374" t="s">
        <v>76</v>
      </c>
      <c r="C374" t="s">
        <v>103</v>
      </c>
      <c r="D374" t="s">
        <v>43</v>
      </c>
      <c r="E374" t="s">
        <v>78</v>
      </c>
      <c r="F374" t="s">
        <v>122</v>
      </c>
      <c r="G374" t="s">
        <v>94</v>
      </c>
      <c r="H374" t="s">
        <v>81</v>
      </c>
      <c r="I374">
        <v>34</v>
      </c>
      <c r="J374">
        <v>81.59</v>
      </c>
      <c r="K374">
        <v>156.54</v>
      </c>
      <c r="L374">
        <v>5</v>
      </c>
      <c r="M374">
        <v>3</v>
      </c>
    </row>
    <row r="375" spans="1:13" x14ac:dyDescent="0.45">
      <c r="A375" t="s">
        <v>178</v>
      </c>
      <c r="B375" t="s">
        <v>89</v>
      </c>
      <c r="C375" t="s">
        <v>113</v>
      </c>
      <c r="D375" t="s">
        <v>43</v>
      </c>
      <c r="E375" t="s">
        <v>85</v>
      </c>
      <c r="F375" t="s">
        <v>122</v>
      </c>
      <c r="G375" t="s">
        <v>94</v>
      </c>
      <c r="H375" t="s">
        <v>81</v>
      </c>
      <c r="I375">
        <v>39</v>
      </c>
      <c r="J375">
        <v>52.48</v>
      </c>
      <c r="K375">
        <v>160.57</v>
      </c>
      <c r="L375">
        <v>11</v>
      </c>
      <c r="M375">
        <v>9</v>
      </c>
    </row>
    <row r="376" spans="1:13" x14ac:dyDescent="0.45">
      <c r="A376" t="s">
        <v>199</v>
      </c>
      <c r="B376" t="s">
        <v>83</v>
      </c>
      <c r="C376" t="s">
        <v>113</v>
      </c>
      <c r="D376" t="s">
        <v>42</v>
      </c>
      <c r="E376" t="s">
        <v>85</v>
      </c>
      <c r="F376" t="s">
        <v>100</v>
      </c>
      <c r="G376" t="s">
        <v>80</v>
      </c>
      <c r="H376" t="s">
        <v>81</v>
      </c>
      <c r="I376">
        <v>34</v>
      </c>
      <c r="J376">
        <v>76.900000000000006</v>
      </c>
      <c r="K376">
        <v>151.97999999999999</v>
      </c>
      <c r="L376">
        <v>9</v>
      </c>
      <c r="M376">
        <v>6</v>
      </c>
    </row>
    <row r="377" spans="1:13" x14ac:dyDescent="0.45">
      <c r="A377" t="s">
        <v>199</v>
      </c>
      <c r="B377" t="s">
        <v>83</v>
      </c>
      <c r="C377" t="s">
        <v>90</v>
      </c>
      <c r="D377" t="s">
        <v>43</v>
      </c>
      <c r="E377" t="s">
        <v>96</v>
      </c>
      <c r="F377" t="s">
        <v>114</v>
      </c>
      <c r="G377" t="s">
        <v>80</v>
      </c>
      <c r="H377" t="s">
        <v>97</v>
      </c>
      <c r="I377">
        <v>31</v>
      </c>
      <c r="J377">
        <v>90.23</v>
      </c>
      <c r="K377">
        <v>151.05000000000001</v>
      </c>
      <c r="L377">
        <v>10</v>
      </c>
      <c r="M377">
        <v>10</v>
      </c>
    </row>
    <row r="378" spans="1:13" x14ac:dyDescent="0.45">
      <c r="A378" t="s">
        <v>199</v>
      </c>
      <c r="B378" t="s">
        <v>83</v>
      </c>
      <c r="C378" t="s">
        <v>124</v>
      </c>
      <c r="D378" t="s">
        <v>43</v>
      </c>
      <c r="E378" t="s">
        <v>85</v>
      </c>
      <c r="F378" t="s">
        <v>86</v>
      </c>
      <c r="G378" t="s">
        <v>80</v>
      </c>
      <c r="H378" t="s">
        <v>97</v>
      </c>
      <c r="I378">
        <v>28</v>
      </c>
      <c r="J378">
        <v>70.59</v>
      </c>
      <c r="K378">
        <v>160.78</v>
      </c>
      <c r="L378">
        <v>11</v>
      </c>
      <c r="M378">
        <v>3</v>
      </c>
    </row>
    <row r="379" spans="1:13" x14ac:dyDescent="0.45">
      <c r="A379" t="s">
        <v>199</v>
      </c>
      <c r="B379" t="s">
        <v>120</v>
      </c>
      <c r="C379" t="s">
        <v>129</v>
      </c>
      <c r="D379" t="s">
        <v>42</v>
      </c>
      <c r="E379" t="s">
        <v>78</v>
      </c>
      <c r="F379" t="s">
        <v>122</v>
      </c>
      <c r="G379" t="s">
        <v>80</v>
      </c>
      <c r="H379" t="s">
        <v>97</v>
      </c>
      <c r="I379">
        <v>39</v>
      </c>
      <c r="J379">
        <v>69.37</v>
      </c>
      <c r="K379">
        <v>184.3</v>
      </c>
      <c r="L379">
        <v>13</v>
      </c>
      <c r="M379">
        <v>6</v>
      </c>
    </row>
    <row r="380" spans="1:13" x14ac:dyDescent="0.45">
      <c r="A380" t="s">
        <v>199</v>
      </c>
      <c r="B380" t="s">
        <v>76</v>
      </c>
      <c r="C380" t="s">
        <v>90</v>
      </c>
      <c r="D380" t="s">
        <v>42</v>
      </c>
      <c r="E380" t="s">
        <v>93</v>
      </c>
      <c r="F380" t="s">
        <v>104</v>
      </c>
      <c r="G380" t="s">
        <v>87</v>
      </c>
      <c r="H380" t="s">
        <v>97</v>
      </c>
      <c r="I380">
        <v>30</v>
      </c>
      <c r="J380">
        <v>78.27</v>
      </c>
      <c r="K380">
        <v>191.7</v>
      </c>
      <c r="L380">
        <v>15</v>
      </c>
      <c r="M380">
        <v>3</v>
      </c>
    </row>
    <row r="381" spans="1:13" x14ac:dyDescent="0.45">
      <c r="A381" t="s">
        <v>199</v>
      </c>
      <c r="B381" t="s">
        <v>120</v>
      </c>
      <c r="C381" t="s">
        <v>77</v>
      </c>
      <c r="D381" t="s">
        <v>42</v>
      </c>
      <c r="E381" t="s">
        <v>93</v>
      </c>
      <c r="F381" t="s">
        <v>114</v>
      </c>
      <c r="G381" t="s">
        <v>94</v>
      </c>
      <c r="H381" t="s">
        <v>97</v>
      </c>
      <c r="I381">
        <v>27</v>
      </c>
      <c r="J381">
        <v>81.91</v>
      </c>
      <c r="K381">
        <v>170.74</v>
      </c>
      <c r="L381">
        <v>6</v>
      </c>
      <c r="M381">
        <v>1</v>
      </c>
    </row>
    <row r="382" spans="1:13" x14ac:dyDescent="0.45">
      <c r="A382" t="s">
        <v>199</v>
      </c>
      <c r="B382" t="s">
        <v>117</v>
      </c>
      <c r="C382" t="s">
        <v>111</v>
      </c>
      <c r="D382" t="s">
        <v>43</v>
      </c>
      <c r="E382" t="s">
        <v>96</v>
      </c>
      <c r="F382" t="s">
        <v>104</v>
      </c>
      <c r="G382" t="s">
        <v>87</v>
      </c>
      <c r="H382" t="s">
        <v>97</v>
      </c>
      <c r="I382">
        <v>20</v>
      </c>
      <c r="J382">
        <v>77.89</v>
      </c>
      <c r="K382">
        <v>174.36</v>
      </c>
      <c r="L382">
        <v>13</v>
      </c>
      <c r="M382">
        <v>6</v>
      </c>
    </row>
    <row r="383" spans="1:13" x14ac:dyDescent="0.45">
      <c r="A383" t="s">
        <v>199</v>
      </c>
      <c r="B383" t="s">
        <v>89</v>
      </c>
      <c r="C383" t="s">
        <v>90</v>
      </c>
      <c r="D383" t="s">
        <v>43</v>
      </c>
      <c r="E383" t="s">
        <v>78</v>
      </c>
      <c r="F383" t="s">
        <v>122</v>
      </c>
      <c r="G383" t="s">
        <v>94</v>
      </c>
      <c r="H383" t="s">
        <v>97</v>
      </c>
      <c r="I383">
        <v>40</v>
      </c>
      <c r="J383">
        <v>61.49</v>
      </c>
      <c r="K383">
        <v>153.44999999999999</v>
      </c>
      <c r="L383">
        <v>15</v>
      </c>
      <c r="M383">
        <v>9</v>
      </c>
    </row>
    <row r="384" spans="1:13" x14ac:dyDescent="0.45">
      <c r="A384" t="s">
        <v>202</v>
      </c>
      <c r="B384" t="s">
        <v>89</v>
      </c>
      <c r="C384" t="s">
        <v>103</v>
      </c>
      <c r="D384" t="s">
        <v>42</v>
      </c>
      <c r="E384" t="s">
        <v>96</v>
      </c>
      <c r="F384" t="s">
        <v>114</v>
      </c>
      <c r="G384" t="s">
        <v>87</v>
      </c>
      <c r="H384" t="s">
        <v>81</v>
      </c>
      <c r="I384">
        <v>20</v>
      </c>
      <c r="J384">
        <v>92.55</v>
      </c>
      <c r="K384">
        <v>178.57</v>
      </c>
      <c r="L384">
        <v>6</v>
      </c>
      <c r="M384">
        <v>1</v>
      </c>
    </row>
    <row r="385" spans="1:13" x14ac:dyDescent="0.45">
      <c r="A385" t="s">
        <v>202</v>
      </c>
      <c r="B385" t="s">
        <v>117</v>
      </c>
      <c r="C385" t="s">
        <v>111</v>
      </c>
      <c r="D385" t="s">
        <v>43</v>
      </c>
      <c r="E385" t="s">
        <v>85</v>
      </c>
      <c r="F385" t="s">
        <v>114</v>
      </c>
      <c r="G385" t="s">
        <v>87</v>
      </c>
      <c r="H385" t="s">
        <v>81</v>
      </c>
      <c r="I385">
        <v>27</v>
      </c>
      <c r="J385">
        <v>98.57</v>
      </c>
      <c r="K385">
        <v>150.07</v>
      </c>
      <c r="L385">
        <v>4</v>
      </c>
      <c r="M385">
        <v>5</v>
      </c>
    </row>
    <row r="386" spans="1:13" x14ac:dyDescent="0.45">
      <c r="A386" t="s">
        <v>179</v>
      </c>
      <c r="B386" t="s">
        <v>120</v>
      </c>
      <c r="C386" t="s">
        <v>84</v>
      </c>
      <c r="D386" t="s">
        <v>42</v>
      </c>
      <c r="E386" t="s">
        <v>93</v>
      </c>
      <c r="F386" t="s">
        <v>122</v>
      </c>
      <c r="G386" t="s">
        <v>94</v>
      </c>
      <c r="H386" t="s">
        <v>97</v>
      </c>
      <c r="I386">
        <v>21</v>
      </c>
      <c r="J386">
        <v>77.03</v>
      </c>
      <c r="K386">
        <v>178.11</v>
      </c>
      <c r="L386">
        <v>7</v>
      </c>
      <c r="M386">
        <v>10</v>
      </c>
    </row>
    <row r="387" spans="1:13" x14ac:dyDescent="0.45">
      <c r="A387" t="s">
        <v>179</v>
      </c>
      <c r="B387" t="s">
        <v>117</v>
      </c>
      <c r="C387" t="s">
        <v>124</v>
      </c>
      <c r="D387" t="s">
        <v>42</v>
      </c>
      <c r="E387" t="s">
        <v>96</v>
      </c>
      <c r="F387" t="s">
        <v>104</v>
      </c>
      <c r="G387" t="s">
        <v>94</v>
      </c>
      <c r="H387" t="s">
        <v>97</v>
      </c>
      <c r="I387">
        <v>25</v>
      </c>
      <c r="J387">
        <v>73.41</v>
      </c>
      <c r="K387">
        <v>163.22</v>
      </c>
      <c r="L387">
        <v>15</v>
      </c>
      <c r="M387">
        <v>0</v>
      </c>
    </row>
    <row r="388" spans="1:13" x14ac:dyDescent="0.45">
      <c r="A388" t="s">
        <v>179</v>
      </c>
      <c r="B388" t="s">
        <v>106</v>
      </c>
      <c r="C388" t="s">
        <v>129</v>
      </c>
      <c r="D388" t="s">
        <v>43</v>
      </c>
      <c r="E388" t="s">
        <v>78</v>
      </c>
      <c r="F388" t="s">
        <v>100</v>
      </c>
      <c r="G388" t="s">
        <v>87</v>
      </c>
      <c r="H388" t="s">
        <v>81</v>
      </c>
      <c r="I388">
        <v>37</v>
      </c>
      <c r="J388">
        <v>73.86</v>
      </c>
      <c r="K388">
        <v>150.5</v>
      </c>
      <c r="L388">
        <v>15</v>
      </c>
      <c r="M388">
        <v>7</v>
      </c>
    </row>
    <row r="389" spans="1:13" x14ac:dyDescent="0.45">
      <c r="A389" t="s">
        <v>179</v>
      </c>
      <c r="B389" t="s">
        <v>120</v>
      </c>
      <c r="C389" t="s">
        <v>84</v>
      </c>
      <c r="D389" t="s">
        <v>42</v>
      </c>
      <c r="E389" t="s">
        <v>96</v>
      </c>
      <c r="F389" t="s">
        <v>86</v>
      </c>
      <c r="G389" t="s">
        <v>80</v>
      </c>
      <c r="H389" t="s">
        <v>97</v>
      </c>
      <c r="I389">
        <v>34</v>
      </c>
      <c r="J389">
        <v>66.44</v>
      </c>
      <c r="K389">
        <v>162.16999999999999</v>
      </c>
      <c r="L389">
        <v>18</v>
      </c>
      <c r="M389">
        <v>3</v>
      </c>
    </row>
    <row r="390" spans="1:13" x14ac:dyDescent="0.45">
      <c r="A390" t="s">
        <v>179</v>
      </c>
      <c r="B390" t="s">
        <v>99</v>
      </c>
      <c r="C390" t="s">
        <v>129</v>
      </c>
      <c r="D390" t="s">
        <v>43</v>
      </c>
      <c r="E390" t="s">
        <v>93</v>
      </c>
      <c r="F390" t="s">
        <v>104</v>
      </c>
      <c r="G390" t="s">
        <v>94</v>
      </c>
      <c r="H390" t="s">
        <v>81</v>
      </c>
      <c r="I390">
        <v>40</v>
      </c>
      <c r="J390">
        <v>57.14</v>
      </c>
      <c r="K390">
        <v>197.63</v>
      </c>
      <c r="L390">
        <v>12</v>
      </c>
      <c r="M390">
        <v>0</v>
      </c>
    </row>
    <row r="391" spans="1:13" x14ac:dyDescent="0.45">
      <c r="A391" t="s">
        <v>179</v>
      </c>
      <c r="B391" t="s">
        <v>89</v>
      </c>
      <c r="C391" t="s">
        <v>113</v>
      </c>
      <c r="D391" t="s">
        <v>42</v>
      </c>
      <c r="E391" t="s">
        <v>96</v>
      </c>
      <c r="F391" t="s">
        <v>114</v>
      </c>
      <c r="G391" t="s">
        <v>80</v>
      </c>
      <c r="H391" t="s">
        <v>97</v>
      </c>
      <c r="I391">
        <v>19</v>
      </c>
      <c r="J391">
        <v>77.819999999999993</v>
      </c>
      <c r="K391">
        <v>187.79</v>
      </c>
      <c r="L391">
        <v>13</v>
      </c>
      <c r="M391">
        <v>1</v>
      </c>
    </row>
    <row r="392" spans="1:13" x14ac:dyDescent="0.45">
      <c r="A392" t="s">
        <v>173</v>
      </c>
      <c r="B392" t="s">
        <v>120</v>
      </c>
      <c r="C392" t="s">
        <v>77</v>
      </c>
      <c r="D392" t="s">
        <v>43</v>
      </c>
      <c r="E392" t="s">
        <v>93</v>
      </c>
      <c r="F392" t="s">
        <v>118</v>
      </c>
      <c r="G392" t="s">
        <v>94</v>
      </c>
      <c r="H392" t="s">
        <v>81</v>
      </c>
      <c r="I392">
        <v>31</v>
      </c>
      <c r="J392">
        <v>92.39</v>
      </c>
      <c r="K392">
        <v>151.32</v>
      </c>
      <c r="L392">
        <v>20</v>
      </c>
      <c r="M392">
        <v>9</v>
      </c>
    </row>
    <row r="393" spans="1:13" x14ac:dyDescent="0.45">
      <c r="A393" t="s">
        <v>173</v>
      </c>
      <c r="B393" t="s">
        <v>106</v>
      </c>
      <c r="C393" t="s">
        <v>95</v>
      </c>
      <c r="D393" t="s">
        <v>43</v>
      </c>
      <c r="E393" t="s">
        <v>93</v>
      </c>
      <c r="F393" t="s">
        <v>91</v>
      </c>
      <c r="G393" t="s">
        <v>80</v>
      </c>
      <c r="H393" t="s">
        <v>81</v>
      </c>
      <c r="I393">
        <v>19</v>
      </c>
      <c r="J393">
        <v>81.28</v>
      </c>
      <c r="K393">
        <v>186.89</v>
      </c>
      <c r="L393">
        <v>11</v>
      </c>
      <c r="M393">
        <v>6</v>
      </c>
    </row>
    <row r="394" spans="1:13" x14ac:dyDescent="0.45">
      <c r="A394" t="s">
        <v>173</v>
      </c>
      <c r="B394" t="s">
        <v>83</v>
      </c>
      <c r="C394" t="s">
        <v>113</v>
      </c>
      <c r="D394" t="s">
        <v>43</v>
      </c>
      <c r="E394" t="s">
        <v>85</v>
      </c>
      <c r="F394" t="s">
        <v>104</v>
      </c>
      <c r="G394" t="s">
        <v>80</v>
      </c>
      <c r="H394" t="s">
        <v>97</v>
      </c>
      <c r="I394">
        <v>39</v>
      </c>
      <c r="J394">
        <v>89.92</v>
      </c>
      <c r="K394">
        <v>150.72</v>
      </c>
      <c r="L394">
        <v>13</v>
      </c>
      <c r="M394">
        <v>6</v>
      </c>
    </row>
    <row r="395" spans="1:13" x14ac:dyDescent="0.45">
      <c r="A395" t="s">
        <v>173</v>
      </c>
      <c r="B395" t="s">
        <v>89</v>
      </c>
      <c r="C395" t="s">
        <v>127</v>
      </c>
      <c r="D395" t="s">
        <v>42</v>
      </c>
      <c r="E395" t="s">
        <v>85</v>
      </c>
      <c r="F395" t="s">
        <v>114</v>
      </c>
      <c r="G395" t="s">
        <v>80</v>
      </c>
      <c r="H395" t="s">
        <v>97</v>
      </c>
      <c r="I395">
        <v>23</v>
      </c>
      <c r="J395">
        <v>79.06</v>
      </c>
      <c r="K395">
        <v>150</v>
      </c>
      <c r="L395">
        <v>9</v>
      </c>
      <c r="M395">
        <v>6</v>
      </c>
    </row>
    <row r="396" spans="1:13" x14ac:dyDescent="0.45">
      <c r="A396" t="s">
        <v>173</v>
      </c>
      <c r="B396" t="s">
        <v>106</v>
      </c>
      <c r="C396" t="s">
        <v>113</v>
      </c>
      <c r="D396" t="s">
        <v>42</v>
      </c>
      <c r="E396" t="s">
        <v>85</v>
      </c>
      <c r="F396" t="s">
        <v>79</v>
      </c>
      <c r="G396" t="s">
        <v>87</v>
      </c>
      <c r="H396" t="s">
        <v>81</v>
      </c>
      <c r="I396">
        <v>18</v>
      </c>
      <c r="J396">
        <v>61.49</v>
      </c>
      <c r="K396">
        <v>182.33</v>
      </c>
      <c r="L396">
        <v>3</v>
      </c>
      <c r="M396">
        <v>9</v>
      </c>
    </row>
    <row r="397" spans="1:13" x14ac:dyDescent="0.45">
      <c r="A397" t="s">
        <v>173</v>
      </c>
      <c r="B397" t="s">
        <v>83</v>
      </c>
      <c r="C397" t="s">
        <v>77</v>
      </c>
      <c r="D397" t="s">
        <v>42</v>
      </c>
      <c r="E397" t="s">
        <v>93</v>
      </c>
      <c r="F397" t="s">
        <v>118</v>
      </c>
      <c r="G397" t="s">
        <v>80</v>
      </c>
      <c r="H397" t="s">
        <v>81</v>
      </c>
      <c r="I397">
        <v>32</v>
      </c>
      <c r="J397">
        <v>85.97</v>
      </c>
      <c r="K397">
        <v>185.42</v>
      </c>
      <c r="L397">
        <v>6</v>
      </c>
      <c r="M397">
        <v>0</v>
      </c>
    </row>
    <row r="398" spans="1:13" x14ac:dyDescent="0.45">
      <c r="A398" t="s">
        <v>173</v>
      </c>
      <c r="B398" t="s">
        <v>106</v>
      </c>
      <c r="C398" t="s">
        <v>129</v>
      </c>
      <c r="D398" t="s">
        <v>42</v>
      </c>
      <c r="E398" t="s">
        <v>93</v>
      </c>
      <c r="F398" t="s">
        <v>118</v>
      </c>
      <c r="G398" t="s">
        <v>87</v>
      </c>
      <c r="H398" t="s">
        <v>97</v>
      </c>
      <c r="I398">
        <v>35</v>
      </c>
      <c r="J398">
        <v>91.85</v>
      </c>
      <c r="K398">
        <v>152.51</v>
      </c>
      <c r="L398">
        <v>11</v>
      </c>
      <c r="M398">
        <v>10</v>
      </c>
    </row>
    <row r="399" spans="1:13" x14ac:dyDescent="0.45">
      <c r="A399" t="s">
        <v>173</v>
      </c>
      <c r="B399" t="s">
        <v>89</v>
      </c>
      <c r="C399" t="s">
        <v>103</v>
      </c>
      <c r="D399" t="s">
        <v>42</v>
      </c>
      <c r="E399" t="s">
        <v>93</v>
      </c>
      <c r="F399" t="s">
        <v>122</v>
      </c>
      <c r="G399" t="s">
        <v>87</v>
      </c>
      <c r="H399" t="s">
        <v>81</v>
      </c>
      <c r="I399">
        <v>32</v>
      </c>
      <c r="J399">
        <v>77.44</v>
      </c>
      <c r="K399">
        <v>183.62</v>
      </c>
      <c r="L399">
        <v>15</v>
      </c>
      <c r="M399">
        <v>10</v>
      </c>
    </row>
    <row r="400" spans="1:13" x14ac:dyDescent="0.45">
      <c r="A400" t="s">
        <v>115</v>
      </c>
      <c r="B400" t="s">
        <v>83</v>
      </c>
      <c r="C400" t="s">
        <v>103</v>
      </c>
      <c r="D400" t="s">
        <v>42</v>
      </c>
      <c r="E400" t="s">
        <v>96</v>
      </c>
      <c r="F400" t="s">
        <v>86</v>
      </c>
      <c r="G400" t="s">
        <v>94</v>
      </c>
      <c r="H400" t="s">
        <v>97</v>
      </c>
      <c r="I400">
        <v>37</v>
      </c>
      <c r="J400">
        <v>94.61</v>
      </c>
      <c r="K400">
        <v>150.78</v>
      </c>
      <c r="L400">
        <v>13</v>
      </c>
      <c r="M400">
        <v>5</v>
      </c>
    </row>
    <row r="401" spans="1:13" x14ac:dyDescent="0.45">
      <c r="A401" t="s">
        <v>115</v>
      </c>
      <c r="B401" t="s">
        <v>99</v>
      </c>
      <c r="C401" t="s">
        <v>129</v>
      </c>
      <c r="D401" t="s">
        <v>42</v>
      </c>
      <c r="E401" t="s">
        <v>96</v>
      </c>
      <c r="F401" t="s">
        <v>104</v>
      </c>
      <c r="G401" t="s">
        <v>87</v>
      </c>
      <c r="H401" t="s">
        <v>97</v>
      </c>
      <c r="I401">
        <v>37</v>
      </c>
      <c r="J401">
        <v>63.62</v>
      </c>
      <c r="K401">
        <v>151.33000000000001</v>
      </c>
      <c r="L401">
        <v>12</v>
      </c>
      <c r="M401">
        <v>4</v>
      </c>
    </row>
    <row r="402" spans="1:13" x14ac:dyDescent="0.45">
      <c r="A402" t="s">
        <v>115</v>
      </c>
      <c r="B402" t="s">
        <v>83</v>
      </c>
      <c r="C402" t="s">
        <v>111</v>
      </c>
      <c r="D402" t="s">
        <v>42</v>
      </c>
      <c r="E402" t="s">
        <v>93</v>
      </c>
      <c r="F402" t="s">
        <v>122</v>
      </c>
      <c r="G402" t="s">
        <v>94</v>
      </c>
      <c r="H402" t="s">
        <v>81</v>
      </c>
      <c r="I402">
        <v>38</v>
      </c>
      <c r="J402">
        <v>59.52</v>
      </c>
      <c r="K402">
        <v>176.86</v>
      </c>
      <c r="L402">
        <v>15</v>
      </c>
      <c r="M402">
        <v>10</v>
      </c>
    </row>
    <row r="403" spans="1:13" x14ac:dyDescent="0.45">
      <c r="A403" t="s">
        <v>115</v>
      </c>
      <c r="B403" t="s">
        <v>106</v>
      </c>
      <c r="C403" t="s">
        <v>124</v>
      </c>
      <c r="D403" t="s">
        <v>42</v>
      </c>
      <c r="E403" t="s">
        <v>96</v>
      </c>
      <c r="F403" t="s">
        <v>86</v>
      </c>
      <c r="G403" t="s">
        <v>80</v>
      </c>
      <c r="H403" t="s">
        <v>81</v>
      </c>
      <c r="I403">
        <v>26</v>
      </c>
      <c r="J403">
        <v>58.49</v>
      </c>
      <c r="K403">
        <v>178.66</v>
      </c>
      <c r="L403">
        <v>15</v>
      </c>
      <c r="M403">
        <v>8</v>
      </c>
    </row>
    <row r="404" spans="1:13" x14ac:dyDescent="0.45">
      <c r="A404" t="s">
        <v>115</v>
      </c>
      <c r="B404" t="s">
        <v>99</v>
      </c>
      <c r="C404" t="s">
        <v>129</v>
      </c>
      <c r="D404" t="s">
        <v>42</v>
      </c>
      <c r="E404" t="s">
        <v>78</v>
      </c>
      <c r="F404" t="s">
        <v>118</v>
      </c>
      <c r="G404" t="s">
        <v>80</v>
      </c>
      <c r="H404" t="s">
        <v>97</v>
      </c>
      <c r="I404">
        <v>37</v>
      </c>
      <c r="J404">
        <v>86.47</v>
      </c>
      <c r="K404">
        <v>156.54</v>
      </c>
      <c r="L404">
        <v>10</v>
      </c>
      <c r="M404">
        <v>1</v>
      </c>
    </row>
    <row r="405" spans="1:13" x14ac:dyDescent="0.45">
      <c r="A405" t="s">
        <v>115</v>
      </c>
      <c r="B405" t="s">
        <v>117</v>
      </c>
      <c r="C405" t="s">
        <v>113</v>
      </c>
      <c r="D405" t="s">
        <v>43</v>
      </c>
      <c r="E405" t="s">
        <v>96</v>
      </c>
      <c r="F405" t="s">
        <v>118</v>
      </c>
      <c r="G405" t="s">
        <v>80</v>
      </c>
      <c r="H405" t="s">
        <v>97</v>
      </c>
      <c r="I405">
        <v>20</v>
      </c>
      <c r="J405">
        <v>79.81</v>
      </c>
      <c r="K405">
        <v>191.43</v>
      </c>
      <c r="L405">
        <v>4</v>
      </c>
      <c r="M405">
        <v>9</v>
      </c>
    </row>
    <row r="406" spans="1:13" x14ac:dyDescent="0.45">
      <c r="A406" t="s">
        <v>115</v>
      </c>
      <c r="B406" t="s">
        <v>89</v>
      </c>
      <c r="C406" t="s">
        <v>129</v>
      </c>
      <c r="D406" t="s">
        <v>43</v>
      </c>
      <c r="E406" t="s">
        <v>93</v>
      </c>
      <c r="F406" t="s">
        <v>114</v>
      </c>
      <c r="G406" t="s">
        <v>94</v>
      </c>
      <c r="H406" t="s">
        <v>97</v>
      </c>
      <c r="I406">
        <v>21</v>
      </c>
      <c r="J406">
        <v>70.97</v>
      </c>
      <c r="K406">
        <v>175.93</v>
      </c>
      <c r="L406">
        <v>2</v>
      </c>
      <c r="M406">
        <v>1</v>
      </c>
    </row>
    <row r="407" spans="1:13" x14ac:dyDescent="0.45">
      <c r="A407" t="s">
        <v>123</v>
      </c>
      <c r="B407" t="s">
        <v>83</v>
      </c>
      <c r="C407" t="s">
        <v>124</v>
      </c>
      <c r="D407" t="s">
        <v>43</v>
      </c>
      <c r="E407" t="s">
        <v>96</v>
      </c>
      <c r="F407" t="s">
        <v>86</v>
      </c>
      <c r="G407" t="s">
        <v>80</v>
      </c>
      <c r="H407" t="s">
        <v>97</v>
      </c>
      <c r="I407">
        <v>37</v>
      </c>
      <c r="J407">
        <v>69.38</v>
      </c>
      <c r="K407">
        <v>162.22</v>
      </c>
      <c r="L407">
        <v>18</v>
      </c>
      <c r="M407">
        <v>5</v>
      </c>
    </row>
    <row r="408" spans="1:13" x14ac:dyDescent="0.45">
      <c r="A408" t="s">
        <v>123</v>
      </c>
      <c r="B408" t="s">
        <v>99</v>
      </c>
      <c r="C408" t="s">
        <v>84</v>
      </c>
      <c r="D408" t="s">
        <v>43</v>
      </c>
      <c r="E408" t="s">
        <v>93</v>
      </c>
      <c r="F408" t="s">
        <v>91</v>
      </c>
      <c r="G408" t="s">
        <v>80</v>
      </c>
      <c r="H408" t="s">
        <v>81</v>
      </c>
      <c r="I408">
        <v>35</v>
      </c>
      <c r="J408">
        <v>81.319999999999993</v>
      </c>
      <c r="K408">
        <v>183.71</v>
      </c>
      <c r="L408">
        <v>17</v>
      </c>
      <c r="M408">
        <v>2</v>
      </c>
    </row>
    <row r="409" spans="1:13" x14ac:dyDescent="0.45">
      <c r="A409" t="s">
        <v>123</v>
      </c>
      <c r="B409" t="s">
        <v>89</v>
      </c>
      <c r="C409" t="s">
        <v>127</v>
      </c>
      <c r="D409" t="s">
        <v>43</v>
      </c>
      <c r="E409" t="s">
        <v>96</v>
      </c>
      <c r="F409" t="s">
        <v>79</v>
      </c>
      <c r="G409" t="s">
        <v>87</v>
      </c>
      <c r="H409" t="s">
        <v>81</v>
      </c>
      <c r="I409">
        <v>26</v>
      </c>
      <c r="J409">
        <v>90.77</v>
      </c>
      <c r="K409">
        <v>167.66</v>
      </c>
      <c r="L409">
        <v>2</v>
      </c>
      <c r="M409">
        <v>0</v>
      </c>
    </row>
    <row r="410" spans="1:13" x14ac:dyDescent="0.45">
      <c r="A410" t="s">
        <v>123</v>
      </c>
      <c r="B410" t="s">
        <v>99</v>
      </c>
      <c r="C410" t="s">
        <v>90</v>
      </c>
      <c r="D410" t="s">
        <v>42</v>
      </c>
      <c r="E410" t="s">
        <v>78</v>
      </c>
      <c r="F410" t="s">
        <v>79</v>
      </c>
      <c r="G410" t="s">
        <v>87</v>
      </c>
      <c r="H410" t="s">
        <v>81</v>
      </c>
      <c r="I410">
        <v>30</v>
      </c>
      <c r="J410">
        <v>60.09</v>
      </c>
      <c r="K410">
        <v>171.18</v>
      </c>
      <c r="L410">
        <v>7</v>
      </c>
      <c r="M410">
        <v>3</v>
      </c>
    </row>
    <row r="411" spans="1:13" x14ac:dyDescent="0.45">
      <c r="A411" t="s">
        <v>141</v>
      </c>
      <c r="B411" t="s">
        <v>89</v>
      </c>
      <c r="C411" t="s">
        <v>127</v>
      </c>
      <c r="D411" t="s">
        <v>42</v>
      </c>
      <c r="E411" t="s">
        <v>85</v>
      </c>
      <c r="F411" t="s">
        <v>86</v>
      </c>
      <c r="G411" t="s">
        <v>94</v>
      </c>
      <c r="H411" t="s">
        <v>81</v>
      </c>
      <c r="I411">
        <v>28</v>
      </c>
      <c r="J411">
        <v>89.74</v>
      </c>
      <c r="K411">
        <v>176.2</v>
      </c>
      <c r="L411">
        <v>14</v>
      </c>
      <c r="M411">
        <v>1</v>
      </c>
    </row>
    <row r="412" spans="1:13" x14ac:dyDescent="0.45">
      <c r="A412" t="s">
        <v>141</v>
      </c>
      <c r="B412" t="s">
        <v>117</v>
      </c>
      <c r="C412" t="s">
        <v>77</v>
      </c>
      <c r="D412" t="s">
        <v>43</v>
      </c>
      <c r="E412" t="s">
        <v>85</v>
      </c>
      <c r="F412" t="s">
        <v>122</v>
      </c>
      <c r="G412" t="s">
        <v>87</v>
      </c>
      <c r="H412" t="s">
        <v>81</v>
      </c>
      <c r="I412">
        <v>40</v>
      </c>
      <c r="J412">
        <v>93.39</v>
      </c>
      <c r="K412">
        <v>164.2</v>
      </c>
      <c r="L412">
        <v>20</v>
      </c>
      <c r="M412">
        <v>2</v>
      </c>
    </row>
    <row r="413" spans="1:13" x14ac:dyDescent="0.45">
      <c r="A413" t="s">
        <v>141</v>
      </c>
      <c r="B413" t="s">
        <v>99</v>
      </c>
      <c r="C413" t="s">
        <v>103</v>
      </c>
      <c r="D413" t="s">
        <v>42</v>
      </c>
      <c r="E413" t="s">
        <v>93</v>
      </c>
      <c r="F413" t="s">
        <v>91</v>
      </c>
      <c r="G413" t="s">
        <v>94</v>
      </c>
      <c r="H413" t="s">
        <v>97</v>
      </c>
      <c r="I413">
        <v>28</v>
      </c>
      <c r="J413">
        <v>89.11</v>
      </c>
      <c r="K413">
        <v>181.71</v>
      </c>
      <c r="L413">
        <v>1</v>
      </c>
      <c r="M413">
        <v>0</v>
      </c>
    </row>
    <row r="414" spans="1:13" x14ac:dyDescent="0.45">
      <c r="A414" t="s">
        <v>141</v>
      </c>
      <c r="B414" t="s">
        <v>120</v>
      </c>
      <c r="C414" t="s">
        <v>113</v>
      </c>
      <c r="D414" t="s">
        <v>42</v>
      </c>
      <c r="E414" t="s">
        <v>96</v>
      </c>
      <c r="F414" t="s">
        <v>79</v>
      </c>
      <c r="G414" t="s">
        <v>94</v>
      </c>
      <c r="H414" t="s">
        <v>81</v>
      </c>
      <c r="I414">
        <v>39</v>
      </c>
      <c r="J414">
        <v>62.59</v>
      </c>
      <c r="K414">
        <v>177.5</v>
      </c>
      <c r="L414">
        <v>5</v>
      </c>
      <c r="M414">
        <v>3</v>
      </c>
    </row>
    <row r="415" spans="1:13" x14ac:dyDescent="0.45">
      <c r="A415" t="s">
        <v>141</v>
      </c>
      <c r="B415" t="s">
        <v>83</v>
      </c>
      <c r="C415" t="s">
        <v>77</v>
      </c>
      <c r="D415" t="s">
        <v>43</v>
      </c>
      <c r="E415" t="s">
        <v>85</v>
      </c>
      <c r="F415" t="s">
        <v>91</v>
      </c>
      <c r="G415" t="s">
        <v>87</v>
      </c>
      <c r="H415" t="s">
        <v>97</v>
      </c>
      <c r="I415">
        <v>29</v>
      </c>
      <c r="J415">
        <v>53.84</v>
      </c>
      <c r="K415">
        <v>189.79</v>
      </c>
      <c r="L415">
        <v>12</v>
      </c>
      <c r="M415">
        <v>9</v>
      </c>
    </row>
    <row r="416" spans="1:13" x14ac:dyDescent="0.45">
      <c r="A416" t="s">
        <v>164</v>
      </c>
      <c r="B416" t="s">
        <v>120</v>
      </c>
      <c r="C416" t="s">
        <v>124</v>
      </c>
      <c r="D416" t="s">
        <v>43</v>
      </c>
      <c r="E416" t="s">
        <v>93</v>
      </c>
      <c r="F416" t="s">
        <v>91</v>
      </c>
      <c r="G416" t="s">
        <v>80</v>
      </c>
      <c r="H416" t="s">
        <v>97</v>
      </c>
      <c r="I416">
        <v>23</v>
      </c>
      <c r="J416">
        <v>54.07</v>
      </c>
      <c r="K416">
        <v>182.52</v>
      </c>
      <c r="L416">
        <v>17</v>
      </c>
      <c r="M416">
        <v>6</v>
      </c>
    </row>
    <row r="417" spans="1:13" x14ac:dyDescent="0.45">
      <c r="A417" t="s">
        <v>164</v>
      </c>
      <c r="B417" t="s">
        <v>76</v>
      </c>
      <c r="C417" t="s">
        <v>90</v>
      </c>
      <c r="D417" t="s">
        <v>42</v>
      </c>
      <c r="E417" t="s">
        <v>78</v>
      </c>
      <c r="F417" t="s">
        <v>114</v>
      </c>
      <c r="G417" t="s">
        <v>94</v>
      </c>
      <c r="H417" t="s">
        <v>97</v>
      </c>
      <c r="I417">
        <v>23</v>
      </c>
      <c r="J417">
        <v>66.08</v>
      </c>
      <c r="K417">
        <v>173.23</v>
      </c>
      <c r="L417">
        <v>2</v>
      </c>
      <c r="M417">
        <v>2</v>
      </c>
    </row>
    <row r="418" spans="1:13" x14ac:dyDescent="0.45">
      <c r="A418" t="s">
        <v>203</v>
      </c>
      <c r="B418" t="s">
        <v>106</v>
      </c>
      <c r="C418" t="s">
        <v>124</v>
      </c>
      <c r="D418" t="s">
        <v>43</v>
      </c>
      <c r="E418" t="s">
        <v>93</v>
      </c>
      <c r="F418" t="s">
        <v>86</v>
      </c>
      <c r="G418" t="s">
        <v>80</v>
      </c>
      <c r="H418" t="s">
        <v>97</v>
      </c>
      <c r="I418">
        <v>22</v>
      </c>
      <c r="J418">
        <v>85.25</v>
      </c>
      <c r="K418">
        <v>170.49</v>
      </c>
      <c r="L418">
        <v>18</v>
      </c>
      <c r="M418">
        <v>7</v>
      </c>
    </row>
    <row r="419" spans="1:13" x14ac:dyDescent="0.45">
      <c r="A419" t="s">
        <v>203</v>
      </c>
      <c r="B419" t="s">
        <v>117</v>
      </c>
      <c r="C419" t="s">
        <v>90</v>
      </c>
      <c r="D419" t="s">
        <v>43</v>
      </c>
      <c r="E419" t="s">
        <v>93</v>
      </c>
      <c r="F419" t="s">
        <v>86</v>
      </c>
      <c r="G419" t="s">
        <v>80</v>
      </c>
      <c r="H419" t="s">
        <v>81</v>
      </c>
      <c r="I419">
        <v>18</v>
      </c>
      <c r="J419">
        <v>96.21</v>
      </c>
      <c r="K419">
        <v>160.46</v>
      </c>
      <c r="L419">
        <v>18</v>
      </c>
      <c r="M419">
        <v>9</v>
      </c>
    </row>
    <row r="420" spans="1:13" x14ac:dyDescent="0.45">
      <c r="A420" t="s">
        <v>155</v>
      </c>
      <c r="B420" t="s">
        <v>76</v>
      </c>
      <c r="C420" t="s">
        <v>124</v>
      </c>
      <c r="D420" t="s">
        <v>42</v>
      </c>
      <c r="E420" t="s">
        <v>78</v>
      </c>
      <c r="F420" t="s">
        <v>100</v>
      </c>
      <c r="G420" t="s">
        <v>87</v>
      </c>
      <c r="H420" t="s">
        <v>81</v>
      </c>
      <c r="I420">
        <v>25</v>
      </c>
      <c r="J420">
        <v>60.75</v>
      </c>
      <c r="K420">
        <v>174.77</v>
      </c>
      <c r="L420">
        <v>13</v>
      </c>
      <c r="M420">
        <v>9</v>
      </c>
    </row>
    <row r="421" spans="1:13" x14ac:dyDescent="0.45">
      <c r="A421" t="s">
        <v>155</v>
      </c>
      <c r="B421" t="s">
        <v>83</v>
      </c>
      <c r="C421" t="s">
        <v>127</v>
      </c>
      <c r="D421" t="s">
        <v>43</v>
      </c>
      <c r="E421" t="s">
        <v>85</v>
      </c>
      <c r="F421" t="s">
        <v>118</v>
      </c>
      <c r="G421" t="s">
        <v>80</v>
      </c>
      <c r="H421" t="s">
        <v>81</v>
      </c>
      <c r="I421">
        <v>18</v>
      </c>
      <c r="J421">
        <v>55.65</v>
      </c>
      <c r="K421">
        <v>180.88</v>
      </c>
      <c r="L421">
        <v>18</v>
      </c>
      <c r="M421">
        <v>5</v>
      </c>
    </row>
    <row r="422" spans="1:13" x14ac:dyDescent="0.45">
      <c r="A422" t="s">
        <v>155</v>
      </c>
      <c r="B422" t="s">
        <v>117</v>
      </c>
      <c r="C422" t="s">
        <v>103</v>
      </c>
      <c r="D422" t="s">
        <v>42</v>
      </c>
      <c r="E422" t="s">
        <v>93</v>
      </c>
      <c r="F422" t="s">
        <v>104</v>
      </c>
      <c r="G422" t="s">
        <v>94</v>
      </c>
      <c r="H422" t="s">
        <v>97</v>
      </c>
      <c r="I422">
        <v>35</v>
      </c>
      <c r="J422">
        <v>83.29</v>
      </c>
      <c r="K422">
        <v>167.96</v>
      </c>
      <c r="L422">
        <v>17</v>
      </c>
      <c r="M422">
        <v>1</v>
      </c>
    </row>
    <row r="423" spans="1:13" x14ac:dyDescent="0.45">
      <c r="A423" t="s">
        <v>155</v>
      </c>
      <c r="B423" t="s">
        <v>117</v>
      </c>
      <c r="C423" t="s">
        <v>90</v>
      </c>
      <c r="D423" t="s">
        <v>42</v>
      </c>
      <c r="E423" t="s">
        <v>78</v>
      </c>
      <c r="F423" t="s">
        <v>100</v>
      </c>
      <c r="G423" t="s">
        <v>80</v>
      </c>
      <c r="H423" t="s">
        <v>81</v>
      </c>
      <c r="I423">
        <v>38</v>
      </c>
      <c r="J423">
        <v>62.57</v>
      </c>
      <c r="K423">
        <v>179.86</v>
      </c>
      <c r="L423">
        <v>18</v>
      </c>
      <c r="M423">
        <v>4</v>
      </c>
    </row>
    <row r="424" spans="1:13" x14ac:dyDescent="0.45">
      <c r="A424" t="s">
        <v>206</v>
      </c>
      <c r="B424" t="s">
        <v>99</v>
      </c>
      <c r="C424" t="s">
        <v>103</v>
      </c>
      <c r="D424" t="s">
        <v>42</v>
      </c>
      <c r="E424" t="s">
        <v>96</v>
      </c>
      <c r="F424" t="s">
        <v>118</v>
      </c>
      <c r="G424" t="s">
        <v>87</v>
      </c>
      <c r="H424" t="s">
        <v>81</v>
      </c>
      <c r="I424">
        <v>36</v>
      </c>
      <c r="J424">
        <v>79.349999999999994</v>
      </c>
      <c r="K424">
        <v>172.18</v>
      </c>
      <c r="L424">
        <v>12</v>
      </c>
      <c r="M424">
        <v>7</v>
      </c>
    </row>
    <row r="425" spans="1:13" x14ac:dyDescent="0.45">
      <c r="A425" t="s">
        <v>206</v>
      </c>
      <c r="B425" t="s">
        <v>83</v>
      </c>
      <c r="C425" t="s">
        <v>113</v>
      </c>
      <c r="D425" t="s">
        <v>42</v>
      </c>
      <c r="E425" t="s">
        <v>78</v>
      </c>
      <c r="F425" t="s">
        <v>100</v>
      </c>
      <c r="G425" t="s">
        <v>87</v>
      </c>
      <c r="H425" t="s">
        <v>97</v>
      </c>
      <c r="I425">
        <v>29</v>
      </c>
      <c r="J425">
        <v>62.73</v>
      </c>
      <c r="K425">
        <v>185.69</v>
      </c>
      <c r="L425">
        <v>3</v>
      </c>
      <c r="M425">
        <v>6</v>
      </c>
    </row>
    <row r="426" spans="1:13" x14ac:dyDescent="0.45">
      <c r="A426" t="s">
        <v>208</v>
      </c>
      <c r="B426" t="s">
        <v>117</v>
      </c>
      <c r="C426" t="s">
        <v>95</v>
      </c>
      <c r="D426" t="s">
        <v>42</v>
      </c>
      <c r="E426" t="s">
        <v>85</v>
      </c>
      <c r="F426" t="s">
        <v>114</v>
      </c>
      <c r="G426" t="s">
        <v>87</v>
      </c>
      <c r="H426" t="s">
        <v>81</v>
      </c>
      <c r="I426">
        <v>27</v>
      </c>
      <c r="J426">
        <v>53.57</v>
      </c>
      <c r="K426">
        <v>162.31</v>
      </c>
      <c r="L426">
        <v>8</v>
      </c>
      <c r="M426">
        <v>3</v>
      </c>
    </row>
    <row r="427" spans="1:13" x14ac:dyDescent="0.45">
      <c r="A427" t="s">
        <v>208</v>
      </c>
      <c r="B427" t="s">
        <v>89</v>
      </c>
      <c r="C427" t="s">
        <v>95</v>
      </c>
      <c r="D427" t="s">
        <v>42</v>
      </c>
      <c r="E427" t="s">
        <v>96</v>
      </c>
      <c r="F427" t="s">
        <v>122</v>
      </c>
      <c r="G427" t="s">
        <v>80</v>
      </c>
      <c r="H427" t="s">
        <v>97</v>
      </c>
      <c r="I427">
        <v>24</v>
      </c>
      <c r="J427">
        <v>91.62</v>
      </c>
      <c r="K427">
        <v>179.72</v>
      </c>
      <c r="L427">
        <v>12</v>
      </c>
      <c r="M427">
        <v>8</v>
      </c>
    </row>
    <row r="428" spans="1:13" x14ac:dyDescent="0.45">
      <c r="A428" t="s">
        <v>142</v>
      </c>
      <c r="B428" t="s">
        <v>89</v>
      </c>
      <c r="C428" t="s">
        <v>103</v>
      </c>
      <c r="D428" t="s">
        <v>43</v>
      </c>
      <c r="E428" t="s">
        <v>85</v>
      </c>
      <c r="F428" t="s">
        <v>122</v>
      </c>
      <c r="G428" t="s">
        <v>94</v>
      </c>
      <c r="H428" t="s">
        <v>97</v>
      </c>
      <c r="I428">
        <v>34</v>
      </c>
      <c r="J428">
        <v>79.36</v>
      </c>
      <c r="K428">
        <v>192</v>
      </c>
      <c r="L428">
        <v>18</v>
      </c>
      <c r="M428">
        <v>2</v>
      </c>
    </row>
    <row r="429" spans="1:13" x14ac:dyDescent="0.45">
      <c r="A429" t="s">
        <v>142</v>
      </c>
      <c r="B429" t="s">
        <v>83</v>
      </c>
      <c r="C429" t="s">
        <v>77</v>
      </c>
      <c r="D429" t="s">
        <v>42</v>
      </c>
      <c r="E429" t="s">
        <v>85</v>
      </c>
      <c r="F429" t="s">
        <v>114</v>
      </c>
      <c r="G429" t="s">
        <v>94</v>
      </c>
      <c r="H429" t="s">
        <v>97</v>
      </c>
      <c r="I429">
        <v>31</v>
      </c>
      <c r="J429">
        <v>77.400000000000006</v>
      </c>
      <c r="K429">
        <v>155.54</v>
      </c>
      <c r="L429">
        <v>4</v>
      </c>
      <c r="M429">
        <v>7</v>
      </c>
    </row>
    <row r="430" spans="1:13" x14ac:dyDescent="0.45">
      <c r="A430" t="s">
        <v>142</v>
      </c>
      <c r="B430" t="s">
        <v>99</v>
      </c>
      <c r="C430" t="s">
        <v>124</v>
      </c>
      <c r="D430" t="s">
        <v>42</v>
      </c>
      <c r="E430" t="s">
        <v>78</v>
      </c>
      <c r="F430" t="s">
        <v>104</v>
      </c>
      <c r="G430" t="s">
        <v>87</v>
      </c>
      <c r="H430" t="s">
        <v>81</v>
      </c>
      <c r="I430">
        <v>32</v>
      </c>
      <c r="J430">
        <v>69.12</v>
      </c>
      <c r="K430">
        <v>195.14</v>
      </c>
      <c r="L430">
        <v>14</v>
      </c>
      <c r="M430">
        <v>0</v>
      </c>
    </row>
    <row r="431" spans="1:13" x14ac:dyDescent="0.45">
      <c r="A431" t="s">
        <v>142</v>
      </c>
      <c r="B431" t="s">
        <v>106</v>
      </c>
      <c r="C431" t="s">
        <v>90</v>
      </c>
      <c r="D431" t="s">
        <v>42</v>
      </c>
      <c r="E431" t="s">
        <v>78</v>
      </c>
      <c r="F431" t="s">
        <v>100</v>
      </c>
      <c r="G431" t="s">
        <v>80</v>
      </c>
      <c r="H431" t="s">
        <v>81</v>
      </c>
      <c r="I431">
        <v>37</v>
      </c>
      <c r="J431">
        <v>73.38</v>
      </c>
      <c r="K431">
        <v>150.44999999999999</v>
      </c>
      <c r="L431">
        <v>16</v>
      </c>
      <c r="M431">
        <v>7</v>
      </c>
    </row>
    <row r="432" spans="1:13" x14ac:dyDescent="0.45">
      <c r="A432" t="s">
        <v>142</v>
      </c>
      <c r="B432" t="s">
        <v>83</v>
      </c>
      <c r="C432" t="s">
        <v>90</v>
      </c>
      <c r="D432" t="s">
        <v>42</v>
      </c>
      <c r="E432" t="s">
        <v>96</v>
      </c>
      <c r="F432" t="s">
        <v>100</v>
      </c>
      <c r="G432" t="s">
        <v>94</v>
      </c>
      <c r="H432" t="s">
        <v>97</v>
      </c>
      <c r="I432">
        <v>25</v>
      </c>
      <c r="J432">
        <v>94.89</v>
      </c>
      <c r="K432">
        <v>167.67</v>
      </c>
      <c r="L432">
        <v>1</v>
      </c>
      <c r="M432">
        <v>6</v>
      </c>
    </row>
    <row r="433" spans="1:13" x14ac:dyDescent="0.45">
      <c r="A433" t="s">
        <v>75</v>
      </c>
      <c r="B433" t="s">
        <v>76</v>
      </c>
      <c r="C433" t="s">
        <v>77</v>
      </c>
      <c r="D433" t="s">
        <v>43</v>
      </c>
      <c r="E433" t="s">
        <v>78</v>
      </c>
      <c r="F433" t="s">
        <v>79</v>
      </c>
      <c r="G433" t="s">
        <v>80</v>
      </c>
      <c r="H433" t="s">
        <v>81</v>
      </c>
      <c r="I433">
        <v>31</v>
      </c>
      <c r="J433">
        <v>67.680000000000007</v>
      </c>
      <c r="K433">
        <v>174.49</v>
      </c>
      <c r="L433">
        <v>13</v>
      </c>
      <c r="M433">
        <v>3</v>
      </c>
    </row>
    <row r="434" spans="1:13" x14ac:dyDescent="0.45">
      <c r="A434" t="s">
        <v>75</v>
      </c>
      <c r="B434" t="s">
        <v>117</v>
      </c>
      <c r="C434" t="s">
        <v>129</v>
      </c>
      <c r="D434" t="s">
        <v>42</v>
      </c>
      <c r="E434" t="s">
        <v>96</v>
      </c>
      <c r="F434" t="s">
        <v>122</v>
      </c>
      <c r="G434" t="s">
        <v>87</v>
      </c>
      <c r="H434" t="s">
        <v>97</v>
      </c>
      <c r="I434">
        <v>21</v>
      </c>
      <c r="J434">
        <v>79.73</v>
      </c>
      <c r="K434">
        <v>189.89</v>
      </c>
      <c r="L434">
        <v>15</v>
      </c>
      <c r="M434">
        <v>6</v>
      </c>
    </row>
    <row r="435" spans="1:13" x14ac:dyDescent="0.45">
      <c r="A435" t="s">
        <v>102</v>
      </c>
      <c r="B435" t="s">
        <v>76</v>
      </c>
      <c r="C435" t="s">
        <v>103</v>
      </c>
      <c r="D435" t="s">
        <v>43</v>
      </c>
      <c r="E435" t="s">
        <v>96</v>
      </c>
      <c r="F435" t="s">
        <v>104</v>
      </c>
      <c r="G435" t="s">
        <v>80</v>
      </c>
      <c r="H435" t="s">
        <v>81</v>
      </c>
      <c r="I435">
        <v>38</v>
      </c>
      <c r="J435">
        <v>77.09</v>
      </c>
      <c r="K435">
        <v>154.69</v>
      </c>
      <c r="L435">
        <v>8</v>
      </c>
      <c r="M435">
        <v>8</v>
      </c>
    </row>
    <row r="436" spans="1:13" x14ac:dyDescent="0.45">
      <c r="A436" t="s">
        <v>102</v>
      </c>
      <c r="B436" t="s">
        <v>99</v>
      </c>
      <c r="C436" t="s">
        <v>111</v>
      </c>
      <c r="D436" t="s">
        <v>42</v>
      </c>
      <c r="E436" t="s">
        <v>78</v>
      </c>
      <c r="F436" t="s">
        <v>79</v>
      </c>
      <c r="G436" t="s">
        <v>87</v>
      </c>
      <c r="H436" t="s">
        <v>81</v>
      </c>
      <c r="I436">
        <v>26</v>
      </c>
      <c r="J436">
        <v>70.599999999999994</v>
      </c>
      <c r="K436">
        <v>150.61000000000001</v>
      </c>
      <c r="L436">
        <v>12</v>
      </c>
      <c r="M436">
        <v>5</v>
      </c>
    </row>
    <row r="437" spans="1:13" x14ac:dyDescent="0.45">
      <c r="A437" t="s">
        <v>102</v>
      </c>
      <c r="B437" t="s">
        <v>120</v>
      </c>
      <c r="C437" t="s">
        <v>84</v>
      </c>
      <c r="D437" t="s">
        <v>42</v>
      </c>
      <c r="E437" t="s">
        <v>93</v>
      </c>
      <c r="F437" t="s">
        <v>79</v>
      </c>
      <c r="G437" t="s">
        <v>80</v>
      </c>
      <c r="H437" t="s">
        <v>97</v>
      </c>
      <c r="I437">
        <v>32</v>
      </c>
      <c r="J437">
        <v>77.78</v>
      </c>
      <c r="K437">
        <v>162.80000000000001</v>
      </c>
      <c r="L437">
        <v>7</v>
      </c>
      <c r="M437">
        <v>8</v>
      </c>
    </row>
    <row r="438" spans="1:13" x14ac:dyDescent="0.45">
      <c r="A438" t="s">
        <v>102</v>
      </c>
      <c r="B438" t="s">
        <v>83</v>
      </c>
      <c r="C438" t="s">
        <v>111</v>
      </c>
      <c r="D438" t="s">
        <v>43</v>
      </c>
      <c r="E438" t="s">
        <v>93</v>
      </c>
      <c r="F438" t="s">
        <v>122</v>
      </c>
      <c r="G438" t="s">
        <v>94</v>
      </c>
      <c r="H438" t="s">
        <v>81</v>
      </c>
      <c r="I438">
        <v>24</v>
      </c>
      <c r="J438">
        <v>59.15</v>
      </c>
      <c r="K438">
        <v>197.86</v>
      </c>
      <c r="L438">
        <v>9</v>
      </c>
      <c r="M438">
        <v>5</v>
      </c>
    </row>
    <row r="439" spans="1:13" x14ac:dyDescent="0.45">
      <c r="A439" t="s">
        <v>102</v>
      </c>
      <c r="B439" t="s">
        <v>117</v>
      </c>
      <c r="C439" t="s">
        <v>124</v>
      </c>
      <c r="D439" t="s">
        <v>43</v>
      </c>
      <c r="E439" t="s">
        <v>96</v>
      </c>
      <c r="F439" t="s">
        <v>91</v>
      </c>
      <c r="G439" t="s">
        <v>87</v>
      </c>
      <c r="H439" t="s">
        <v>97</v>
      </c>
      <c r="I439">
        <v>19</v>
      </c>
      <c r="J439">
        <v>54.79</v>
      </c>
      <c r="K439">
        <v>196.86</v>
      </c>
      <c r="L439">
        <v>10</v>
      </c>
      <c r="M439">
        <v>3</v>
      </c>
    </row>
    <row r="440" spans="1:13" x14ac:dyDescent="0.45">
      <c r="A440" t="s">
        <v>102</v>
      </c>
      <c r="B440" t="s">
        <v>76</v>
      </c>
      <c r="C440" t="s">
        <v>127</v>
      </c>
      <c r="D440" t="s">
        <v>42</v>
      </c>
      <c r="E440" t="s">
        <v>78</v>
      </c>
      <c r="F440" t="s">
        <v>122</v>
      </c>
      <c r="G440" t="s">
        <v>87</v>
      </c>
      <c r="H440" t="s">
        <v>97</v>
      </c>
      <c r="I440">
        <v>39</v>
      </c>
      <c r="J440">
        <v>83.03</v>
      </c>
      <c r="K440">
        <v>158.19</v>
      </c>
      <c r="L440">
        <v>3</v>
      </c>
      <c r="M440">
        <v>1</v>
      </c>
    </row>
    <row r="441" spans="1:13" x14ac:dyDescent="0.45">
      <c r="A441" t="s">
        <v>102</v>
      </c>
      <c r="B441" t="s">
        <v>76</v>
      </c>
      <c r="C441" t="s">
        <v>95</v>
      </c>
      <c r="D441" t="s">
        <v>43</v>
      </c>
      <c r="E441" t="s">
        <v>85</v>
      </c>
      <c r="F441" t="s">
        <v>79</v>
      </c>
      <c r="G441" t="s">
        <v>87</v>
      </c>
      <c r="H441" t="s">
        <v>81</v>
      </c>
      <c r="I441">
        <v>20</v>
      </c>
      <c r="J441">
        <v>78.790000000000006</v>
      </c>
      <c r="K441">
        <v>161.38</v>
      </c>
      <c r="L441">
        <v>14</v>
      </c>
      <c r="M441">
        <v>7</v>
      </c>
    </row>
    <row r="442" spans="1:13" x14ac:dyDescent="0.45">
      <c r="A442" t="s">
        <v>130</v>
      </c>
      <c r="B442" t="s">
        <v>117</v>
      </c>
      <c r="C442" t="s">
        <v>84</v>
      </c>
      <c r="D442" t="s">
        <v>42</v>
      </c>
      <c r="E442" t="s">
        <v>96</v>
      </c>
      <c r="F442" t="s">
        <v>118</v>
      </c>
      <c r="G442" t="s">
        <v>94</v>
      </c>
      <c r="H442" t="s">
        <v>97</v>
      </c>
      <c r="I442">
        <v>30</v>
      </c>
      <c r="J442">
        <v>93.48</v>
      </c>
      <c r="K442">
        <v>190.07</v>
      </c>
      <c r="L442">
        <v>2</v>
      </c>
      <c r="M442">
        <v>6</v>
      </c>
    </row>
    <row r="443" spans="1:13" x14ac:dyDescent="0.45">
      <c r="A443" t="s">
        <v>130</v>
      </c>
      <c r="B443" t="s">
        <v>117</v>
      </c>
      <c r="C443" t="s">
        <v>95</v>
      </c>
      <c r="D443" t="s">
        <v>42</v>
      </c>
      <c r="E443" t="s">
        <v>78</v>
      </c>
      <c r="F443" t="s">
        <v>104</v>
      </c>
      <c r="G443" t="s">
        <v>80</v>
      </c>
      <c r="H443" t="s">
        <v>97</v>
      </c>
      <c r="I443">
        <v>33</v>
      </c>
      <c r="J443">
        <v>98.07</v>
      </c>
      <c r="K443">
        <v>168.77</v>
      </c>
      <c r="L443">
        <v>15</v>
      </c>
      <c r="M443">
        <v>9</v>
      </c>
    </row>
    <row r="444" spans="1:13" x14ac:dyDescent="0.45">
      <c r="A444" t="s">
        <v>130</v>
      </c>
      <c r="B444" t="s">
        <v>117</v>
      </c>
      <c r="C444" t="s">
        <v>124</v>
      </c>
      <c r="D444" t="s">
        <v>42</v>
      </c>
      <c r="E444" t="s">
        <v>93</v>
      </c>
      <c r="F444" t="s">
        <v>100</v>
      </c>
      <c r="G444" t="s">
        <v>87</v>
      </c>
      <c r="H444" t="s">
        <v>81</v>
      </c>
      <c r="I444">
        <v>37</v>
      </c>
      <c r="J444">
        <v>88.33</v>
      </c>
      <c r="K444">
        <v>154.82</v>
      </c>
      <c r="L444">
        <v>8</v>
      </c>
      <c r="M444">
        <v>4</v>
      </c>
    </row>
    <row r="445" spans="1:13" x14ac:dyDescent="0.45">
      <c r="A445" t="s">
        <v>130</v>
      </c>
      <c r="B445" t="s">
        <v>83</v>
      </c>
      <c r="C445" t="s">
        <v>84</v>
      </c>
      <c r="D445" t="s">
        <v>42</v>
      </c>
      <c r="E445" t="s">
        <v>93</v>
      </c>
      <c r="F445" t="s">
        <v>91</v>
      </c>
      <c r="G445" t="s">
        <v>80</v>
      </c>
      <c r="H445" t="s">
        <v>97</v>
      </c>
      <c r="I445">
        <v>20</v>
      </c>
      <c r="J445">
        <v>87.66</v>
      </c>
      <c r="K445">
        <v>171.24</v>
      </c>
      <c r="L445">
        <v>3</v>
      </c>
      <c r="M445">
        <v>6</v>
      </c>
    </row>
    <row r="446" spans="1:13" x14ac:dyDescent="0.45">
      <c r="A446" t="s">
        <v>130</v>
      </c>
      <c r="B446" t="s">
        <v>117</v>
      </c>
      <c r="C446" t="s">
        <v>77</v>
      </c>
      <c r="D446" t="s">
        <v>43</v>
      </c>
      <c r="E446" t="s">
        <v>93</v>
      </c>
      <c r="F446" t="s">
        <v>86</v>
      </c>
      <c r="G446" t="s">
        <v>87</v>
      </c>
      <c r="H446" t="s">
        <v>81</v>
      </c>
      <c r="I446">
        <v>35</v>
      </c>
      <c r="J446">
        <v>80.900000000000006</v>
      </c>
      <c r="K446">
        <v>183.77</v>
      </c>
      <c r="L446">
        <v>7</v>
      </c>
      <c r="M446">
        <v>2</v>
      </c>
    </row>
    <row r="447" spans="1:13" x14ac:dyDescent="0.45">
      <c r="A447" t="s">
        <v>197</v>
      </c>
      <c r="B447" t="s">
        <v>89</v>
      </c>
      <c r="C447" t="s">
        <v>84</v>
      </c>
      <c r="D447" t="s">
        <v>43</v>
      </c>
      <c r="E447" t="s">
        <v>85</v>
      </c>
      <c r="F447" t="s">
        <v>118</v>
      </c>
      <c r="G447" t="s">
        <v>80</v>
      </c>
      <c r="H447" t="s">
        <v>81</v>
      </c>
      <c r="I447">
        <v>34</v>
      </c>
      <c r="J447">
        <v>96.5</v>
      </c>
      <c r="K447">
        <v>177.54</v>
      </c>
      <c r="L447">
        <v>14</v>
      </c>
      <c r="M447">
        <v>1</v>
      </c>
    </row>
    <row r="448" spans="1:13" x14ac:dyDescent="0.45">
      <c r="A448" t="s">
        <v>197</v>
      </c>
      <c r="B448" t="s">
        <v>117</v>
      </c>
      <c r="C448" t="s">
        <v>124</v>
      </c>
      <c r="D448" t="s">
        <v>42</v>
      </c>
      <c r="E448" t="s">
        <v>96</v>
      </c>
      <c r="F448" t="s">
        <v>91</v>
      </c>
      <c r="G448" t="s">
        <v>80</v>
      </c>
      <c r="H448" t="s">
        <v>81</v>
      </c>
      <c r="I448">
        <v>21</v>
      </c>
      <c r="J448">
        <v>93</v>
      </c>
      <c r="K448">
        <v>150.87</v>
      </c>
      <c r="L448">
        <v>15</v>
      </c>
      <c r="M448">
        <v>3</v>
      </c>
    </row>
    <row r="449" spans="1:13" x14ac:dyDescent="0.45">
      <c r="A449" t="s">
        <v>185</v>
      </c>
      <c r="B449" t="s">
        <v>76</v>
      </c>
      <c r="C449" t="s">
        <v>90</v>
      </c>
      <c r="D449" t="s">
        <v>43</v>
      </c>
      <c r="E449" t="s">
        <v>93</v>
      </c>
      <c r="F449" t="s">
        <v>79</v>
      </c>
      <c r="G449" t="s">
        <v>80</v>
      </c>
      <c r="H449" t="s">
        <v>97</v>
      </c>
      <c r="I449">
        <v>32</v>
      </c>
      <c r="J449">
        <v>59.26</v>
      </c>
      <c r="K449">
        <v>157.66</v>
      </c>
      <c r="L449">
        <v>18</v>
      </c>
      <c r="M449">
        <v>10</v>
      </c>
    </row>
    <row r="450" spans="1:13" x14ac:dyDescent="0.45">
      <c r="A450" t="s">
        <v>185</v>
      </c>
      <c r="B450" t="s">
        <v>89</v>
      </c>
      <c r="C450" t="s">
        <v>113</v>
      </c>
      <c r="D450" t="s">
        <v>42</v>
      </c>
      <c r="E450" t="s">
        <v>78</v>
      </c>
      <c r="F450" t="s">
        <v>114</v>
      </c>
      <c r="G450" t="s">
        <v>94</v>
      </c>
      <c r="H450" t="s">
        <v>97</v>
      </c>
      <c r="I450">
        <v>35</v>
      </c>
      <c r="J450">
        <v>79.41</v>
      </c>
      <c r="K450">
        <v>151.33000000000001</v>
      </c>
      <c r="L450">
        <v>17</v>
      </c>
      <c r="M450">
        <v>0</v>
      </c>
    </row>
    <row r="451" spans="1:13" x14ac:dyDescent="0.45">
      <c r="A451" t="s">
        <v>207</v>
      </c>
      <c r="B451" t="s">
        <v>83</v>
      </c>
      <c r="C451" t="s">
        <v>84</v>
      </c>
      <c r="D451" t="s">
        <v>42</v>
      </c>
      <c r="E451" t="s">
        <v>85</v>
      </c>
      <c r="F451" t="s">
        <v>79</v>
      </c>
      <c r="G451" t="s">
        <v>87</v>
      </c>
      <c r="H451" t="s">
        <v>81</v>
      </c>
      <c r="I451">
        <v>22</v>
      </c>
      <c r="J451">
        <v>85.65</v>
      </c>
      <c r="K451">
        <v>159.15</v>
      </c>
      <c r="L451">
        <v>5</v>
      </c>
      <c r="M451">
        <v>7</v>
      </c>
    </row>
    <row r="452" spans="1:13" x14ac:dyDescent="0.45">
      <c r="A452" t="s">
        <v>139</v>
      </c>
      <c r="B452" t="s">
        <v>99</v>
      </c>
      <c r="C452" t="s">
        <v>103</v>
      </c>
      <c r="D452" t="s">
        <v>42</v>
      </c>
      <c r="E452" t="s">
        <v>93</v>
      </c>
      <c r="F452" t="s">
        <v>86</v>
      </c>
      <c r="G452" t="s">
        <v>94</v>
      </c>
      <c r="H452" t="s">
        <v>81</v>
      </c>
      <c r="I452">
        <v>31</v>
      </c>
      <c r="J452">
        <v>87.99</v>
      </c>
      <c r="K452">
        <v>153.49</v>
      </c>
      <c r="L452">
        <v>1</v>
      </c>
      <c r="M452">
        <v>6</v>
      </c>
    </row>
    <row r="453" spans="1:13" x14ac:dyDescent="0.45">
      <c r="A453" t="s">
        <v>139</v>
      </c>
      <c r="B453" t="s">
        <v>99</v>
      </c>
      <c r="C453" t="s">
        <v>111</v>
      </c>
      <c r="D453" t="s">
        <v>42</v>
      </c>
      <c r="E453" t="s">
        <v>78</v>
      </c>
      <c r="F453" t="s">
        <v>118</v>
      </c>
      <c r="G453" t="s">
        <v>80</v>
      </c>
      <c r="H453" t="s">
        <v>81</v>
      </c>
      <c r="I453">
        <v>35</v>
      </c>
      <c r="J453">
        <v>98.34</v>
      </c>
      <c r="K453">
        <v>169.13</v>
      </c>
      <c r="L453">
        <v>11</v>
      </c>
      <c r="M453">
        <v>9</v>
      </c>
    </row>
    <row r="454" spans="1:13" x14ac:dyDescent="0.45">
      <c r="A454" t="s">
        <v>139</v>
      </c>
      <c r="B454" t="s">
        <v>117</v>
      </c>
      <c r="C454" t="s">
        <v>84</v>
      </c>
      <c r="D454" t="s">
        <v>42</v>
      </c>
      <c r="E454" t="s">
        <v>85</v>
      </c>
      <c r="F454" t="s">
        <v>86</v>
      </c>
      <c r="G454" t="s">
        <v>87</v>
      </c>
      <c r="H454" t="s">
        <v>81</v>
      </c>
      <c r="I454">
        <v>29</v>
      </c>
      <c r="J454">
        <v>96.77</v>
      </c>
      <c r="K454">
        <v>168.26</v>
      </c>
      <c r="L454">
        <v>16</v>
      </c>
      <c r="M454">
        <v>1</v>
      </c>
    </row>
    <row r="455" spans="1:13" x14ac:dyDescent="0.45">
      <c r="A455" t="s">
        <v>139</v>
      </c>
      <c r="B455" t="s">
        <v>89</v>
      </c>
      <c r="C455" t="s">
        <v>113</v>
      </c>
      <c r="D455" t="s">
        <v>42</v>
      </c>
      <c r="E455" t="s">
        <v>93</v>
      </c>
      <c r="F455" t="s">
        <v>86</v>
      </c>
      <c r="G455" t="s">
        <v>80</v>
      </c>
      <c r="H455" t="s">
        <v>81</v>
      </c>
      <c r="I455">
        <v>29</v>
      </c>
      <c r="J455">
        <v>96.06</v>
      </c>
      <c r="K455">
        <v>186.81</v>
      </c>
      <c r="L455">
        <v>3</v>
      </c>
      <c r="M455">
        <v>9</v>
      </c>
    </row>
    <row r="456" spans="1:13" x14ac:dyDescent="0.45">
      <c r="A456" t="s">
        <v>139</v>
      </c>
      <c r="B456" t="s">
        <v>99</v>
      </c>
      <c r="C456" t="s">
        <v>84</v>
      </c>
      <c r="D456" t="s">
        <v>43</v>
      </c>
      <c r="E456" t="s">
        <v>85</v>
      </c>
      <c r="F456" t="s">
        <v>91</v>
      </c>
      <c r="G456" t="s">
        <v>87</v>
      </c>
      <c r="H456" t="s">
        <v>97</v>
      </c>
      <c r="I456">
        <v>39</v>
      </c>
      <c r="J456">
        <v>91.59</v>
      </c>
      <c r="K456">
        <v>193.77</v>
      </c>
      <c r="L456">
        <v>15</v>
      </c>
      <c r="M456">
        <v>9</v>
      </c>
    </row>
    <row r="457" spans="1:13" x14ac:dyDescent="0.45">
      <c r="A457" t="s">
        <v>139</v>
      </c>
      <c r="B457" t="s">
        <v>120</v>
      </c>
      <c r="C457" t="s">
        <v>127</v>
      </c>
      <c r="D457" t="s">
        <v>43</v>
      </c>
      <c r="E457" t="s">
        <v>96</v>
      </c>
      <c r="F457" t="s">
        <v>100</v>
      </c>
      <c r="G457" t="s">
        <v>80</v>
      </c>
      <c r="H457" t="s">
        <v>97</v>
      </c>
      <c r="I457">
        <v>22</v>
      </c>
      <c r="J457">
        <v>85.93</v>
      </c>
      <c r="K457">
        <v>189.01</v>
      </c>
      <c r="L457">
        <v>1</v>
      </c>
      <c r="M457">
        <v>5</v>
      </c>
    </row>
    <row r="458" spans="1:13" x14ac:dyDescent="0.45">
      <c r="A458" t="s">
        <v>139</v>
      </c>
      <c r="B458" t="s">
        <v>99</v>
      </c>
      <c r="C458" t="s">
        <v>124</v>
      </c>
      <c r="D458" t="s">
        <v>43</v>
      </c>
      <c r="E458" t="s">
        <v>93</v>
      </c>
      <c r="F458" t="s">
        <v>91</v>
      </c>
      <c r="G458" t="s">
        <v>87</v>
      </c>
      <c r="H458" t="s">
        <v>97</v>
      </c>
      <c r="I458">
        <v>33</v>
      </c>
      <c r="J458">
        <v>82.77</v>
      </c>
      <c r="K458">
        <v>183.32</v>
      </c>
      <c r="L458">
        <v>9</v>
      </c>
      <c r="M458">
        <v>0</v>
      </c>
    </row>
    <row r="459" spans="1:13" x14ac:dyDescent="0.45">
      <c r="A459" t="s">
        <v>139</v>
      </c>
      <c r="B459" t="s">
        <v>106</v>
      </c>
      <c r="C459" t="s">
        <v>84</v>
      </c>
      <c r="D459" t="s">
        <v>43</v>
      </c>
      <c r="E459" t="s">
        <v>93</v>
      </c>
      <c r="F459" t="s">
        <v>100</v>
      </c>
      <c r="G459" t="s">
        <v>80</v>
      </c>
      <c r="H459" t="s">
        <v>81</v>
      </c>
      <c r="I459">
        <v>30</v>
      </c>
      <c r="J459">
        <v>84.48</v>
      </c>
      <c r="K459">
        <v>166.95</v>
      </c>
      <c r="L459">
        <v>20</v>
      </c>
      <c r="M459">
        <v>5</v>
      </c>
    </row>
    <row r="460" spans="1:13" x14ac:dyDescent="0.45">
      <c r="A460" t="s">
        <v>119</v>
      </c>
      <c r="B460" t="s">
        <v>120</v>
      </c>
      <c r="C460" t="s">
        <v>113</v>
      </c>
      <c r="D460" t="s">
        <v>42</v>
      </c>
      <c r="E460" t="s">
        <v>93</v>
      </c>
      <c r="F460" t="s">
        <v>86</v>
      </c>
      <c r="G460" t="s">
        <v>94</v>
      </c>
      <c r="H460" t="s">
        <v>81</v>
      </c>
      <c r="I460">
        <v>38</v>
      </c>
      <c r="J460">
        <v>81.709999999999994</v>
      </c>
      <c r="K460">
        <v>165.01</v>
      </c>
      <c r="L460">
        <v>7</v>
      </c>
      <c r="M460">
        <v>2</v>
      </c>
    </row>
    <row r="461" spans="1:13" x14ac:dyDescent="0.45">
      <c r="A461" t="s">
        <v>119</v>
      </c>
      <c r="B461" t="s">
        <v>76</v>
      </c>
      <c r="C461" t="s">
        <v>103</v>
      </c>
      <c r="D461" t="s">
        <v>42</v>
      </c>
      <c r="E461" t="s">
        <v>96</v>
      </c>
      <c r="F461" t="s">
        <v>114</v>
      </c>
      <c r="G461" t="s">
        <v>80</v>
      </c>
      <c r="H461" t="s">
        <v>81</v>
      </c>
      <c r="I461">
        <v>27</v>
      </c>
      <c r="J461">
        <v>72.989999999999995</v>
      </c>
      <c r="K461">
        <v>178.03</v>
      </c>
      <c r="L461">
        <v>9</v>
      </c>
      <c r="M461">
        <v>8</v>
      </c>
    </row>
    <row r="462" spans="1:13" x14ac:dyDescent="0.45">
      <c r="A462" t="s">
        <v>119</v>
      </c>
      <c r="B462" t="s">
        <v>89</v>
      </c>
      <c r="C462" t="s">
        <v>127</v>
      </c>
      <c r="D462" t="s">
        <v>42</v>
      </c>
      <c r="E462" t="s">
        <v>93</v>
      </c>
      <c r="F462" t="s">
        <v>114</v>
      </c>
      <c r="G462" t="s">
        <v>94</v>
      </c>
      <c r="H462" t="s">
        <v>97</v>
      </c>
      <c r="I462">
        <v>32</v>
      </c>
      <c r="J462">
        <v>77.900000000000006</v>
      </c>
      <c r="K462">
        <v>195.54</v>
      </c>
      <c r="L462">
        <v>5</v>
      </c>
      <c r="M462">
        <v>1</v>
      </c>
    </row>
    <row r="463" spans="1:13" x14ac:dyDescent="0.45">
      <c r="A463" t="s">
        <v>119</v>
      </c>
      <c r="B463" t="s">
        <v>83</v>
      </c>
      <c r="C463" t="s">
        <v>95</v>
      </c>
      <c r="D463" t="s">
        <v>43</v>
      </c>
      <c r="E463" t="s">
        <v>78</v>
      </c>
      <c r="F463" t="s">
        <v>86</v>
      </c>
      <c r="G463" t="s">
        <v>80</v>
      </c>
      <c r="H463" t="s">
        <v>81</v>
      </c>
      <c r="I463">
        <v>29</v>
      </c>
      <c r="J463">
        <v>64.78</v>
      </c>
      <c r="K463">
        <v>190.47</v>
      </c>
      <c r="L463">
        <v>6</v>
      </c>
      <c r="M463">
        <v>8</v>
      </c>
    </row>
    <row r="464" spans="1:13" x14ac:dyDescent="0.45">
      <c r="A464" t="s">
        <v>119</v>
      </c>
      <c r="B464" t="s">
        <v>76</v>
      </c>
      <c r="C464" t="s">
        <v>124</v>
      </c>
      <c r="D464" t="s">
        <v>42</v>
      </c>
      <c r="E464" t="s">
        <v>96</v>
      </c>
      <c r="F464" t="s">
        <v>118</v>
      </c>
      <c r="G464" t="s">
        <v>87</v>
      </c>
      <c r="H464" t="s">
        <v>97</v>
      </c>
      <c r="I464">
        <v>27</v>
      </c>
      <c r="J464">
        <v>83.9</v>
      </c>
      <c r="K464">
        <v>184.57</v>
      </c>
      <c r="L464">
        <v>7</v>
      </c>
      <c r="M464">
        <v>3</v>
      </c>
    </row>
    <row r="465" spans="1:13" x14ac:dyDescent="0.45">
      <c r="A465" t="s">
        <v>119</v>
      </c>
      <c r="B465" t="s">
        <v>76</v>
      </c>
      <c r="C465" t="s">
        <v>84</v>
      </c>
      <c r="D465" t="s">
        <v>43</v>
      </c>
      <c r="E465" t="s">
        <v>96</v>
      </c>
      <c r="F465" t="s">
        <v>118</v>
      </c>
      <c r="G465" t="s">
        <v>87</v>
      </c>
      <c r="H465" t="s">
        <v>97</v>
      </c>
      <c r="I465">
        <v>28</v>
      </c>
      <c r="J465">
        <v>61.15</v>
      </c>
      <c r="K465">
        <v>181.53</v>
      </c>
      <c r="L465">
        <v>17</v>
      </c>
      <c r="M465">
        <v>9</v>
      </c>
    </row>
    <row r="466" spans="1:13" x14ac:dyDescent="0.45">
      <c r="A466" t="s">
        <v>119</v>
      </c>
      <c r="B466" t="s">
        <v>117</v>
      </c>
      <c r="C466" t="s">
        <v>84</v>
      </c>
      <c r="D466" t="s">
        <v>42</v>
      </c>
      <c r="E466" t="s">
        <v>85</v>
      </c>
      <c r="F466" t="s">
        <v>91</v>
      </c>
      <c r="G466" t="s">
        <v>94</v>
      </c>
      <c r="H466" t="s">
        <v>97</v>
      </c>
      <c r="I466">
        <v>27</v>
      </c>
      <c r="J466">
        <v>72.81</v>
      </c>
      <c r="K466">
        <v>183.7</v>
      </c>
      <c r="L466">
        <v>8</v>
      </c>
      <c r="M466">
        <v>6</v>
      </c>
    </row>
    <row r="467" spans="1:13" x14ac:dyDescent="0.45">
      <c r="A467" t="s">
        <v>135</v>
      </c>
      <c r="B467" t="s">
        <v>106</v>
      </c>
      <c r="C467" t="s">
        <v>90</v>
      </c>
      <c r="D467" t="s">
        <v>43</v>
      </c>
      <c r="E467" t="s">
        <v>85</v>
      </c>
      <c r="F467" t="s">
        <v>86</v>
      </c>
      <c r="G467" t="s">
        <v>80</v>
      </c>
      <c r="H467" t="s">
        <v>97</v>
      </c>
      <c r="I467">
        <v>22</v>
      </c>
      <c r="J467">
        <v>51.66</v>
      </c>
      <c r="K467">
        <v>176.49</v>
      </c>
      <c r="L467">
        <v>4</v>
      </c>
      <c r="M467">
        <v>2</v>
      </c>
    </row>
    <row r="468" spans="1:13" x14ac:dyDescent="0.45">
      <c r="A468" t="s">
        <v>135</v>
      </c>
      <c r="B468" t="s">
        <v>106</v>
      </c>
      <c r="C468" t="s">
        <v>124</v>
      </c>
      <c r="D468" t="s">
        <v>43</v>
      </c>
      <c r="E468" t="s">
        <v>85</v>
      </c>
      <c r="F468" t="s">
        <v>79</v>
      </c>
      <c r="G468" t="s">
        <v>80</v>
      </c>
      <c r="H468" t="s">
        <v>81</v>
      </c>
      <c r="I468">
        <v>23</v>
      </c>
      <c r="J468">
        <v>67.239999999999995</v>
      </c>
      <c r="K468">
        <v>159.01</v>
      </c>
      <c r="L468">
        <v>2</v>
      </c>
      <c r="M468">
        <v>8</v>
      </c>
    </row>
    <row r="469" spans="1:13" x14ac:dyDescent="0.45">
      <c r="A469" t="s">
        <v>135</v>
      </c>
      <c r="B469" t="s">
        <v>117</v>
      </c>
      <c r="C469" t="s">
        <v>84</v>
      </c>
      <c r="D469" t="s">
        <v>42</v>
      </c>
      <c r="E469" t="s">
        <v>78</v>
      </c>
      <c r="F469" t="s">
        <v>91</v>
      </c>
      <c r="G469" t="s">
        <v>94</v>
      </c>
      <c r="H469" t="s">
        <v>81</v>
      </c>
      <c r="I469">
        <v>35</v>
      </c>
      <c r="J469">
        <v>71.73</v>
      </c>
      <c r="K469">
        <v>188.85</v>
      </c>
      <c r="L469">
        <v>5</v>
      </c>
      <c r="M469">
        <v>2</v>
      </c>
    </row>
    <row r="470" spans="1:13" x14ac:dyDescent="0.45">
      <c r="A470" t="s">
        <v>135</v>
      </c>
      <c r="B470" t="s">
        <v>89</v>
      </c>
      <c r="C470" t="s">
        <v>103</v>
      </c>
      <c r="D470" t="s">
        <v>43</v>
      </c>
      <c r="E470" t="s">
        <v>93</v>
      </c>
      <c r="F470" t="s">
        <v>86</v>
      </c>
      <c r="G470" t="s">
        <v>94</v>
      </c>
      <c r="H470" t="s">
        <v>97</v>
      </c>
      <c r="I470">
        <v>30</v>
      </c>
      <c r="J470">
        <v>94.71</v>
      </c>
      <c r="K470">
        <v>196.91</v>
      </c>
      <c r="L470">
        <v>3</v>
      </c>
      <c r="M470">
        <v>3</v>
      </c>
    </row>
    <row r="471" spans="1:13" x14ac:dyDescent="0.45">
      <c r="A471" t="s">
        <v>135</v>
      </c>
      <c r="B471" t="s">
        <v>89</v>
      </c>
      <c r="C471" t="s">
        <v>103</v>
      </c>
      <c r="D471" t="s">
        <v>43</v>
      </c>
      <c r="E471" t="s">
        <v>96</v>
      </c>
      <c r="F471" t="s">
        <v>104</v>
      </c>
      <c r="G471" t="s">
        <v>87</v>
      </c>
      <c r="H471" t="s">
        <v>81</v>
      </c>
      <c r="I471">
        <v>32</v>
      </c>
      <c r="J471">
        <v>92.58</v>
      </c>
      <c r="K471">
        <v>193.16</v>
      </c>
      <c r="L471">
        <v>19</v>
      </c>
      <c r="M471">
        <v>2</v>
      </c>
    </row>
    <row r="472" spans="1:13" x14ac:dyDescent="0.45">
      <c r="A472" t="s">
        <v>135</v>
      </c>
      <c r="B472" t="s">
        <v>117</v>
      </c>
      <c r="C472" t="s">
        <v>127</v>
      </c>
      <c r="D472" t="s">
        <v>42</v>
      </c>
      <c r="E472" t="s">
        <v>78</v>
      </c>
      <c r="F472" t="s">
        <v>104</v>
      </c>
      <c r="G472" t="s">
        <v>80</v>
      </c>
      <c r="H472" t="s">
        <v>81</v>
      </c>
      <c r="I472">
        <v>30</v>
      </c>
      <c r="J472">
        <v>99.86</v>
      </c>
      <c r="K472">
        <v>160.35</v>
      </c>
      <c r="L472">
        <v>17</v>
      </c>
      <c r="M472">
        <v>1</v>
      </c>
    </row>
    <row r="473" spans="1:13" x14ac:dyDescent="0.45">
      <c r="A473" t="s">
        <v>135</v>
      </c>
      <c r="B473" t="s">
        <v>117</v>
      </c>
      <c r="C473" t="s">
        <v>95</v>
      </c>
      <c r="D473" t="s">
        <v>43</v>
      </c>
      <c r="E473" t="s">
        <v>93</v>
      </c>
      <c r="F473" t="s">
        <v>122</v>
      </c>
      <c r="G473" t="s">
        <v>80</v>
      </c>
      <c r="H473" t="s">
        <v>81</v>
      </c>
      <c r="I473">
        <v>22</v>
      </c>
      <c r="J473">
        <v>97.15</v>
      </c>
      <c r="K473">
        <v>188.65</v>
      </c>
      <c r="L473">
        <v>20</v>
      </c>
      <c r="M473">
        <v>1</v>
      </c>
    </row>
    <row r="474" spans="1:13" x14ac:dyDescent="0.45">
      <c r="A474" t="s">
        <v>171</v>
      </c>
      <c r="B474" t="s">
        <v>89</v>
      </c>
      <c r="C474" t="s">
        <v>113</v>
      </c>
      <c r="D474" t="s">
        <v>42</v>
      </c>
      <c r="E474" t="s">
        <v>96</v>
      </c>
      <c r="F474" t="s">
        <v>104</v>
      </c>
      <c r="G474" t="s">
        <v>87</v>
      </c>
      <c r="H474" t="s">
        <v>97</v>
      </c>
      <c r="I474">
        <v>31</v>
      </c>
      <c r="J474">
        <v>62.14</v>
      </c>
      <c r="K474">
        <v>153.41999999999999</v>
      </c>
      <c r="L474">
        <v>4</v>
      </c>
      <c r="M474">
        <v>3</v>
      </c>
    </row>
    <row r="475" spans="1:13" x14ac:dyDescent="0.45">
      <c r="A475" t="s">
        <v>171</v>
      </c>
      <c r="B475" t="s">
        <v>106</v>
      </c>
      <c r="C475" t="s">
        <v>77</v>
      </c>
      <c r="D475" t="s">
        <v>42</v>
      </c>
      <c r="E475" t="s">
        <v>78</v>
      </c>
      <c r="F475" t="s">
        <v>100</v>
      </c>
      <c r="G475" t="s">
        <v>87</v>
      </c>
      <c r="H475" t="s">
        <v>97</v>
      </c>
      <c r="I475">
        <v>38</v>
      </c>
      <c r="J475">
        <v>84.61</v>
      </c>
      <c r="K475">
        <v>165.68</v>
      </c>
      <c r="L475">
        <v>14</v>
      </c>
      <c r="M475">
        <v>1</v>
      </c>
    </row>
    <row r="476" spans="1:13" x14ac:dyDescent="0.45">
      <c r="A476" t="s">
        <v>171</v>
      </c>
      <c r="B476" t="s">
        <v>106</v>
      </c>
      <c r="C476" t="s">
        <v>84</v>
      </c>
      <c r="D476" t="s">
        <v>43</v>
      </c>
      <c r="E476" t="s">
        <v>85</v>
      </c>
      <c r="F476" t="s">
        <v>91</v>
      </c>
      <c r="G476" t="s">
        <v>80</v>
      </c>
      <c r="H476" t="s">
        <v>81</v>
      </c>
      <c r="I476">
        <v>31</v>
      </c>
      <c r="J476">
        <v>73.2</v>
      </c>
      <c r="K476">
        <v>189.64</v>
      </c>
      <c r="L476">
        <v>12</v>
      </c>
      <c r="M476">
        <v>10</v>
      </c>
    </row>
    <row r="477" spans="1:13" x14ac:dyDescent="0.45">
      <c r="A477" t="s">
        <v>171</v>
      </c>
      <c r="B477" t="s">
        <v>99</v>
      </c>
      <c r="C477" t="s">
        <v>111</v>
      </c>
      <c r="D477" t="s">
        <v>43</v>
      </c>
      <c r="E477" t="s">
        <v>78</v>
      </c>
      <c r="F477" t="s">
        <v>118</v>
      </c>
      <c r="G477" t="s">
        <v>94</v>
      </c>
      <c r="H477" t="s">
        <v>97</v>
      </c>
      <c r="I477">
        <v>38</v>
      </c>
      <c r="J477">
        <v>91.61</v>
      </c>
      <c r="K477">
        <v>182.65</v>
      </c>
      <c r="L477">
        <v>8</v>
      </c>
      <c r="M477">
        <v>1</v>
      </c>
    </row>
    <row r="478" spans="1:13" x14ac:dyDescent="0.45">
      <c r="A478" t="s">
        <v>171</v>
      </c>
      <c r="B478" t="s">
        <v>89</v>
      </c>
      <c r="C478" t="s">
        <v>129</v>
      </c>
      <c r="D478" t="s">
        <v>43</v>
      </c>
      <c r="E478" t="s">
        <v>93</v>
      </c>
      <c r="F478" t="s">
        <v>79</v>
      </c>
      <c r="G478" t="s">
        <v>87</v>
      </c>
      <c r="H478" t="s">
        <v>97</v>
      </c>
      <c r="I478">
        <v>18</v>
      </c>
      <c r="J478">
        <v>82.45</v>
      </c>
      <c r="K478">
        <v>152.75</v>
      </c>
      <c r="L478">
        <v>16</v>
      </c>
      <c r="M478">
        <v>0</v>
      </c>
    </row>
    <row r="479" spans="1:13" x14ac:dyDescent="0.45">
      <c r="A479" t="s">
        <v>171</v>
      </c>
      <c r="B479" t="s">
        <v>117</v>
      </c>
      <c r="C479" t="s">
        <v>77</v>
      </c>
      <c r="D479" t="s">
        <v>43</v>
      </c>
      <c r="E479" t="s">
        <v>78</v>
      </c>
      <c r="F479" t="s">
        <v>79</v>
      </c>
      <c r="G479" t="s">
        <v>80</v>
      </c>
      <c r="H479" t="s">
        <v>97</v>
      </c>
      <c r="I479">
        <v>33</v>
      </c>
      <c r="J479">
        <v>94.89</v>
      </c>
      <c r="K479">
        <v>178.29</v>
      </c>
      <c r="L479">
        <v>2</v>
      </c>
      <c r="M479">
        <v>0</v>
      </c>
    </row>
    <row r="480" spans="1:13" x14ac:dyDescent="0.45">
      <c r="A480" t="s">
        <v>171</v>
      </c>
      <c r="B480" t="s">
        <v>99</v>
      </c>
      <c r="C480" t="s">
        <v>124</v>
      </c>
      <c r="D480" t="s">
        <v>42</v>
      </c>
      <c r="E480" t="s">
        <v>96</v>
      </c>
      <c r="F480" t="s">
        <v>104</v>
      </c>
      <c r="G480" t="s">
        <v>94</v>
      </c>
      <c r="H480" t="s">
        <v>97</v>
      </c>
      <c r="I480">
        <v>28</v>
      </c>
      <c r="J480">
        <v>61.79</v>
      </c>
      <c r="K480">
        <v>164.9</v>
      </c>
      <c r="L480">
        <v>11</v>
      </c>
      <c r="M480">
        <v>7</v>
      </c>
    </row>
    <row r="481" spans="1:13" x14ac:dyDescent="0.45">
      <c r="A481" t="s">
        <v>121</v>
      </c>
      <c r="B481" t="s">
        <v>99</v>
      </c>
      <c r="C481" t="s">
        <v>113</v>
      </c>
      <c r="D481" t="s">
        <v>42</v>
      </c>
      <c r="E481" t="s">
        <v>93</v>
      </c>
      <c r="F481" t="s">
        <v>122</v>
      </c>
      <c r="G481" t="s">
        <v>80</v>
      </c>
      <c r="H481" t="s">
        <v>97</v>
      </c>
      <c r="I481">
        <v>34</v>
      </c>
      <c r="J481">
        <v>68.62</v>
      </c>
      <c r="K481">
        <v>184.01</v>
      </c>
      <c r="L481">
        <v>3</v>
      </c>
      <c r="M481">
        <v>0</v>
      </c>
    </row>
    <row r="482" spans="1:13" x14ac:dyDescent="0.45">
      <c r="A482" t="s">
        <v>121</v>
      </c>
      <c r="B482" t="s">
        <v>76</v>
      </c>
      <c r="C482" t="s">
        <v>129</v>
      </c>
      <c r="D482" t="s">
        <v>43</v>
      </c>
      <c r="E482" t="s">
        <v>96</v>
      </c>
      <c r="F482" t="s">
        <v>122</v>
      </c>
      <c r="G482" t="s">
        <v>94</v>
      </c>
      <c r="H482" t="s">
        <v>81</v>
      </c>
      <c r="I482">
        <v>32</v>
      </c>
      <c r="J482">
        <v>87.01</v>
      </c>
      <c r="K482">
        <v>170.65</v>
      </c>
      <c r="L482">
        <v>11</v>
      </c>
      <c r="M482">
        <v>5</v>
      </c>
    </row>
    <row r="483" spans="1:13" x14ac:dyDescent="0.45">
      <c r="A483" t="s">
        <v>121</v>
      </c>
      <c r="B483" t="s">
        <v>89</v>
      </c>
      <c r="C483" t="s">
        <v>111</v>
      </c>
      <c r="D483" t="s">
        <v>43</v>
      </c>
      <c r="E483" t="s">
        <v>93</v>
      </c>
      <c r="F483" t="s">
        <v>104</v>
      </c>
      <c r="G483" t="s">
        <v>94</v>
      </c>
      <c r="H483" t="s">
        <v>81</v>
      </c>
      <c r="I483">
        <v>30</v>
      </c>
      <c r="J483">
        <v>59.1</v>
      </c>
      <c r="K483">
        <v>195.68</v>
      </c>
      <c r="L483">
        <v>5</v>
      </c>
      <c r="M483">
        <v>10</v>
      </c>
    </row>
    <row r="484" spans="1:13" x14ac:dyDescent="0.45">
      <c r="A484" t="s">
        <v>121</v>
      </c>
      <c r="B484" t="s">
        <v>83</v>
      </c>
      <c r="C484" t="s">
        <v>113</v>
      </c>
      <c r="D484" t="s">
        <v>43</v>
      </c>
      <c r="E484" t="s">
        <v>96</v>
      </c>
      <c r="F484" t="s">
        <v>114</v>
      </c>
      <c r="G484" t="s">
        <v>87</v>
      </c>
      <c r="H484" t="s">
        <v>97</v>
      </c>
      <c r="I484">
        <v>18</v>
      </c>
      <c r="J484">
        <v>94.36</v>
      </c>
      <c r="K484">
        <v>155.1</v>
      </c>
      <c r="L484">
        <v>7</v>
      </c>
      <c r="M484">
        <v>7</v>
      </c>
    </row>
    <row r="485" spans="1:13" x14ac:dyDescent="0.45">
      <c r="A485" t="s">
        <v>121</v>
      </c>
      <c r="B485" t="s">
        <v>117</v>
      </c>
      <c r="C485" t="s">
        <v>95</v>
      </c>
      <c r="D485" t="s">
        <v>43</v>
      </c>
      <c r="E485" t="s">
        <v>93</v>
      </c>
      <c r="F485" t="s">
        <v>79</v>
      </c>
      <c r="G485" t="s">
        <v>87</v>
      </c>
      <c r="H485" t="s">
        <v>97</v>
      </c>
      <c r="I485">
        <v>19</v>
      </c>
      <c r="J485">
        <v>70.099999999999994</v>
      </c>
      <c r="K485">
        <v>196.37</v>
      </c>
      <c r="L485">
        <v>9</v>
      </c>
      <c r="M485">
        <v>8</v>
      </c>
    </row>
    <row r="486" spans="1:13" x14ac:dyDescent="0.45">
      <c r="A486" t="s">
        <v>121</v>
      </c>
      <c r="B486" t="s">
        <v>99</v>
      </c>
      <c r="C486" t="s">
        <v>113</v>
      </c>
      <c r="D486" t="s">
        <v>43</v>
      </c>
      <c r="E486" t="s">
        <v>85</v>
      </c>
      <c r="F486" t="s">
        <v>118</v>
      </c>
      <c r="G486" t="s">
        <v>87</v>
      </c>
      <c r="H486" t="s">
        <v>81</v>
      </c>
      <c r="I486">
        <v>23</v>
      </c>
      <c r="J486">
        <v>83.89</v>
      </c>
      <c r="K486">
        <v>150.27000000000001</v>
      </c>
      <c r="L486">
        <v>20</v>
      </c>
      <c r="M486">
        <v>8</v>
      </c>
    </row>
    <row r="487" spans="1:13" x14ac:dyDescent="0.45">
      <c r="A487" t="s">
        <v>121</v>
      </c>
      <c r="B487" t="s">
        <v>117</v>
      </c>
      <c r="C487" t="s">
        <v>124</v>
      </c>
      <c r="D487" t="s">
        <v>43</v>
      </c>
      <c r="E487" t="s">
        <v>85</v>
      </c>
      <c r="F487" t="s">
        <v>114</v>
      </c>
      <c r="G487" t="s">
        <v>94</v>
      </c>
      <c r="H487" t="s">
        <v>97</v>
      </c>
      <c r="I487">
        <v>30</v>
      </c>
      <c r="J487">
        <v>62.99</v>
      </c>
      <c r="K487">
        <v>159.91</v>
      </c>
      <c r="L487">
        <v>7</v>
      </c>
      <c r="M487">
        <v>7</v>
      </c>
    </row>
    <row r="488" spans="1:13" x14ac:dyDescent="0.45">
      <c r="A488" t="s">
        <v>108</v>
      </c>
      <c r="B488" t="s">
        <v>106</v>
      </c>
      <c r="C488" t="s">
        <v>77</v>
      </c>
      <c r="D488" t="s">
        <v>43</v>
      </c>
      <c r="E488" t="s">
        <v>93</v>
      </c>
      <c r="F488" t="s">
        <v>104</v>
      </c>
      <c r="G488" t="s">
        <v>94</v>
      </c>
      <c r="H488" t="s">
        <v>97</v>
      </c>
      <c r="I488">
        <v>27</v>
      </c>
      <c r="J488">
        <v>78.319999999999993</v>
      </c>
      <c r="K488">
        <v>181.28</v>
      </c>
      <c r="L488">
        <v>2</v>
      </c>
      <c r="M488">
        <v>10</v>
      </c>
    </row>
    <row r="489" spans="1:13" x14ac:dyDescent="0.45">
      <c r="A489" t="s">
        <v>108</v>
      </c>
      <c r="B489" t="s">
        <v>106</v>
      </c>
      <c r="C489" t="s">
        <v>77</v>
      </c>
      <c r="D489" t="s">
        <v>42</v>
      </c>
      <c r="E489" t="s">
        <v>96</v>
      </c>
      <c r="F489" t="s">
        <v>91</v>
      </c>
      <c r="G489" t="s">
        <v>94</v>
      </c>
      <c r="H489" t="s">
        <v>97</v>
      </c>
      <c r="I489">
        <v>35</v>
      </c>
      <c r="J489">
        <v>52.61</v>
      </c>
      <c r="K489">
        <v>187.11</v>
      </c>
      <c r="L489">
        <v>9</v>
      </c>
      <c r="M489">
        <v>3</v>
      </c>
    </row>
    <row r="490" spans="1:13" x14ac:dyDescent="0.45">
      <c r="A490" t="s">
        <v>108</v>
      </c>
      <c r="B490" t="s">
        <v>120</v>
      </c>
      <c r="C490" t="s">
        <v>77</v>
      </c>
      <c r="D490" t="s">
        <v>43</v>
      </c>
      <c r="E490" t="s">
        <v>96</v>
      </c>
      <c r="F490" t="s">
        <v>122</v>
      </c>
      <c r="G490" t="s">
        <v>87</v>
      </c>
      <c r="H490" t="s">
        <v>81</v>
      </c>
      <c r="I490">
        <v>19</v>
      </c>
      <c r="J490">
        <v>83.76</v>
      </c>
      <c r="K490">
        <v>158.81</v>
      </c>
      <c r="L490">
        <v>5</v>
      </c>
      <c r="M490">
        <v>5</v>
      </c>
    </row>
    <row r="491" spans="1:13" x14ac:dyDescent="0.45">
      <c r="A491" t="s">
        <v>108</v>
      </c>
      <c r="B491" t="s">
        <v>106</v>
      </c>
      <c r="C491" t="s">
        <v>84</v>
      </c>
      <c r="D491" t="s">
        <v>42</v>
      </c>
      <c r="E491" t="s">
        <v>78</v>
      </c>
      <c r="F491" t="s">
        <v>122</v>
      </c>
      <c r="G491" t="s">
        <v>94</v>
      </c>
      <c r="H491" t="s">
        <v>81</v>
      </c>
      <c r="I491">
        <v>20</v>
      </c>
      <c r="J491">
        <v>94.55</v>
      </c>
      <c r="K491">
        <v>180.93</v>
      </c>
      <c r="L491">
        <v>3</v>
      </c>
      <c r="M491">
        <v>10</v>
      </c>
    </row>
    <row r="492" spans="1:13" x14ac:dyDescent="0.45">
      <c r="A492" t="s">
        <v>108</v>
      </c>
      <c r="B492" t="s">
        <v>89</v>
      </c>
      <c r="C492" t="s">
        <v>129</v>
      </c>
      <c r="D492" t="s">
        <v>42</v>
      </c>
      <c r="E492" t="s">
        <v>96</v>
      </c>
      <c r="F492" t="s">
        <v>91</v>
      </c>
      <c r="G492" t="s">
        <v>80</v>
      </c>
      <c r="H492" t="s">
        <v>97</v>
      </c>
      <c r="I492">
        <v>36</v>
      </c>
      <c r="J492">
        <v>82.77</v>
      </c>
      <c r="K492">
        <v>197.47</v>
      </c>
      <c r="L492">
        <v>5</v>
      </c>
      <c r="M492">
        <v>8</v>
      </c>
    </row>
    <row r="493" spans="1:13" x14ac:dyDescent="0.45">
      <c r="A493" t="s">
        <v>189</v>
      </c>
      <c r="B493" t="s">
        <v>106</v>
      </c>
      <c r="C493" t="s">
        <v>77</v>
      </c>
      <c r="D493" t="s">
        <v>42</v>
      </c>
      <c r="E493" t="s">
        <v>85</v>
      </c>
      <c r="F493" t="s">
        <v>114</v>
      </c>
      <c r="G493" t="s">
        <v>94</v>
      </c>
      <c r="H493" t="s">
        <v>97</v>
      </c>
      <c r="I493">
        <v>22</v>
      </c>
      <c r="J493">
        <v>79.91</v>
      </c>
      <c r="K493">
        <v>188.32</v>
      </c>
      <c r="L493">
        <v>18</v>
      </c>
      <c r="M493">
        <v>0</v>
      </c>
    </row>
    <row r="494" spans="1:13" x14ac:dyDescent="0.45">
      <c r="A494" t="s">
        <v>189</v>
      </c>
      <c r="B494" t="s">
        <v>76</v>
      </c>
      <c r="C494" t="s">
        <v>124</v>
      </c>
      <c r="D494" t="s">
        <v>42</v>
      </c>
      <c r="E494" t="s">
        <v>96</v>
      </c>
      <c r="F494" t="s">
        <v>86</v>
      </c>
      <c r="G494" t="s">
        <v>80</v>
      </c>
      <c r="H494" t="s">
        <v>81</v>
      </c>
      <c r="I494">
        <v>39</v>
      </c>
      <c r="J494">
        <v>62.47</v>
      </c>
      <c r="K494">
        <v>184.54</v>
      </c>
      <c r="L494">
        <v>15</v>
      </c>
      <c r="M494">
        <v>3</v>
      </c>
    </row>
    <row r="495" spans="1:13" x14ac:dyDescent="0.45">
      <c r="A495" t="s">
        <v>189</v>
      </c>
      <c r="B495" t="s">
        <v>117</v>
      </c>
      <c r="C495" t="s">
        <v>113</v>
      </c>
      <c r="D495" t="s">
        <v>42</v>
      </c>
      <c r="E495" t="s">
        <v>85</v>
      </c>
      <c r="F495" t="s">
        <v>118</v>
      </c>
      <c r="G495" t="s">
        <v>87</v>
      </c>
      <c r="H495" t="s">
        <v>97</v>
      </c>
      <c r="I495">
        <v>26</v>
      </c>
      <c r="J495">
        <v>50.19</v>
      </c>
      <c r="K495">
        <v>197.3</v>
      </c>
      <c r="L495">
        <v>8</v>
      </c>
      <c r="M495">
        <v>5</v>
      </c>
    </row>
    <row r="496" spans="1:13" x14ac:dyDescent="0.45">
      <c r="A496" t="s">
        <v>189</v>
      </c>
      <c r="B496" t="s">
        <v>99</v>
      </c>
      <c r="C496" t="s">
        <v>95</v>
      </c>
      <c r="D496" t="s">
        <v>43</v>
      </c>
      <c r="E496" t="s">
        <v>78</v>
      </c>
      <c r="F496" t="s">
        <v>114</v>
      </c>
      <c r="G496" t="s">
        <v>80</v>
      </c>
      <c r="H496" t="s">
        <v>81</v>
      </c>
      <c r="I496">
        <v>21</v>
      </c>
      <c r="J496">
        <v>56.06</v>
      </c>
      <c r="K496">
        <v>190.16</v>
      </c>
      <c r="L496">
        <v>6</v>
      </c>
      <c r="M496">
        <v>10</v>
      </c>
    </row>
    <row r="497" spans="1:13" x14ac:dyDescent="0.45">
      <c r="A497" t="s">
        <v>189</v>
      </c>
      <c r="B497" t="s">
        <v>83</v>
      </c>
      <c r="C497" t="s">
        <v>124</v>
      </c>
      <c r="D497" t="s">
        <v>42</v>
      </c>
      <c r="E497" t="s">
        <v>96</v>
      </c>
      <c r="F497" t="s">
        <v>118</v>
      </c>
      <c r="G497" t="s">
        <v>87</v>
      </c>
      <c r="H497" t="s">
        <v>97</v>
      </c>
      <c r="I497">
        <v>21</v>
      </c>
      <c r="J497">
        <v>90.33</v>
      </c>
      <c r="K497">
        <v>169.81</v>
      </c>
      <c r="L497">
        <v>17</v>
      </c>
      <c r="M497">
        <v>5</v>
      </c>
    </row>
    <row r="498" spans="1:13" x14ac:dyDescent="0.45">
      <c r="A498" t="s">
        <v>189</v>
      </c>
      <c r="B498" t="s">
        <v>83</v>
      </c>
      <c r="C498" t="s">
        <v>113</v>
      </c>
      <c r="D498" t="s">
        <v>43</v>
      </c>
      <c r="E498" t="s">
        <v>85</v>
      </c>
      <c r="F498" t="s">
        <v>79</v>
      </c>
      <c r="G498" t="s">
        <v>87</v>
      </c>
      <c r="H498" t="s">
        <v>97</v>
      </c>
      <c r="I498">
        <v>23</v>
      </c>
      <c r="J498">
        <v>56.02</v>
      </c>
      <c r="K498">
        <v>176.81</v>
      </c>
      <c r="L498">
        <v>1</v>
      </c>
      <c r="M498">
        <v>8</v>
      </c>
    </row>
    <row r="499" spans="1:13" x14ac:dyDescent="0.45">
      <c r="A499" t="s">
        <v>189</v>
      </c>
      <c r="B499" t="s">
        <v>120</v>
      </c>
      <c r="C499" t="s">
        <v>103</v>
      </c>
      <c r="D499" t="s">
        <v>42</v>
      </c>
      <c r="E499" t="s">
        <v>85</v>
      </c>
      <c r="F499" t="s">
        <v>79</v>
      </c>
      <c r="G499" t="s">
        <v>94</v>
      </c>
      <c r="H499" t="s">
        <v>81</v>
      </c>
      <c r="I499">
        <v>27</v>
      </c>
      <c r="J499">
        <v>83.66</v>
      </c>
      <c r="K499">
        <v>181.59</v>
      </c>
      <c r="L499">
        <v>16</v>
      </c>
      <c r="M499">
        <v>0</v>
      </c>
    </row>
    <row r="500" spans="1:13" x14ac:dyDescent="0.45">
      <c r="A500" t="s">
        <v>189</v>
      </c>
      <c r="B500" t="s">
        <v>117</v>
      </c>
      <c r="C500" t="s">
        <v>129</v>
      </c>
      <c r="D500" t="s">
        <v>43</v>
      </c>
      <c r="E500" t="s">
        <v>85</v>
      </c>
      <c r="F500" t="s">
        <v>122</v>
      </c>
      <c r="G500" t="s">
        <v>94</v>
      </c>
      <c r="H500" t="s">
        <v>81</v>
      </c>
      <c r="I500">
        <v>19</v>
      </c>
      <c r="J500">
        <v>73.88</v>
      </c>
      <c r="K500">
        <v>185.15</v>
      </c>
      <c r="L500">
        <v>19</v>
      </c>
      <c r="M500">
        <v>4</v>
      </c>
    </row>
    <row r="501" spans="1:13" x14ac:dyDescent="0.45">
      <c r="A501" t="s">
        <v>189</v>
      </c>
      <c r="B501" t="s">
        <v>89</v>
      </c>
      <c r="C501" t="s">
        <v>129</v>
      </c>
      <c r="D501" t="s">
        <v>42</v>
      </c>
      <c r="E501" t="s">
        <v>96</v>
      </c>
      <c r="F501" t="s">
        <v>91</v>
      </c>
      <c r="G501" t="s">
        <v>80</v>
      </c>
      <c r="H501" t="s">
        <v>81</v>
      </c>
      <c r="I501">
        <v>24</v>
      </c>
      <c r="J501">
        <v>56.76</v>
      </c>
      <c r="K501">
        <v>188.45</v>
      </c>
      <c r="L501">
        <v>8</v>
      </c>
      <c r="M501">
        <v>4</v>
      </c>
    </row>
  </sheetData>
  <autoFilter ref="A1:M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FM1" zoomScale="175" zoomScaleNormal="175" workbookViewId="0">
      <selection activeCell="FR1" sqref="FR1"/>
    </sheetView>
  </sheetViews>
  <sheetFormatPr defaultRowHeight="14.25" x14ac:dyDescent="0.4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x14ac:dyDescent="0.45">
      <c r="A1" t="s">
        <v>65</v>
      </c>
      <c r="B1" t="s">
        <v>75</v>
      </c>
      <c r="C1" t="s">
        <v>82</v>
      </c>
      <c r="D1" t="s">
        <v>88</v>
      </c>
      <c r="E1" t="s">
        <v>92</v>
      </c>
      <c r="F1" t="s">
        <v>92</v>
      </c>
      <c r="G1" t="s">
        <v>98</v>
      </c>
      <c r="H1" t="s">
        <v>101</v>
      </c>
      <c r="I1" t="s">
        <v>102</v>
      </c>
      <c r="J1" t="s">
        <v>105</v>
      </c>
      <c r="K1" t="s">
        <v>107</v>
      </c>
      <c r="L1" t="s">
        <v>108</v>
      </c>
      <c r="M1" t="s">
        <v>109</v>
      </c>
      <c r="N1" t="s">
        <v>110</v>
      </c>
      <c r="O1" t="s">
        <v>112</v>
      </c>
      <c r="P1" t="s">
        <v>115</v>
      </c>
      <c r="Q1" t="s">
        <v>116</v>
      </c>
      <c r="R1" t="s">
        <v>119</v>
      </c>
      <c r="S1" t="s">
        <v>121</v>
      </c>
      <c r="T1" t="s">
        <v>123</v>
      </c>
      <c r="U1" t="s">
        <v>125</v>
      </c>
      <c r="V1" t="s">
        <v>126</v>
      </c>
      <c r="W1" t="s">
        <v>105</v>
      </c>
      <c r="X1" t="s">
        <v>128</v>
      </c>
      <c r="Y1" t="s">
        <v>108</v>
      </c>
      <c r="Z1" t="s">
        <v>130</v>
      </c>
      <c r="AA1" t="s">
        <v>131</v>
      </c>
      <c r="AB1" t="s">
        <v>132</v>
      </c>
      <c r="AC1" t="s">
        <v>125</v>
      </c>
      <c r="AD1" t="s">
        <v>133</v>
      </c>
      <c r="AE1" t="s">
        <v>101</v>
      </c>
      <c r="AF1" t="s">
        <v>134</v>
      </c>
      <c r="AG1" t="s">
        <v>101</v>
      </c>
      <c r="AH1" t="s">
        <v>135</v>
      </c>
      <c r="AI1" t="s">
        <v>136</v>
      </c>
      <c r="AJ1" t="s">
        <v>137</v>
      </c>
      <c r="AK1" t="s">
        <v>138</v>
      </c>
      <c r="AL1" t="s">
        <v>139</v>
      </c>
      <c r="AM1" t="s">
        <v>140</v>
      </c>
      <c r="AN1" t="s">
        <v>141</v>
      </c>
      <c r="AO1" t="s">
        <v>142</v>
      </c>
      <c r="AP1" t="s">
        <v>143</v>
      </c>
      <c r="AQ1" t="s">
        <v>144</v>
      </c>
      <c r="AR1" t="s">
        <v>145</v>
      </c>
      <c r="AS1" t="s">
        <v>146</v>
      </c>
      <c r="AT1" t="s">
        <v>147</v>
      </c>
      <c r="AU1" t="s">
        <v>148</v>
      </c>
      <c r="AV1" t="s">
        <v>107</v>
      </c>
      <c r="AW1" t="s">
        <v>149</v>
      </c>
      <c r="AX1" t="s">
        <v>82</v>
      </c>
      <c r="AY1" t="s">
        <v>150</v>
      </c>
      <c r="AZ1" t="s">
        <v>151</v>
      </c>
      <c r="BA1" t="s">
        <v>152</v>
      </c>
      <c r="BB1" t="s">
        <v>102</v>
      </c>
      <c r="BC1" t="s">
        <v>150</v>
      </c>
      <c r="BD1" t="s">
        <v>153</v>
      </c>
      <c r="BE1" t="s">
        <v>154</v>
      </c>
      <c r="BF1" t="s">
        <v>155</v>
      </c>
      <c r="BG1" t="s">
        <v>108</v>
      </c>
      <c r="BH1" t="s">
        <v>107</v>
      </c>
      <c r="BI1" t="s">
        <v>121</v>
      </c>
      <c r="BJ1" t="s">
        <v>156</v>
      </c>
      <c r="BK1" t="s">
        <v>157</v>
      </c>
      <c r="BL1" t="s">
        <v>139</v>
      </c>
      <c r="BM1" t="s">
        <v>158</v>
      </c>
      <c r="BN1" t="s">
        <v>107</v>
      </c>
      <c r="BO1" t="s">
        <v>159</v>
      </c>
      <c r="BP1" t="s">
        <v>125</v>
      </c>
      <c r="BQ1" t="s">
        <v>160</v>
      </c>
      <c r="BR1" t="s">
        <v>158</v>
      </c>
      <c r="BS1" t="s">
        <v>157</v>
      </c>
      <c r="BT1" t="s">
        <v>142</v>
      </c>
      <c r="BU1" t="s">
        <v>161</v>
      </c>
      <c r="BV1" t="s">
        <v>140</v>
      </c>
      <c r="BW1" t="s">
        <v>162</v>
      </c>
      <c r="BX1" t="s">
        <v>163</v>
      </c>
      <c r="BY1" t="s">
        <v>141</v>
      </c>
      <c r="BZ1" t="s">
        <v>112</v>
      </c>
      <c r="CA1" t="s">
        <v>164</v>
      </c>
      <c r="CB1" t="s">
        <v>107</v>
      </c>
      <c r="CC1" t="s">
        <v>163</v>
      </c>
      <c r="CD1" t="s">
        <v>92</v>
      </c>
      <c r="CE1" t="s">
        <v>149</v>
      </c>
      <c r="CF1" t="s">
        <v>125</v>
      </c>
      <c r="CG1" t="s">
        <v>165</v>
      </c>
      <c r="CH1" t="s">
        <v>126</v>
      </c>
      <c r="CI1" t="s">
        <v>154</v>
      </c>
      <c r="CJ1" t="s">
        <v>166</v>
      </c>
      <c r="CK1" t="s">
        <v>121</v>
      </c>
      <c r="CL1" t="s">
        <v>152</v>
      </c>
      <c r="CM1" t="s">
        <v>109</v>
      </c>
      <c r="CN1" t="s">
        <v>167</v>
      </c>
      <c r="CO1" t="s">
        <v>156</v>
      </c>
      <c r="CP1" t="s">
        <v>168</v>
      </c>
      <c r="CQ1" t="s">
        <v>169</v>
      </c>
      <c r="CR1" t="s">
        <v>170</v>
      </c>
      <c r="CS1" t="s">
        <v>171</v>
      </c>
      <c r="CT1" t="s">
        <v>170</v>
      </c>
      <c r="CU1" t="s">
        <v>136</v>
      </c>
      <c r="CV1" t="s">
        <v>172</v>
      </c>
      <c r="CW1" t="s">
        <v>131</v>
      </c>
      <c r="CX1" t="s">
        <v>166</v>
      </c>
      <c r="CY1" t="s">
        <v>135</v>
      </c>
      <c r="CZ1" t="s">
        <v>134</v>
      </c>
      <c r="DA1" t="s">
        <v>173</v>
      </c>
      <c r="DB1" t="s">
        <v>132</v>
      </c>
      <c r="DC1" t="s">
        <v>160</v>
      </c>
      <c r="DD1" t="s">
        <v>174</v>
      </c>
      <c r="DE1" t="s">
        <v>175</v>
      </c>
      <c r="DF1" t="s">
        <v>176</v>
      </c>
      <c r="DG1" t="s">
        <v>173</v>
      </c>
      <c r="DH1" t="s">
        <v>156</v>
      </c>
      <c r="DI1" t="s">
        <v>177</v>
      </c>
      <c r="DJ1" t="s">
        <v>138</v>
      </c>
      <c r="DK1" t="s">
        <v>147</v>
      </c>
      <c r="DL1" t="s">
        <v>178</v>
      </c>
      <c r="DM1" t="s">
        <v>92</v>
      </c>
      <c r="DN1" t="s">
        <v>158</v>
      </c>
      <c r="DO1" t="s">
        <v>151</v>
      </c>
      <c r="DP1" t="s">
        <v>135</v>
      </c>
      <c r="DQ1" t="s">
        <v>137</v>
      </c>
      <c r="DR1" t="s">
        <v>136</v>
      </c>
      <c r="DS1" t="s">
        <v>179</v>
      </c>
      <c r="DT1" t="s">
        <v>180</v>
      </c>
      <c r="DU1" t="s">
        <v>139</v>
      </c>
      <c r="DV1" t="s">
        <v>181</v>
      </c>
      <c r="DW1" t="s">
        <v>123</v>
      </c>
      <c r="DX1" t="s">
        <v>171</v>
      </c>
      <c r="DY1" t="s">
        <v>177</v>
      </c>
      <c r="DZ1" t="s">
        <v>182</v>
      </c>
      <c r="EA1" t="s">
        <v>183</v>
      </c>
      <c r="EB1" t="s">
        <v>183</v>
      </c>
      <c r="EC1" t="s">
        <v>144</v>
      </c>
      <c r="ED1" t="s">
        <v>155</v>
      </c>
      <c r="EE1" t="s">
        <v>150</v>
      </c>
      <c r="EF1" t="s">
        <v>92</v>
      </c>
      <c r="EG1" t="s">
        <v>182</v>
      </c>
      <c r="EH1" t="s">
        <v>116</v>
      </c>
      <c r="EI1" t="s">
        <v>164</v>
      </c>
      <c r="EJ1" t="s">
        <v>184</v>
      </c>
      <c r="EK1" t="s">
        <v>115</v>
      </c>
      <c r="EL1" t="s">
        <v>134</v>
      </c>
      <c r="EM1" t="s">
        <v>170</v>
      </c>
      <c r="EN1" t="s">
        <v>173</v>
      </c>
      <c r="EO1" t="s">
        <v>183</v>
      </c>
      <c r="EP1" t="s">
        <v>108</v>
      </c>
      <c r="EQ1" t="s">
        <v>159</v>
      </c>
      <c r="ER1" t="s">
        <v>133</v>
      </c>
      <c r="ES1" t="s">
        <v>185</v>
      </c>
      <c r="ET1" t="s">
        <v>116</v>
      </c>
      <c r="EU1" t="s">
        <v>110</v>
      </c>
      <c r="EV1" t="s">
        <v>186</v>
      </c>
      <c r="EW1" t="s">
        <v>162</v>
      </c>
      <c r="EX1" t="s">
        <v>82</v>
      </c>
      <c r="EY1" t="s">
        <v>160</v>
      </c>
      <c r="EZ1" t="s">
        <v>187</v>
      </c>
      <c r="FA1" t="s">
        <v>188</v>
      </c>
      <c r="FB1" t="s">
        <v>125</v>
      </c>
      <c r="FC1" t="s">
        <v>189</v>
      </c>
      <c r="FD1" t="s">
        <v>186</v>
      </c>
      <c r="FE1" t="s">
        <v>137</v>
      </c>
      <c r="FF1" t="s">
        <v>172</v>
      </c>
      <c r="FG1" t="s">
        <v>190</v>
      </c>
      <c r="FH1" t="s">
        <v>188</v>
      </c>
      <c r="FI1" t="s">
        <v>126</v>
      </c>
      <c r="FJ1" t="s">
        <v>175</v>
      </c>
      <c r="FK1" t="s">
        <v>134</v>
      </c>
      <c r="FL1" t="s">
        <v>156</v>
      </c>
      <c r="FM1" t="s">
        <v>191</v>
      </c>
      <c r="FN1" t="s">
        <v>177</v>
      </c>
      <c r="FO1" t="s">
        <v>180</v>
      </c>
      <c r="FP1" t="s">
        <v>190</v>
      </c>
      <c r="FQ1" t="s">
        <v>109</v>
      </c>
      <c r="FR1" t="s">
        <v>147</v>
      </c>
      <c r="FS1" t="s">
        <v>169</v>
      </c>
      <c r="FT1" t="s">
        <v>158</v>
      </c>
      <c r="FU1" t="s">
        <v>171</v>
      </c>
      <c r="FV1" t="s">
        <v>112</v>
      </c>
      <c r="FW1" t="s">
        <v>132</v>
      </c>
      <c r="FX1" t="s">
        <v>152</v>
      </c>
      <c r="FY1" t="s">
        <v>170</v>
      </c>
      <c r="FZ1" t="s">
        <v>141</v>
      </c>
      <c r="GA1" t="s">
        <v>102</v>
      </c>
      <c r="GB1" t="s">
        <v>115</v>
      </c>
      <c r="GC1" t="s">
        <v>161</v>
      </c>
      <c r="GD1" t="s">
        <v>192</v>
      </c>
      <c r="GE1" t="s">
        <v>189</v>
      </c>
      <c r="GF1" t="s">
        <v>136</v>
      </c>
      <c r="GG1" t="s">
        <v>130</v>
      </c>
      <c r="GH1" t="s">
        <v>123</v>
      </c>
      <c r="GI1" t="s">
        <v>193</v>
      </c>
      <c r="GJ1" t="s">
        <v>194</v>
      </c>
      <c r="GK1" t="s">
        <v>159</v>
      </c>
      <c r="GL1" t="s">
        <v>102</v>
      </c>
      <c r="GM1" t="s">
        <v>102</v>
      </c>
      <c r="GN1" t="s">
        <v>92</v>
      </c>
      <c r="GO1" t="s">
        <v>105</v>
      </c>
      <c r="GP1" t="s">
        <v>110</v>
      </c>
      <c r="GQ1" t="s">
        <v>171</v>
      </c>
      <c r="GR1" t="s">
        <v>115</v>
      </c>
      <c r="GS1" t="s">
        <v>135</v>
      </c>
      <c r="GT1" t="s">
        <v>189</v>
      </c>
      <c r="GU1" t="s">
        <v>112</v>
      </c>
      <c r="GV1" t="s">
        <v>139</v>
      </c>
      <c r="GW1" t="s">
        <v>141</v>
      </c>
      <c r="GX1" t="s">
        <v>150</v>
      </c>
      <c r="GY1" t="s">
        <v>158</v>
      </c>
      <c r="GZ1" t="s">
        <v>195</v>
      </c>
      <c r="HA1" t="s">
        <v>173</v>
      </c>
      <c r="HB1" t="s">
        <v>146</v>
      </c>
      <c r="HC1" t="s">
        <v>110</v>
      </c>
      <c r="HD1" t="s">
        <v>168</v>
      </c>
      <c r="HE1" t="s">
        <v>179</v>
      </c>
      <c r="HF1" t="s">
        <v>126</v>
      </c>
      <c r="HG1" t="s">
        <v>188</v>
      </c>
      <c r="HH1" t="s">
        <v>183</v>
      </c>
      <c r="HI1" t="s">
        <v>141</v>
      </c>
      <c r="HJ1" t="s">
        <v>102</v>
      </c>
      <c r="HK1" t="s">
        <v>146</v>
      </c>
      <c r="HL1" t="s">
        <v>125</v>
      </c>
      <c r="HM1" t="s">
        <v>196</v>
      </c>
      <c r="HN1" t="s">
        <v>197</v>
      </c>
      <c r="HO1" t="s">
        <v>154</v>
      </c>
      <c r="HP1" t="s">
        <v>123</v>
      </c>
      <c r="HQ1" t="s">
        <v>110</v>
      </c>
      <c r="HR1" t="s">
        <v>161</v>
      </c>
      <c r="HS1" t="s">
        <v>132</v>
      </c>
      <c r="HT1" t="s">
        <v>88</v>
      </c>
      <c r="HU1" t="s">
        <v>198</v>
      </c>
      <c r="HV1" t="s">
        <v>194</v>
      </c>
      <c r="HW1" t="s">
        <v>136</v>
      </c>
      <c r="HX1" t="s">
        <v>98</v>
      </c>
      <c r="HY1" t="s">
        <v>155</v>
      </c>
      <c r="HZ1" t="s">
        <v>199</v>
      </c>
      <c r="IA1" t="s">
        <v>119</v>
      </c>
      <c r="IB1" t="s">
        <v>184</v>
      </c>
      <c r="IC1" t="s">
        <v>163</v>
      </c>
      <c r="ID1" t="s">
        <v>88</v>
      </c>
      <c r="IE1" t="s">
        <v>144</v>
      </c>
      <c r="IF1" t="s">
        <v>147</v>
      </c>
      <c r="IG1" t="s">
        <v>119</v>
      </c>
      <c r="IH1" t="s">
        <v>200</v>
      </c>
      <c r="II1" t="s">
        <v>116</v>
      </c>
      <c r="IJ1" t="s">
        <v>105</v>
      </c>
      <c r="IK1" t="s">
        <v>170</v>
      </c>
      <c r="IL1" t="s">
        <v>171</v>
      </c>
      <c r="IM1" t="s">
        <v>107</v>
      </c>
      <c r="IN1" t="s">
        <v>168</v>
      </c>
      <c r="IO1" t="s">
        <v>182</v>
      </c>
      <c r="IP1" t="s">
        <v>166</v>
      </c>
      <c r="IQ1" t="s">
        <v>194</v>
      </c>
      <c r="IR1" t="s">
        <v>146</v>
      </c>
      <c r="IS1" t="s">
        <v>110</v>
      </c>
      <c r="IT1" t="s">
        <v>107</v>
      </c>
      <c r="IU1" t="s">
        <v>152</v>
      </c>
      <c r="IV1" t="s">
        <v>173</v>
      </c>
      <c r="IW1" t="s">
        <v>157</v>
      </c>
      <c r="IX1" t="s">
        <v>158</v>
      </c>
      <c r="IY1" t="s">
        <v>149</v>
      </c>
      <c r="IZ1" t="s">
        <v>132</v>
      </c>
      <c r="JA1" t="s">
        <v>109</v>
      </c>
      <c r="JB1" t="s">
        <v>126</v>
      </c>
      <c r="JC1" t="s">
        <v>146</v>
      </c>
      <c r="JD1" t="s">
        <v>190</v>
      </c>
      <c r="JE1" t="s">
        <v>195</v>
      </c>
      <c r="JF1" t="s">
        <v>121</v>
      </c>
      <c r="JG1" t="s">
        <v>190</v>
      </c>
      <c r="JH1" t="s">
        <v>135</v>
      </c>
      <c r="JI1" t="s">
        <v>167</v>
      </c>
      <c r="JJ1" t="s">
        <v>195</v>
      </c>
      <c r="JK1" t="s">
        <v>108</v>
      </c>
      <c r="JL1" t="s">
        <v>178</v>
      </c>
      <c r="JM1" t="s">
        <v>178</v>
      </c>
      <c r="JN1" t="s">
        <v>154</v>
      </c>
      <c r="JO1" t="s">
        <v>148</v>
      </c>
      <c r="JP1" t="s">
        <v>196</v>
      </c>
      <c r="JQ1" t="s">
        <v>166</v>
      </c>
      <c r="JR1" t="s">
        <v>172</v>
      </c>
      <c r="JS1" t="s">
        <v>130</v>
      </c>
      <c r="JT1" t="s">
        <v>145</v>
      </c>
      <c r="JU1" t="s">
        <v>140</v>
      </c>
      <c r="JV1" t="s">
        <v>88</v>
      </c>
      <c r="JW1" t="s">
        <v>135</v>
      </c>
      <c r="JX1" t="s">
        <v>156</v>
      </c>
      <c r="JY1" t="s">
        <v>147</v>
      </c>
      <c r="JZ1" t="s">
        <v>186</v>
      </c>
      <c r="KA1" t="s">
        <v>145</v>
      </c>
      <c r="KB1" t="s">
        <v>150</v>
      </c>
      <c r="KC1" t="s">
        <v>148</v>
      </c>
      <c r="KD1" t="s">
        <v>155</v>
      </c>
      <c r="KE1" t="s">
        <v>167</v>
      </c>
      <c r="KF1" t="s">
        <v>201</v>
      </c>
      <c r="KG1" t="s">
        <v>183</v>
      </c>
      <c r="KH1" t="s">
        <v>121</v>
      </c>
      <c r="KI1" t="s">
        <v>157</v>
      </c>
      <c r="KJ1" t="s">
        <v>171</v>
      </c>
      <c r="KK1" t="s">
        <v>190</v>
      </c>
      <c r="KL1" t="s">
        <v>142</v>
      </c>
      <c r="KM1" t="s">
        <v>202</v>
      </c>
      <c r="KN1" t="s">
        <v>98</v>
      </c>
      <c r="KO1" t="s">
        <v>149</v>
      </c>
      <c r="KP1" t="s">
        <v>132</v>
      </c>
      <c r="KQ1" t="s">
        <v>125</v>
      </c>
      <c r="KR1" t="s">
        <v>176</v>
      </c>
      <c r="KS1" t="s">
        <v>119</v>
      </c>
      <c r="KT1" t="s">
        <v>170</v>
      </c>
      <c r="KU1" t="s">
        <v>116</v>
      </c>
      <c r="KV1" t="s">
        <v>82</v>
      </c>
      <c r="KW1" t="s">
        <v>189</v>
      </c>
      <c r="KX1" t="s">
        <v>157</v>
      </c>
      <c r="KY1" t="s">
        <v>201</v>
      </c>
      <c r="KZ1" t="s">
        <v>182</v>
      </c>
      <c r="LA1" t="s">
        <v>116</v>
      </c>
      <c r="LB1" t="s">
        <v>182</v>
      </c>
      <c r="LC1" t="s">
        <v>130</v>
      </c>
      <c r="LD1" t="s">
        <v>162</v>
      </c>
      <c r="LE1" t="s">
        <v>116</v>
      </c>
      <c r="LF1" t="s">
        <v>187</v>
      </c>
      <c r="LG1" t="s">
        <v>88</v>
      </c>
      <c r="LH1" t="s">
        <v>139</v>
      </c>
      <c r="LI1" t="s">
        <v>175</v>
      </c>
      <c r="LJ1" t="s">
        <v>167</v>
      </c>
      <c r="LK1" t="s">
        <v>181</v>
      </c>
      <c r="LL1" t="s">
        <v>146</v>
      </c>
      <c r="LM1" t="s">
        <v>154</v>
      </c>
      <c r="LN1" t="s">
        <v>196</v>
      </c>
      <c r="LO1" t="s">
        <v>174</v>
      </c>
      <c r="LP1" t="s">
        <v>157</v>
      </c>
      <c r="LQ1" t="s">
        <v>110</v>
      </c>
      <c r="LR1" t="s">
        <v>102</v>
      </c>
      <c r="LS1" t="s">
        <v>132</v>
      </c>
      <c r="LT1" t="s">
        <v>92</v>
      </c>
      <c r="LU1" t="s">
        <v>157</v>
      </c>
      <c r="LV1" t="s">
        <v>203</v>
      </c>
      <c r="LW1" t="s">
        <v>196</v>
      </c>
      <c r="LX1" t="s">
        <v>168</v>
      </c>
      <c r="LY1" t="s">
        <v>131</v>
      </c>
      <c r="LZ1" t="s">
        <v>204</v>
      </c>
      <c r="MA1" t="s">
        <v>179</v>
      </c>
      <c r="MB1" t="s">
        <v>140</v>
      </c>
      <c r="MC1" t="s">
        <v>181</v>
      </c>
      <c r="MD1" t="s">
        <v>143</v>
      </c>
      <c r="ME1" t="s">
        <v>110</v>
      </c>
      <c r="MF1" t="s">
        <v>159</v>
      </c>
      <c r="MG1" t="s">
        <v>147</v>
      </c>
      <c r="MH1" t="s">
        <v>144</v>
      </c>
      <c r="MI1" t="s">
        <v>195</v>
      </c>
      <c r="MJ1" t="s">
        <v>205</v>
      </c>
      <c r="MK1" t="s">
        <v>138</v>
      </c>
      <c r="ML1" t="s">
        <v>201</v>
      </c>
      <c r="MM1" t="s">
        <v>145</v>
      </c>
      <c r="MN1" t="s">
        <v>88</v>
      </c>
      <c r="MO1" t="s">
        <v>206</v>
      </c>
      <c r="MP1" t="s">
        <v>180</v>
      </c>
      <c r="MQ1" t="s">
        <v>109</v>
      </c>
      <c r="MR1" t="s">
        <v>173</v>
      </c>
      <c r="MS1" t="s">
        <v>161</v>
      </c>
      <c r="MT1" t="s">
        <v>147</v>
      </c>
      <c r="MU1" t="s">
        <v>136</v>
      </c>
      <c r="MV1" t="s">
        <v>131</v>
      </c>
      <c r="MW1" t="s">
        <v>178</v>
      </c>
      <c r="MX1" t="s">
        <v>190</v>
      </c>
      <c r="MY1" t="s">
        <v>128</v>
      </c>
      <c r="MZ1" t="s">
        <v>170</v>
      </c>
      <c r="NA1" t="s">
        <v>199</v>
      </c>
      <c r="NB1" t="s">
        <v>128</v>
      </c>
      <c r="NC1" t="s">
        <v>161</v>
      </c>
      <c r="ND1" t="s">
        <v>147</v>
      </c>
      <c r="NE1" t="s">
        <v>126</v>
      </c>
      <c r="NF1" t="s">
        <v>199</v>
      </c>
      <c r="NG1" t="s">
        <v>151</v>
      </c>
      <c r="NH1" t="s">
        <v>159</v>
      </c>
      <c r="NI1" t="s">
        <v>156</v>
      </c>
      <c r="NJ1" t="s">
        <v>138</v>
      </c>
      <c r="NK1" t="s">
        <v>92</v>
      </c>
      <c r="NL1" t="s">
        <v>173</v>
      </c>
      <c r="NM1" t="s">
        <v>115</v>
      </c>
      <c r="NN1" t="s">
        <v>75</v>
      </c>
      <c r="NO1" t="s">
        <v>82</v>
      </c>
      <c r="NP1" t="s">
        <v>157</v>
      </c>
      <c r="NQ1" t="s">
        <v>88</v>
      </c>
      <c r="NR1" t="s">
        <v>139</v>
      </c>
      <c r="NS1" t="s">
        <v>105</v>
      </c>
      <c r="NT1" t="s">
        <v>178</v>
      </c>
      <c r="NU1" t="s">
        <v>179</v>
      </c>
      <c r="NV1" t="s">
        <v>156</v>
      </c>
      <c r="NW1" t="s">
        <v>125</v>
      </c>
      <c r="NX1" t="s">
        <v>181</v>
      </c>
      <c r="NY1" t="s">
        <v>195</v>
      </c>
      <c r="NZ1" t="s">
        <v>189</v>
      </c>
      <c r="OA1" t="s">
        <v>131</v>
      </c>
      <c r="OB1" t="s">
        <v>185</v>
      </c>
      <c r="OC1" t="s">
        <v>166</v>
      </c>
      <c r="OD1" t="s">
        <v>139</v>
      </c>
      <c r="OE1" t="s">
        <v>126</v>
      </c>
      <c r="OF1" t="s">
        <v>187</v>
      </c>
      <c r="OG1" t="s">
        <v>110</v>
      </c>
      <c r="OH1" t="s">
        <v>105</v>
      </c>
      <c r="OI1" t="s">
        <v>137</v>
      </c>
      <c r="OJ1" t="s">
        <v>92</v>
      </c>
      <c r="OK1" t="s">
        <v>182</v>
      </c>
      <c r="OL1" t="s">
        <v>179</v>
      </c>
      <c r="OM1" t="s">
        <v>195</v>
      </c>
      <c r="ON1" t="s">
        <v>207</v>
      </c>
      <c r="OO1" t="s">
        <v>142</v>
      </c>
      <c r="OP1" t="s">
        <v>172</v>
      </c>
      <c r="OQ1" t="s">
        <v>195</v>
      </c>
      <c r="OR1" t="s">
        <v>173</v>
      </c>
      <c r="OS1" t="s">
        <v>180</v>
      </c>
      <c r="OT1" t="s">
        <v>116</v>
      </c>
      <c r="OU1" t="s">
        <v>167</v>
      </c>
      <c r="OV1" t="s">
        <v>208</v>
      </c>
      <c r="OW1" t="s">
        <v>151</v>
      </c>
      <c r="OX1" t="s">
        <v>167</v>
      </c>
      <c r="OY1" t="s">
        <v>159</v>
      </c>
      <c r="OZ1" t="s">
        <v>181</v>
      </c>
      <c r="PA1" t="s">
        <v>168</v>
      </c>
      <c r="PB1" t="s">
        <v>119</v>
      </c>
      <c r="PC1" t="s">
        <v>144</v>
      </c>
      <c r="PD1" t="s">
        <v>150</v>
      </c>
      <c r="PE1" t="s">
        <v>166</v>
      </c>
      <c r="PF1" t="s">
        <v>131</v>
      </c>
      <c r="PG1" t="s">
        <v>149</v>
      </c>
      <c r="PH1" t="s">
        <v>130</v>
      </c>
      <c r="PI1" t="s">
        <v>154</v>
      </c>
      <c r="PJ1" t="s">
        <v>182</v>
      </c>
      <c r="PK1" t="s">
        <v>203</v>
      </c>
      <c r="PL1" t="s">
        <v>166</v>
      </c>
      <c r="PM1" t="s">
        <v>197</v>
      </c>
      <c r="PN1" t="s">
        <v>142</v>
      </c>
      <c r="PO1" t="s">
        <v>176</v>
      </c>
      <c r="PP1" t="s">
        <v>178</v>
      </c>
      <c r="PQ1" t="s">
        <v>131</v>
      </c>
      <c r="PR1" t="s">
        <v>199</v>
      </c>
      <c r="PS1" t="s">
        <v>161</v>
      </c>
      <c r="PT1" t="s">
        <v>178</v>
      </c>
      <c r="PU1" t="s">
        <v>98</v>
      </c>
      <c r="PV1" t="s">
        <v>135</v>
      </c>
      <c r="PW1" t="s">
        <v>153</v>
      </c>
      <c r="PX1" t="s">
        <v>196</v>
      </c>
      <c r="PY1" t="s">
        <v>131</v>
      </c>
      <c r="PZ1" t="s">
        <v>134</v>
      </c>
      <c r="QA1" t="s">
        <v>112</v>
      </c>
      <c r="QB1" t="s">
        <v>189</v>
      </c>
      <c r="QC1" t="s">
        <v>175</v>
      </c>
      <c r="QD1" t="s">
        <v>208</v>
      </c>
      <c r="QE1" t="s">
        <v>136</v>
      </c>
      <c r="QF1" t="s">
        <v>101</v>
      </c>
      <c r="QG1" t="s">
        <v>199</v>
      </c>
      <c r="QH1" t="s">
        <v>101</v>
      </c>
      <c r="QI1" t="s">
        <v>153</v>
      </c>
      <c r="QJ1" t="s">
        <v>206</v>
      </c>
      <c r="QK1" t="s">
        <v>167</v>
      </c>
      <c r="QL1" t="s">
        <v>193</v>
      </c>
      <c r="QM1" t="s">
        <v>107</v>
      </c>
      <c r="QN1" t="s">
        <v>170</v>
      </c>
      <c r="QO1" t="s">
        <v>199</v>
      </c>
      <c r="QP1" t="s">
        <v>187</v>
      </c>
      <c r="QQ1" t="s">
        <v>157</v>
      </c>
      <c r="QR1" t="s">
        <v>205</v>
      </c>
      <c r="QS1" t="s">
        <v>149</v>
      </c>
      <c r="QT1" t="s">
        <v>119</v>
      </c>
      <c r="QU1" t="s">
        <v>82</v>
      </c>
      <c r="QV1" t="s">
        <v>128</v>
      </c>
      <c r="QW1" t="s">
        <v>189</v>
      </c>
      <c r="QX1" t="s">
        <v>133</v>
      </c>
      <c r="QY1" t="s">
        <v>182</v>
      </c>
      <c r="QZ1" t="s">
        <v>160</v>
      </c>
      <c r="RA1" t="s">
        <v>139</v>
      </c>
      <c r="RB1" t="s">
        <v>132</v>
      </c>
      <c r="RC1" t="s">
        <v>157</v>
      </c>
      <c r="RD1" t="s">
        <v>132</v>
      </c>
      <c r="RE1" t="s">
        <v>200</v>
      </c>
      <c r="RF1" t="s">
        <v>143</v>
      </c>
      <c r="RG1" t="s">
        <v>199</v>
      </c>
      <c r="RH1" t="s">
        <v>126</v>
      </c>
      <c r="RI1" t="s">
        <v>152</v>
      </c>
      <c r="RJ1" t="s">
        <v>136</v>
      </c>
      <c r="RK1" t="s">
        <v>195</v>
      </c>
      <c r="RL1" t="s">
        <v>184</v>
      </c>
      <c r="RM1" t="s">
        <v>115</v>
      </c>
      <c r="RN1" t="s">
        <v>184</v>
      </c>
      <c r="RO1" t="s">
        <v>167</v>
      </c>
      <c r="RP1" t="s">
        <v>199</v>
      </c>
      <c r="RQ1" t="s">
        <v>119</v>
      </c>
      <c r="RR1" t="s">
        <v>152</v>
      </c>
      <c r="RS1" t="s">
        <v>189</v>
      </c>
      <c r="RT1" t="s">
        <v>175</v>
      </c>
      <c r="RU1" t="s">
        <v>179</v>
      </c>
      <c r="RV1" t="s">
        <v>115</v>
      </c>
      <c r="RW1" t="s">
        <v>121</v>
      </c>
      <c r="RX1" t="s">
        <v>170</v>
      </c>
      <c r="RY1" t="s">
        <v>154</v>
      </c>
      <c r="RZ1" t="s">
        <v>189</v>
      </c>
      <c r="SA1" t="s">
        <v>202</v>
      </c>
      <c r="SB1" t="s">
        <v>171</v>
      </c>
      <c r="SC1" t="s">
        <v>105</v>
      </c>
      <c r="SD1" t="s">
        <v>116</v>
      </c>
      <c r="SE1" t="s">
        <v>169</v>
      </c>
      <c r="SF1" t="s">
        <v>195</v>
      </c>
      <c r="SG1" t="s">
        <v>121</v>
      </c>
    </row>
    <row r="2" spans="1:501" x14ac:dyDescent="0.45">
      <c r="A2" t="s">
        <v>66</v>
      </c>
      <c r="B2" t="s">
        <v>76</v>
      </c>
      <c r="C2" t="s">
        <v>83</v>
      </c>
      <c r="D2" t="s">
        <v>89</v>
      </c>
      <c r="E2" t="s">
        <v>83</v>
      </c>
      <c r="F2" t="s">
        <v>83</v>
      </c>
      <c r="G2" t="s">
        <v>99</v>
      </c>
      <c r="H2" t="s">
        <v>83</v>
      </c>
      <c r="I2" t="s">
        <v>76</v>
      </c>
      <c r="J2" t="s">
        <v>106</v>
      </c>
      <c r="K2" t="s">
        <v>89</v>
      </c>
      <c r="L2" t="s">
        <v>106</v>
      </c>
      <c r="M2" t="s">
        <v>76</v>
      </c>
      <c r="N2" t="s">
        <v>76</v>
      </c>
      <c r="O2" t="s">
        <v>83</v>
      </c>
      <c r="P2" t="s">
        <v>83</v>
      </c>
      <c r="Q2" t="s">
        <v>117</v>
      </c>
      <c r="R2" t="s">
        <v>120</v>
      </c>
      <c r="S2" t="s">
        <v>99</v>
      </c>
      <c r="T2" t="s">
        <v>83</v>
      </c>
      <c r="U2" t="s">
        <v>76</v>
      </c>
      <c r="V2" t="s">
        <v>106</v>
      </c>
      <c r="W2" t="s">
        <v>117</v>
      </c>
      <c r="X2" t="s">
        <v>76</v>
      </c>
      <c r="Y2" t="s">
        <v>106</v>
      </c>
      <c r="Z2" t="s">
        <v>117</v>
      </c>
      <c r="AA2" t="s">
        <v>99</v>
      </c>
      <c r="AB2" t="s">
        <v>76</v>
      </c>
      <c r="AC2" t="s">
        <v>76</v>
      </c>
      <c r="AD2" t="s">
        <v>83</v>
      </c>
      <c r="AE2" t="s">
        <v>117</v>
      </c>
      <c r="AF2" t="s">
        <v>76</v>
      </c>
      <c r="AG2" t="s">
        <v>83</v>
      </c>
      <c r="AH2" t="s">
        <v>106</v>
      </c>
      <c r="AI2" t="s">
        <v>99</v>
      </c>
      <c r="AJ2" t="s">
        <v>76</v>
      </c>
      <c r="AK2" t="s">
        <v>120</v>
      </c>
      <c r="AL2" t="s">
        <v>99</v>
      </c>
      <c r="AM2" t="s">
        <v>120</v>
      </c>
      <c r="AN2" t="s">
        <v>89</v>
      </c>
      <c r="AO2" t="s">
        <v>89</v>
      </c>
      <c r="AP2" t="s">
        <v>83</v>
      </c>
      <c r="AQ2" t="s">
        <v>117</v>
      </c>
      <c r="AR2" t="s">
        <v>120</v>
      </c>
      <c r="AS2" t="s">
        <v>120</v>
      </c>
      <c r="AT2" t="s">
        <v>89</v>
      </c>
      <c r="AU2" t="s">
        <v>83</v>
      </c>
      <c r="AV2" t="s">
        <v>99</v>
      </c>
      <c r="AW2" t="s">
        <v>99</v>
      </c>
      <c r="AX2" t="s">
        <v>83</v>
      </c>
      <c r="AY2" t="s">
        <v>117</v>
      </c>
      <c r="AZ2" t="s">
        <v>76</v>
      </c>
      <c r="BA2" t="s">
        <v>99</v>
      </c>
      <c r="BB2" t="s">
        <v>99</v>
      </c>
      <c r="BC2" t="s">
        <v>106</v>
      </c>
      <c r="BD2" t="s">
        <v>89</v>
      </c>
      <c r="BE2" t="s">
        <v>83</v>
      </c>
      <c r="BF2" t="s">
        <v>76</v>
      </c>
      <c r="BG2" t="s">
        <v>120</v>
      </c>
      <c r="BH2" t="s">
        <v>83</v>
      </c>
      <c r="BI2" t="s">
        <v>76</v>
      </c>
      <c r="BJ2" t="s">
        <v>99</v>
      </c>
      <c r="BK2" t="s">
        <v>117</v>
      </c>
      <c r="BL2" t="s">
        <v>99</v>
      </c>
      <c r="BM2" t="s">
        <v>83</v>
      </c>
      <c r="BN2" t="s">
        <v>106</v>
      </c>
      <c r="BO2" t="s">
        <v>76</v>
      </c>
      <c r="BP2" t="s">
        <v>117</v>
      </c>
      <c r="BQ2" t="s">
        <v>120</v>
      </c>
      <c r="BR2" t="s">
        <v>117</v>
      </c>
      <c r="BS2" t="s">
        <v>120</v>
      </c>
      <c r="BT2" t="s">
        <v>83</v>
      </c>
      <c r="BU2" t="s">
        <v>99</v>
      </c>
      <c r="BV2" t="s">
        <v>76</v>
      </c>
      <c r="BW2" t="s">
        <v>89</v>
      </c>
      <c r="BX2" t="s">
        <v>83</v>
      </c>
      <c r="BY2" t="s">
        <v>117</v>
      </c>
      <c r="BZ2" t="s">
        <v>89</v>
      </c>
      <c r="CA2" t="s">
        <v>120</v>
      </c>
      <c r="CB2" t="s">
        <v>76</v>
      </c>
      <c r="CC2" t="s">
        <v>89</v>
      </c>
      <c r="CD2" t="s">
        <v>76</v>
      </c>
      <c r="CE2" t="s">
        <v>120</v>
      </c>
      <c r="CF2" t="s">
        <v>99</v>
      </c>
      <c r="CG2" t="s">
        <v>83</v>
      </c>
      <c r="CH2" t="s">
        <v>120</v>
      </c>
      <c r="CI2" t="s">
        <v>76</v>
      </c>
      <c r="CJ2" t="s">
        <v>83</v>
      </c>
      <c r="CK2" t="s">
        <v>89</v>
      </c>
      <c r="CL2" t="s">
        <v>89</v>
      </c>
      <c r="CM2" t="s">
        <v>76</v>
      </c>
      <c r="CN2" t="s">
        <v>83</v>
      </c>
      <c r="CO2" t="s">
        <v>89</v>
      </c>
      <c r="CP2" t="s">
        <v>89</v>
      </c>
      <c r="CQ2" t="s">
        <v>89</v>
      </c>
      <c r="CR2" t="s">
        <v>89</v>
      </c>
      <c r="CS2" t="s">
        <v>89</v>
      </c>
      <c r="CT2" t="s">
        <v>117</v>
      </c>
      <c r="CU2" t="s">
        <v>89</v>
      </c>
      <c r="CV2" t="s">
        <v>76</v>
      </c>
      <c r="CW2" t="s">
        <v>89</v>
      </c>
      <c r="CX2" t="s">
        <v>99</v>
      </c>
      <c r="CY2" t="s">
        <v>106</v>
      </c>
      <c r="CZ2" t="s">
        <v>83</v>
      </c>
      <c r="DA2" t="s">
        <v>120</v>
      </c>
      <c r="DB2" t="s">
        <v>99</v>
      </c>
      <c r="DC2" t="s">
        <v>120</v>
      </c>
      <c r="DD2" t="s">
        <v>120</v>
      </c>
      <c r="DE2" t="s">
        <v>106</v>
      </c>
      <c r="DF2" t="s">
        <v>99</v>
      </c>
      <c r="DG2" t="s">
        <v>106</v>
      </c>
      <c r="DH2" t="s">
        <v>120</v>
      </c>
      <c r="DI2" t="s">
        <v>117</v>
      </c>
      <c r="DJ2" t="s">
        <v>83</v>
      </c>
      <c r="DK2" t="s">
        <v>83</v>
      </c>
      <c r="DL2" t="s">
        <v>117</v>
      </c>
      <c r="DM2" t="s">
        <v>117</v>
      </c>
      <c r="DN2" t="s">
        <v>76</v>
      </c>
      <c r="DO2" t="s">
        <v>76</v>
      </c>
      <c r="DP2" t="s">
        <v>117</v>
      </c>
      <c r="DQ2" t="s">
        <v>76</v>
      </c>
      <c r="DR2" t="s">
        <v>120</v>
      </c>
      <c r="DS2" t="s">
        <v>120</v>
      </c>
      <c r="DT2" t="s">
        <v>117</v>
      </c>
      <c r="DU2" t="s">
        <v>117</v>
      </c>
      <c r="DV2" t="s">
        <v>117</v>
      </c>
      <c r="DW2" t="s">
        <v>99</v>
      </c>
      <c r="DX2" t="s">
        <v>106</v>
      </c>
      <c r="DY2" t="s">
        <v>89</v>
      </c>
      <c r="DZ2" t="s">
        <v>120</v>
      </c>
      <c r="EA2" t="s">
        <v>106</v>
      </c>
      <c r="EB2" t="s">
        <v>106</v>
      </c>
      <c r="EC2" t="s">
        <v>99</v>
      </c>
      <c r="ED2" t="s">
        <v>83</v>
      </c>
      <c r="EE2" t="s">
        <v>99</v>
      </c>
      <c r="EF2" t="s">
        <v>117</v>
      </c>
      <c r="EG2" t="s">
        <v>106</v>
      </c>
      <c r="EH2" t="s">
        <v>106</v>
      </c>
      <c r="EI2" t="s">
        <v>76</v>
      </c>
      <c r="EJ2" t="s">
        <v>117</v>
      </c>
      <c r="EK2" t="s">
        <v>99</v>
      </c>
      <c r="EL2" t="s">
        <v>120</v>
      </c>
      <c r="EM2" t="s">
        <v>106</v>
      </c>
      <c r="EN2" t="s">
        <v>83</v>
      </c>
      <c r="EO2" t="s">
        <v>99</v>
      </c>
      <c r="EP2" t="s">
        <v>106</v>
      </c>
      <c r="EQ2" t="s">
        <v>117</v>
      </c>
      <c r="ER2" t="s">
        <v>83</v>
      </c>
      <c r="ES2" t="s">
        <v>76</v>
      </c>
      <c r="ET2" t="s">
        <v>99</v>
      </c>
      <c r="EU2" t="s">
        <v>106</v>
      </c>
      <c r="EV2" t="s">
        <v>117</v>
      </c>
      <c r="EW2" t="s">
        <v>120</v>
      </c>
      <c r="EX2" t="s">
        <v>99</v>
      </c>
      <c r="EY2" t="s">
        <v>99</v>
      </c>
      <c r="EZ2" t="s">
        <v>99</v>
      </c>
      <c r="FA2" t="s">
        <v>76</v>
      </c>
      <c r="FB2" t="s">
        <v>83</v>
      </c>
      <c r="FC2" t="s">
        <v>106</v>
      </c>
      <c r="FD2" t="s">
        <v>117</v>
      </c>
      <c r="FE2" t="s">
        <v>83</v>
      </c>
      <c r="FF2" t="s">
        <v>117</v>
      </c>
      <c r="FG2" t="s">
        <v>117</v>
      </c>
      <c r="FH2" t="s">
        <v>76</v>
      </c>
      <c r="FI2" t="s">
        <v>99</v>
      </c>
      <c r="FJ2" t="s">
        <v>83</v>
      </c>
      <c r="FK2" t="s">
        <v>99</v>
      </c>
      <c r="FL2" t="s">
        <v>120</v>
      </c>
      <c r="FM2" t="s">
        <v>76</v>
      </c>
      <c r="FN2" t="s">
        <v>83</v>
      </c>
      <c r="FO2" t="s">
        <v>89</v>
      </c>
      <c r="FP2" t="s">
        <v>99</v>
      </c>
      <c r="FQ2" t="s">
        <v>89</v>
      </c>
      <c r="FR2" t="s">
        <v>117</v>
      </c>
      <c r="FS2" t="s">
        <v>83</v>
      </c>
      <c r="FT2" t="s">
        <v>89</v>
      </c>
      <c r="FU2" t="s">
        <v>106</v>
      </c>
      <c r="FV2" t="s">
        <v>83</v>
      </c>
      <c r="FW2" t="s">
        <v>76</v>
      </c>
      <c r="FX2" t="s">
        <v>120</v>
      </c>
      <c r="FY2" t="s">
        <v>106</v>
      </c>
      <c r="FZ2" t="s">
        <v>99</v>
      </c>
      <c r="GA2" t="s">
        <v>120</v>
      </c>
      <c r="GB2" t="s">
        <v>83</v>
      </c>
      <c r="GC2" t="s">
        <v>76</v>
      </c>
      <c r="GD2" t="s">
        <v>83</v>
      </c>
      <c r="GE2" t="s">
        <v>76</v>
      </c>
      <c r="GF2" t="s">
        <v>117</v>
      </c>
      <c r="GG2" t="s">
        <v>117</v>
      </c>
      <c r="GH2" t="s">
        <v>89</v>
      </c>
      <c r="GI2" t="s">
        <v>89</v>
      </c>
      <c r="GJ2" t="s">
        <v>120</v>
      </c>
      <c r="GK2" t="s">
        <v>117</v>
      </c>
      <c r="GL2" t="s">
        <v>83</v>
      </c>
      <c r="GM2" t="s">
        <v>117</v>
      </c>
      <c r="GN2" t="s">
        <v>76</v>
      </c>
      <c r="GO2" t="s">
        <v>89</v>
      </c>
      <c r="GP2" t="s">
        <v>89</v>
      </c>
      <c r="GQ2" t="s">
        <v>99</v>
      </c>
      <c r="GR2" t="s">
        <v>106</v>
      </c>
      <c r="GS2" t="s">
        <v>89</v>
      </c>
      <c r="GT2" t="s">
        <v>117</v>
      </c>
      <c r="GU2" t="s">
        <v>106</v>
      </c>
      <c r="GV2" t="s">
        <v>89</v>
      </c>
      <c r="GW2" t="s">
        <v>120</v>
      </c>
      <c r="GX2" t="s">
        <v>83</v>
      </c>
      <c r="GY2" t="s">
        <v>120</v>
      </c>
      <c r="GZ2" t="s">
        <v>83</v>
      </c>
      <c r="HA2" t="s">
        <v>89</v>
      </c>
      <c r="HB2" t="s">
        <v>120</v>
      </c>
      <c r="HC2" t="s">
        <v>76</v>
      </c>
      <c r="HD2" t="s">
        <v>89</v>
      </c>
      <c r="HE2" t="s">
        <v>117</v>
      </c>
      <c r="HF2" t="s">
        <v>106</v>
      </c>
      <c r="HG2" t="s">
        <v>76</v>
      </c>
      <c r="HH2" t="s">
        <v>76</v>
      </c>
      <c r="HI2" t="s">
        <v>83</v>
      </c>
      <c r="HJ2" t="s">
        <v>76</v>
      </c>
      <c r="HK2" t="s">
        <v>83</v>
      </c>
      <c r="HL2" t="s">
        <v>76</v>
      </c>
      <c r="HM2" t="s">
        <v>99</v>
      </c>
      <c r="HN2" t="s">
        <v>89</v>
      </c>
      <c r="HO2" t="s">
        <v>99</v>
      </c>
      <c r="HP2" t="s">
        <v>99</v>
      </c>
      <c r="HQ2" t="s">
        <v>120</v>
      </c>
      <c r="HR2" t="s">
        <v>106</v>
      </c>
      <c r="HS2" t="s">
        <v>117</v>
      </c>
      <c r="HT2" t="s">
        <v>99</v>
      </c>
      <c r="HU2" t="s">
        <v>106</v>
      </c>
      <c r="HV2" t="s">
        <v>106</v>
      </c>
      <c r="HW2" t="s">
        <v>83</v>
      </c>
      <c r="HX2" t="s">
        <v>99</v>
      </c>
      <c r="HY2" t="s">
        <v>117</v>
      </c>
      <c r="HZ2" t="s">
        <v>83</v>
      </c>
      <c r="IA2" t="s">
        <v>76</v>
      </c>
      <c r="IB2" t="s">
        <v>76</v>
      </c>
      <c r="IC2" t="s">
        <v>120</v>
      </c>
      <c r="ID2" t="s">
        <v>120</v>
      </c>
      <c r="IE2" t="s">
        <v>89</v>
      </c>
      <c r="IF2" t="s">
        <v>117</v>
      </c>
      <c r="IG2" t="s">
        <v>89</v>
      </c>
      <c r="IH2" t="s">
        <v>76</v>
      </c>
      <c r="II2" t="s">
        <v>83</v>
      </c>
      <c r="IJ2" t="s">
        <v>76</v>
      </c>
      <c r="IK2" t="s">
        <v>89</v>
      </c>
      <c r="IL2" t="s">
        <v>89</v>
      </c>
      <c r="IM2" t="s">
        <v>99</v>
      </c>
      <c r="IN2" t="s">
        <v>120</v>
      </c>
      <c r="IO2" t="s">
        <v>89</v>
      </c>
      <c r="IP2" t="s">
        <v>99</v>
      </c>
      <c r="IQ2" t="s">
        <v>106</v>
      </c>
      <c r="IR2" t="s">
        <v>106</v>
      </c>
      <c r="IS2" t="s">
        <v>106</v>
      </c>
      <c r="IT2" t="s">
        <v>106</v>
      </c>
      <c r="IU2" t="s">
        <v>106</v>
      </c>
      <c r="IV2" t="s">
        <v>106</v>
      </c>
      <c r="IW2" t="s">
        <v>106</v>
      </c>
      <c r="IX2" t="s">
        <v>83</v>
      </c>
      <c r="IY2" t="s">
        <v>83</v>
      </c>
      <c r="IZ2" t="s">
        <v>106</v>
      </c>
      <c r="JA2" t="s">
        <v>89</v>
      </c>
      <c r="JB2" t="s">
        <v>83</v>
      </c>
      <c r="JC2" t="s">
        <v>99</v>
      </c>
      <c r="JD2" t="s">
        <v>99</v>
      </c>
      <c r="JE2" t="s">
        <v>89</v>
      </c>
      <c r="JF2" t="s">
        <v>83</v>
      </c>
      <c r="JG2" t="s">
        <v>120</v>
      </c>
      <c r="JH2" t="s">
        <v>89</v>
      </c>
      <c r="JI2" t="s">
        <v>120</v>
      </c>
      <c r="JJ2" t="s">
        <v>120</v>
      </c>
      <c r="JK2" t="s">
        <v>89</v>
      </c>
      <c r="JL2" t="s">
        <v>83</v>
      </c>
      <c r="JM2" t="s">
        <v>83</v>
      </c>
      <c r="JN2" t="s">
        <v>89</v>
      </c>
      <c r="JO2" t="s">
        <v>83</v>
      </c>
      <c r="JP2" t="s">
        <v>117</v>
      </c>
      <c r="JQ2" t="s">
        <v>99</v>
      </c>
      <c r="JR2" t="s">
        <v>76</v>
      </c>
      <c r="JS2" t="s">
        <v>117</v>
      </c>
      <c r="JT2" t="s">
        <v>76</v>
      </c>
      <c r="JU2" t="s">
        <v>89</v>
      </c>
      <c r="JV2" t="s">
        <v>83</v>
      </c>
      <c r="JW2" t="s">
        <v>117</v>
      </c>
      <c r="JX2" t="s">
        <v>117</v>
      </c>
      <c r="JY2" t="s">
        <v>120</v>
      </c>
      <c r="JZ2" t="s">
        <v>89</v>
      </c>
      <c r="KA2" t="s">
        <v>76</v>
      </c>
      <c r="KB2" t="s">
        <v>106</v>
      </c>
      <c r="KC2" t="s">
        <v>83</v>
      </c>
      <c r="KD2" t="s">
        <v>117</v>
      </c>
      <c r="KE2" t="s">
        <v>76</v>
      </c>
      <c r="KF2" t="s">
        <v>117</v>
      </c>
      <c r="KG2" t="s">
        <v>99</v>
      </c>
      <c r="KH2" t="s">
        <v>117</v>
      </c>
      <c r="KI2" t="s">
        <v>120</v>
      </c>
      <c r="KJ2" t="s">
        <v>117</v>
      </c>
      <c r="KK2" t="s">
        <v>117</v>
      </c>
      <c r="KL2" t="s">
        <v>99</v>
      </c>
      <c r="KM2" t="s">
        <v>89</v>
      </c>
      <c r="KN2" t="s">
        <v>117</v>
      </c>
      <c r="KO2" t="s">
        <v>89</v>
      </c>
      <c r="KP2" t="s">
        <v>83</v>
      </c>
      <c r="KQ2" t="s">
        <v>106</v>
      </c>
      <c r="KR2" t="s">
        <v>106</v>
      </c>
      <c r="KS2" t="s">
        <v>83</v>
      </c>
      <c r="KT2" t="s">
        <v>117</v>
      </c>
      <c r="KU2" t="s">
        <v>76</v>
      </c>
      <c r="KV2" t="s">
        <v>106</v>
      </c>
      <c r="KW2" t="s">
        <v>99</v>
      </c>
      <c r="KX2" t="s">
        <v>76</v>
      </c>
      <c r="KY2" t="s">
        <v>120</v>
      </c>
      <c r="KZ2" t="s">
        <v>106</v>
      </c>
      <c r="LA2" t="s">
        <v>76</v>
      </c>
      <c r="LB2" t="s">
        <v>117</v>
      </c>
      <c r="LC2" t="s">
        <v>83</v>
      </c>
      <c r="LD2" t="s">
        <v>106</v>
      </c>
      <c r="LE2" t="s">
        <v>117</v>
      </c>
      <c r="LF2" t="s">
        <v>117</v>
      </c>
      <c r="LG2" t="s">
        <v>83</v>
      </c>
      <c r="LH2" t="s">
        <v>99</v>
      </c>
      <c r="LI2" t="s">
        <v>76</v>
      </c>
      <c r="LJ2" t="s">
        <v>89</v>
      </c>
      <c r="LK2" t="s">
        <v>106</v>
      </c>
      <c r="LL2" t="s">
        <v>99</v>
      </c>
      <c r="LM2" t="s">
        <v>120</v>
      </c>
      <c r="LN2" t="s">
        <v>83</v>
      </c>
      <c r="LO2" t="s">
        <v>76</v>
      </c>
      <c r="LP2" t="s">
        <v>99</v>
      </c>
      <c r="LQ2" t="s">
        <v>76</v>
      </c>
      <c r="LR2" t="s">
        <v>76</v>
      </c>
      <c r="LS2" t="s">
        <v>83</v>
      </c>
      <c r="LT2" t="s">
        <v>83</v>
      </c>
      <c r="LU2" t="s">
        <v>120</v>
      </c>
      <c r="LV2" t="s">
        <v>106</v>
      </c>
      <c r="LW2" t="s">
        <v>99</v>
      </c>
      <c r="LX2" t="s">
        <v>106</v>
      </c>
      <c r="LY2" t="s">
        <v>117</v>
      </c>
      <c r="LZ2" t="s">
        <v>76</v>
      </c>
      <c r="MA2" t="s">
        <v>106</v>
      </c>
      <c r="MB2" t="s">
        <v>76</v>
      </c>
      <c r="MC2" t="s">
        <v>106</v>
      </c>
      <c r="MD2" t="s">
        <v>76</v>
      </c>
      <c r="ME2" t="s">
        <v>76</v>
      </c>
      <c r="MF2" t="s">
        <v>89</v>
      </c>
      <c r="MG2" t="s">
        <v>99</v>
      </c>
      <c r="MH2" t="s">
        <v>99</v>
      </c>
      <c r="MI2" t="s">
        <v>120</v>
      </c>
      <c r="MJ2" t="s">
        <v>76</v>
      </c>
      <c r="MK2" t="s">
        <v>76</v>
      </c>
      <c r="ML2" t="s">
        <v>99</v>
      </c>
      <c r="MM2" t="s">
        <v>89</v>
      </c>
      <c r="MN2" t="s">
        <v>120</v>
      </c>
      <c r="MO2" t="s">
        <v>99</v>
      </c>
      <c r="MP2" t="s">
        <v>99</v>
      </c>
      <c r="MQ2" t="s">
        <v>76</v>
      </c>
      <c r="MR2" t="s">
        <v>83</v>
      </c>
      <c r="MS2" t="s">
        <v>83</v>
      </c>
      <c r="MT2" t="s">
        <v>99</v>
      </c>
      <c r="MU2" t="s">
        <v>99</v>
      </c>
      <c r="MV2" t="s">
        <v>89</v>
      </c>
      <c r="MW2" t="s">
        <v>99</v>
      </c>
      <c r="MX2" t="s">
        <v>83</v>
      </c>
      <c r="MY2" t="s">
        <v>83</v>
      </c>
      <c r="MZ2" t="s">
        <v>117</v>
      </c>
      <c r="NA2" t="s">
        <v>83</v>
      </c>
      <c r="NB2" t="s">
        <v>89</v>
      </c>
      <c r="NC2" t="s">
        <v>89</v>
      </c>
      <c r="ND2" t="s">
        <v>99</v>
      </c>
      <c r="NE2" t="s">
        <v>99</v>
      </c>
      <c r="NF2" t="s">
        <v>83</v>
      </c>
      <c r="NG2" t="s">
        <v>83</v>
      </c>
      <c r="NH2" t="s">
        <v>89</v>
      </c>
      <c r="NI2" t="s">
        <v>117</v>
      </c>
      <c r="NJ2" t="s">
        <v>76</v>
      </c>
      <c r="NK2" t="s">
        <v>83</v>
      </c>
      <c r="NL2" t="s">
        <v>106</v>
      </c>
      <c r="NM2" t="s">
        <v>99</v>
      </c>
      <c r="NN2" t="s">
        <v>117</v>
      </c>
      <c r="NO2" t="s">
        <v>99</v>
      </c>
      <c r="NP2" t="s">
        <v>89</v>
      </c>
      <c r="NQ2" t="s">
        <v>120</v>
      </c>
      <c r="NR2" t="s">
        <v>120</v>
      </c>
      <c r="NS2" t="s">
        <v>120</v>
      </c>
      <c r="NT2" t="s">
        <v>76</v>
      </c>
      <c r="NU2" t="s">
        <v>120</v>
      </c>
      <c r="NV2" t="s">
        <v>120</v>
      </c>
      <c r="NW2" t="s">
        <v>89</v>
      </c>
      <c r="NX2" t="s">
        <v>106</v>
      </c>
      <c r="NY2" t="s">
        <v>76</v>
      </c>
      <c r="NZ2" t="s">
        <v>83</v>
      </c>
      <c r="OA2" t="s">
        <v>117</v>
      </c>
      <c r="OB2" t="s">
        <v>89</v>
      </c>
      <c r="OC2" t="s">
        <v>76</v>
      </c>
      <c r="OD2" t="s">
        <v>99</v>
      </c>
      <c r="OE2" t="s">
        <v>117</v>
      </c>
      <c r="OF2" t="s">
        <v>120</v>
      </c>
      <c r="OG2" t="s">
        <v>89</v>
      </c>
      <c r="OH2" t="s">
        <v>76</v>
      </c>
      <c r="OI2" t="s">
        <v>99</v>
      </c>
      <c r="OJ2" t="s">
        <v>76</v>
      </c>
      <c r="OK2" t="s">
        <v>117</v>
      </c>
      <c r="OL2" t="s">
        <v>99</v>
      </c>
      <c r="OM2" t="s">
        <v>99</v>
      </c>
      <c r="ON2" t="s">
        <v>83</v>
      </c>
      <c r="OO2" t="s">
        <v>106</v>
      </c>
      <c r="OP2" t="s">
        <v>117</v>
      </c>
      <c r="OQ2" t="s">
        <v>117</v>
      </c>
      <c r="OR2" t="s">
        <v>89</v>
      </c>
      <c r="OS2" t="s">
        <v>106</v>
      </c>
      <c r="OT2" t="s">
        <v>120</v>
      </c>
      <c r="OU2" t="s">
        <v>89</v>
      </c>
      <c r="OV2" t="s">
        <v>117</v>
      </c>
      <c r="OW2" t="s">
        <v>117</v>
      </c>
      <c r="OX2" t="s">
        <v>117</v>
      </c>
      <c r="OY2" t="s">
        <v>106</v>
      </c>
      <c r="OZ2" t="s">
        <v>99</v>
      </c>
      <c r="PA2" t="s">
        <v>83</v>
      </c>
      <c r="PB2" t="s">
        <v>76</v>
      </c>
      <c r="PC2" t="s">
        <v>83</v>
      </c>
      <c r="PD2" t="s">
        <v>83</v>
      </c>
      <c r="PE2" t="s">
        <v>89</v>
      </c>
      <c r="PF2" t="s">
        <v>76</v>
      </c>
      <c r="PG2" t="s">
        <v>83</v>
      </c>
      <c r="PH2" t="s">
        <v>117</v>
      </c>
      <c r="PI2" t="s">
        <v>120</v>
      </c>
      <c r="PJ2" t="s">
        <v>120</v>
      </c>
      <c r="PK2" t="s">
        <v>117</v>
      </c>
      <c r="PL2" t="s">
        <v>99</v>
      </c>
      <c r="PM2" t="s">
        <v>117</v>
      </c>
      <c r="PN2" t="s">
        <v>83</v>
      </c>
      <c r="PO2" t="s">
        <v>76</v>
      </c>
      <c r="PP2" t="s">
        <v>76</v>
      </c>
      <c r="PQ2" t="s">
        <v>99</v>
      </c>
      <c r="PR2" t="s">
        <v>120</v>
      </c>
      <c r="PS2" t="s">
        <v>83</v>
      </c>
      <c r="PT2" t="s">
        <v>89</v>
      </c>
      <c r="PU2" t="s">
        <v>76</v>
      </c>
      <c r="PV2" t="s">
        <v>117</v>
      </c>
      <c r="PW2" t="s">
        <v>106</v>
      </c>
      <c r="PX2" t="s">
        <v>99</v>
      </c>
      <c r="PY2" t="s">
        <v>99</v>
      </c>
      <c r="PZ2" t="s">
        <v>83</v>
      </c>
      <c r="QA2" t="s">
        <v>89</v>
      </c>
      <c r="QB2" t="s">
        <v>83</v>
      </c>
      <c r="QC2" t="s">
        <v>83</v>
      </c>
      <c r="QD2" t="s">
        <v>89</v>
      </c>
      <c r="QE2" t="s">
        <v>120</v>
      </c>
      <c r="QF2" t="s">
        <v>120</v>
      </c>
      <c r="QG2" t="s">
        <v>76</v>
      </c>
      <c r="QH2" t="s">
        <v>117</v>
      </c>
      <c r="QI2" t="s">
        <v>106</v>
      </c>
      <c r="QJ2" t="s">
        <v>83</v>
      </c>
      <c r="QK2" t="s">
        <v>120</v>
      </c>
      <c r="QL2" t="s">
        <v>99</v>
      </c>
      <c r="QM2" t="s">
        <v>76</v>
      </c>
      <c r="QN2" t="s">
        <v>99</v>
      </c>
      <c r="QO2" t="s">
        <v>120</v>
      </c>
      <c r="QP2" t="s">
        <v>120</v>
      </c>
      <c r="QQ2" t="s">
        <v>99</v>
      </c>
      <c r="QR2" t="s">
        <v>76</v>
      </c>
      <c r="QS2" t="s">
        <v>117</v>
      </c>
      <c r="QT2" t="s">
        <v>76</v>
      </c>
      <c r="QU2" t="s">
        <v>76</v>
      </c>
      <c r="QV2" t="s">
        <v>120</v>
      </c>
      <c r="QW2" t="s">
        <v>120</v>
      </c>
      <c r="QX2" t="s">
        <v>120</v>
      </c>
      <c r="QY2" t="s">
        <v>76</v>
      </c>
      <c r="QZ2" t="s">
        <v>89</v>
      </c>
      <c r="RA2" t="s">
        <v>106</v>
      </c>
      <c r="RB2" t="s">
        <v>120</v>
      </c>
      <c r="RC2" t="s">
        <v>99</v>
      </c>
      <c r="RD2" t="s">
        <v>117</v>
      </c>
      <c r="RE2" t="s">
        <v>117</v>
      </c>
      <c r="RF2" t="s">
        <v>120</v>
      </c>
      <c r="RG2" t="s">
        <v>117</v>
      </c>
      <c r="RH2" t="s">
        <v>106</v>
      </c>
      <c r="RI2" t="s">
        <v>120</v>
      </c>
      <c r="RJ2" t="s">
        <v>83</v>
      </c>
      <c r="RK2" t="s">
        <v>76</v>
      </c>
      <c r="RL2" t="s">
        <v>120</v>
      </c>
      <c r="RM2" t="s">
        <v>117</v>
      </c>
      <c r="RN2" t="s">
        <v>106</v>
      </c>
      <c r="RO2" t="s">
        <v>89</v>
      </c>
      <c r="RP2" t="s">
        <v>89</v>
      </c>
      <c r="RQ2" t="s">
        <v>117</v>
      </c>
      <c r="RR2" t="s">
        <v>120</v>
      </c>
      <c r="RS2" t="s">
        <v>117</v>
      </c>
      <c r="RT2" t="s">
        <v>76</v>
      </c>
      <c r="RU2" t="s">
        <v>89</v>
      </c>
      <c r="RV2" t="s">
        <v>89</v>
      </c>
      <c r="RW2" t="s">
        <v>99</v>
      </c>
      <c r="RX2" t="s">
        <v>106</v>
      </c>
      <c r="RY2" t="s">
        <v>83</v>
      </c>
      <c r="RZ2" t="s">
        <v>89</v>
      </c>
      <c r="SA2" t="s">
        <v>117</v>
      </c>
      <c r="SB2" t="s">
        <v>99</v>
      </c>
      <c r="SC2" t="s">
        <v>99</v>
      </c>
      <c r="SD2" t="s">
        <v>83</v>
      </c>
      <c r="SE2" t="s">
        <v>106</v>
      </c>
      <c r="SF2" t="s">
        <v>76</v>
      </c>
      <c r="SG2" t="s">
        <v>117</v>
      </c>
    </row>
    <row r="3" spans="1:501" x14ac:dyDescent="0.45">
      <c r="A3" t="s">
        <v>67</v>
      </c>
      <c r="B3" t="s">
        <v>77</v>
      </c>
      <c r="C3" t="s">
        <v>84</v>
      </c>
      <c r="D3" t="s">
        <v>90</v>
      </c>
      <c r="E3" t="s">
        <v>77</v>
      </c>
      <c r="F3" t="s">
        <v>95</v>
      </c>
      <c r="G3" t="s">
        <v>77</v>
      </c>
      <c r="H3" t="s">
        <v>95</v>
      </c>
      <c r="I3" t="s">
        <v>103</v>
      </c>
      <c r="J3" t="s">
        <v>95</v>
      </c>
      <c r="K3" t="s">
        <v>90</v>
      </c>
      <c r="L3" t="s">
        <v>77</v>
      </c>
      <c r="M3" t="s">
        <v>103</v>
      </c>
      <c r="N3" t="s">
        <v>111</v>
      </c>
      <c r="O3" t="s">
        <v>113</v>
      </c>
      <c r="P3" t="s">
        <v>103</v>
      </c>
      <c r="Q3" t="s">
        <v>103</v>
      </c>
      <c r="R3" t="s">
        <v>113</v>
      </c>
      <c r="S3" t="s">
        <v>113</v>
      </c>
      <c r="T3" t="s">
        <v>124</v>
      </c>
      <c r="U3" t="s">
        <v>124</v>
      </c>
      <c r="V3" t="s">
        <v>127</v>
      </c>
      <c r="W3" t="s">
        <v>84</v>
      </c>
      <c r="X3" t="s">
        <v>129</v>
      </c>
      <c r="Y3" t="s">
        <v>77</v>
      </c>
      <c r="Z3" t="s">
        <v>84</v>
      </c>
      <c r="AA3" t="s">
        <v>103</v>
      </c>
      <c r="AB3" t="s">
        <v>124</v>
      </c>
      <c r="AC3" t="s">
        <v>90</v>
      </c>
      <c r="AD3" t="s">
        <v>129</v>
      </c>
      <c r="AE3" t="s">
        <v>103</v>
      </c>
      <c r="AF3" t="s">
        <v>111</v>
      </c>
      <c r="AG3" t="s">
        <v>111</v>
      </c>
      <c r="AH3" t="s">
        <v>90</v>
      </c>
      <c r="AI3" t="s">
        <v>113</v>
      </c>
      <c r="AJ3" t="s">
        <v>103</v>
      </c>
      <c r="AK3" t="s">
        <v>84</v>
      </c>
      <c r="AL3" t="s">
        <v>103</v>
      </c>
      <c r="AM3" t="s">
        <v>90</v>
      </c>
      <c r="AN3" t="s">
        <v>127</v>
      </c>
      <c r="AO3" t="s">
        <v>103</v>
      </c>
      <c r="AP3" t="s">
        <v>90</v>
      </c>
      <c r="AQ3" t="s">
        <v>129</v>
      </c>
      <c r="AR3" t="s">
        <v>129</v>
      </c>
      <c r="AS3" t="s">
        <v>111</v>
      </c>
      <c r="AT3" t="s">
        <v>77</v>
      </c>
      <c r="AU3" t="s">
        <v>111</v>
      </c>
      <c r="AV3" t="s">
        <v>95</v>
      </c>
      <c r="AW3" t="s">
        <v>129</v>
      </c>
      <c r="AX3" t="s">
        <v>90</v>
      </c>
      <c r="AY3" t="s">
        <v>129</v>
      </c>
      <c r="AZ3" t="s">
        <v>84</v>
      </c>
      <c r="BA3" t="s">
        <v>77</v>
      </c>
      <c r="BB3" t="s">
        <v>111</v>
      </c>
      <c r="BC3" t="s">
        <v>111</v>
      </c>
      <c r="BD3" t="s">
        <v>124</v>
      </c>
      <c r="BE3" t="s">
        <v>127</v>
      </c>
      <c r="BF3" t="s">
        <v>124</v>
      </c>
      <c r="BG3" t="s">
        <v>77</v>
      </c>
      <c r="BH3" t="s">
        <v>90</v>
      </c>
      <c r="BI3" t="s">
        <v>129</v>
      </c>
      <c r="BJ3" t="s">
        <v>103</v>
      </c>
      <c r="BK3" t="s">
        <v>84</v>
      </c>
      <c r="BL3" t="s">
        <v>111</v>
      </c>
      <c r="BM3" t="s">
        <v>127</v>
      </c>
      <c r="BN3" t="s">
        <v>113</v>
      </c>
      <c r="BO3" t="s">
        <v>127</v>
      </c>
      <c r="BP3" t="s">
        <v>95</v>
      </c>
      <c r="BQ3" t="s">
        <v>77</v>
      </c>
      <c r="BR3" t="s">
        <v>111</v>
      </c>
      <c r="BS3" t="s">
        <v>129</v>
      </c>
      <c r="BT3" t="s">
        <v>77</v>
      </c>
      <c r="BU3" t="s">
        <v>84</v>
      </c>
      <c r="BV3" t="s">
        <v>129</v>
      </c>
      <c r="BW3" t="s">
        <v>127</v>
      </c>
      <c r="BX3" t="s">
        <v>111</v>
      </c>
      <c r="BY3" t="s">
        <v>77</v>
      </c>
      <c r="BZ3" t="s">
        <v>129</v>
      </c>
      <c r="CA3" t="s">
        <v>124</v>
      </c>
      <c r="CB3" t="s">
        <v>127</v>
      </c>
      <c r="CC3" t="s">
        <v>90</v>
      </c>
      <c r="CD3" t="s">
        <v>113</v>
      </c>
      <c r="CE3" t="s">
        <v>129</v>
      </c>
      <c r="CF3" t="s">
        <v>95</v>
      </c>
      <c r="CG3" t="s">
        <v>95</v>
      </c>
      <c r="CH3" t="s">
        <v>111</v>
      </c>
      <c r="CI3" t="s">
        <v>111</v>
      </c>
      <c r="CJ3" t="s">
        <v>113</v>
      </c>
      <c r="CK3" t="s">
        <v>111</v>
      </c>
      <c r="CL3" t="s">
        <v>129</v>
      </c>
      <c r="CM3" t="s">
        <v>127</v>
      </c>
      <c r="CN3" t="s">
        <v>84</v>
      </c>
      <c r="CO3" t="s">
        <v>90</v>
      </c>
      <c r="CP3" t="s">
        <v>77</v>
      </c>
      <c r="CQ3" t="s">
        <v>103</v>
      </c>
      <c r="CR3" t="s">
        <v>84</v>
      </c>
      <c r="CS3" t="s">
        <v>113</v>
      </c>
      <c r="CT3" t="s">
        <v>95</v>
      </c>
      <c r="CU3" t="s">
        <v>113</v>
      </c>
      <c r="CV3" t="s">
        <v>129</v>
      </c>
      <c r="CW3" t="s">
        <v>129</v>
      </c>
      <c r="CX3" t="s">
        <v>95</v>
      </c>
      <c r="CY3" t="s">
        <v>124</v>
      </c>
      <c r="CZ3" t="s">
        <v>113</v>
      </c>
      <c r="DA3" t="s">
        <v>77</v>
      </c>
      <c r="DB3" t="s">
        <v>113</v>
      </c>
      <c r="DC3" t="s">
        <v>84</v>
      </c>
      <c r="DD3" t="s">
        <v>95</v>
      </c>
      <c r="DE3" t="s">
        <v>129</v>
      </c>
      <c r="DF3" t="s">
        <v>129</v>
      </c>
      <c r="DG3" t="s">
        <v>95</v>
      </c>
      <c r="DH3" t="s">
        <v>113</v>
      </c>
      <c r="DI3" t="s">
        <v>103</v>
      </c>
      <c r="DJ3" t="s">
        <v>77</v>
      </c>
      <c r="DK3" t="s">
        <v>113</v>
      </c>
      <c r="DL3" t="s">
        <v>90</v>
      </c>
      <c r="DM3" t="s">
        <v>111</v>
      </c>
      <c r="DN3" t="s">
        <v>113</v>
      </c>
      <c r="DO3" t="s">
        <v>103</v>
      </c>
      <c r="DP3" t="s">
        <v>84</v>
      </c>
      <c r="DQ3" t="s">
        <v>111</v>
      </c>
      <c r="DR3" t="s">
        <v>129</v>
      </c>
      <c r="DS3" t="s">
        <v>84</v>
      </c>
      <c r="DT3" t="s">
        <v>90</v>
      </c>
      <c r="DU3" t="s">
        <v>84</v>
      </c>
      <c r="DV3" t="s">
        <v>77</v>
      </c>
      <c r="DW3" t="s">
        <v>84</v>
      </c>
      <c r="DX3" t="s">
        <v>77</v>
      </c>
      <c r="DY3" t="s">
        <v>95</v>
      </c>
      <c r="DZ3" t="s">
        <v>103</v>
      </c>
      <c r="EA3" t="s">
        <v>84</v>
      </c>
      <c r="EB3" t="s">
        <v>113</v>
      </c>
      <c r="EC3" t="s">
        <v>124</v>
      </c>
      <c r="ED3" t="s">
        <v>127</v>
      </c>
      <c r="EE3" t="s">
        <v>103</v>
      </c>
      <c r="EF3" t="s">
        <v>127</v>
      </c>
      <c r="EG3" t="s">
        <v>124</v>
      </c>
      <c r="EH3" t="s">
        <v>103</v>
      </c>
      <c r="EI3" t="s">
        <v>90</v>
      </c>
      <c r="EJ3" t="s">
        <v>111</v>
      </c>
      <c r="EK3" t="s">
        <v>129</v>
      </c>
      <c r="EL3" t="s">
        <v>129</v>
      </c>
      <c r="EM3" t="s">
        <v>103</v>
      </c>
      <c r="EN3" t="s">
        <v>113</v>
      </c>
      <c r="EO3" t="s">
        <v>113</v>
      </c>
      <c r="EP3" t="s">
        <v>84</v>
      </c>
      <c r="EQ3" t="s">
        <v>113</v>
      </c>
      <c r="ER3" t="s">
        <v>124</v>
      </c>
      <c r="ES3" t="s">
        <v>90</v>
      </c>
      <c r="ET3" t="s">
        <v>129</v>
      </c>
      <c r="EU3" t="s">
        <v>77</v>
      </c>
      <c r="EV3" t="s">
        <v>124</v>
      </c>
      <c r="EW3" t="s">
        <v>113</v>
      </c>
      <c r="EX3" t="s">
        <v>103</v>
      </c>
      <c r="EY3" t="s">
        <v>77</v>
      </c>
      <c r="EZ3" t="s">
        <v>113</v>
      </c>
      <c r="FA3" t="s">
        <v>113</v>
      </c>
      <c r="FB3" t="s">
        <v>127</v>
      </c>
      <c r="FC3" t="s">
        <v>77</v>
      </c>
      <c r="FD3" t="s">
        <v>95</v>
      </c>
      <c r="FE3" t="s">
        <v>111</v>
      </c>
      <c r="FF3" t="s">
        <v>84</v>
      </c>
      <c r="FG3" t="s">
        <v>84</v>
      </c>
      <c r="FH3" t="s">
        <v>77</v>
      </c>
      <c r="FI3" t="s">
        <v>95</v>
      </c>
      <c r="FJ3" t="s">
        <v>111</v>
      </c>
      <c r="FK3" t="s">
        <v>129</v>
      </c>
      <c r="FL3" t="s">
        <v>103</v>
      </c>
      <c r="FM3" t="s">
        <v>113</v>
      </c>
      <c r="FN3" t="s">
        <v>124</v>
      </c>
      <c r="FO3" t="s">
        <v>77</v>
      </c>
      <c r="FP3" t="s">
        <v>111</v>
      </c>
      <c r="FQ3" t="s">
        <v>90</v>
      </c>
      <c r="FR3" t="s">
        <v>103</v>
      </c>
      <c r="FS3" t="s">
        <v>127</v>
      </c>
      <c r="FT3" t="s">
        <v>127</v>
      </c>
      <c r="FU3" t="s">
        <v>84</v>
      </c>
      <c r="FV3" t="s">
        <v>103</v>
      </c>
      <c r="FW3" t="s">
        <v>129</v>
      </c>
      <c r="FX3" t="s">
        <v>95</v>
      </c>
      <c r="FY3" t="s">
        <v>103</v>
      </c>
      <c r="FZ3" t="s">
        <v>103</v>
      </c>
      <c r="GA3" t="s">
        <v>84</v>
      </c>
      <c r="GB3" t="s">
        <v>111</v>
      </c>
      <c r="GC3" t="s">
        <v>124</v>
      </c>
      <c r="GD3" t="s">
        <v>127</v>
      </c>
      <c r="GE3" t="s">
        <v>124</v>
      </c>
      <c r="GF3" t="s">
        <v>103</v>
      </c>
      <c r="GG3" t="s">
        <v>95</v>
      </c>
      <c r="GH3" t="s">
        <v>127</v>
      </c>
      <c r="GI3" t="s">
        <v>129</v>
      </c>
      <c r="GJ3" t="s">
        <v>124</v>
      </c>
      <c r="GK3" t="s">
        <v>129</v>
      </c>
      <c r="GL3" t="s">
        <v>111</v>
      </c>
      <c r="GM3" t="s">
        <v>124</v>
      </c>
      <c r="GN3" t="s">
        <v>95</v>
      </c>
      <c r="GO3" t="s">
        <v>77</v>
      </c>
      <c r="GP3" t="s">
        <v>127</v>
      </c>
      <c r="GQ3" t="s">
        <v>111</v>
      </c>
      <c r="GR3" t="s">
        <v>124</v>
      </c>
      <c r="GS3" t="s">
        <v>103</v>
      </c>
      <c r="GT3" t="s">
        <v>113</v>
      </c>
      <c r="GU3" t="s">
        <v>129</v>
      </c>
      <c r="GV3" t="s">
        <v>113</v>
      </c>
      <c r="GW3" t="s">
        <v>113</v>
      </c>
      <c r="GX3" t="s">
        <v>127</v>
      </c>
      <c r="GY3" t="s">
        <v>127</v>
      </c>
      <c r="GZ3" t="s">
        <v>95</v>
      </c>
      <c r="HA3" t="s">
        <v>127</v>
      </c>
      <c r="HB3" t="s">
        <v>129</v>
      </c>
      <c r="HC3" t="s">
        <v>95</v>
      </c>
      <c r="HD3" t="s">
        <v>84</v>
      </c>
      <c r="HE3" t="s">
        <v>124</v>
      </c>
      <c r="HF3" t="s">
        <v>113</v>
      </c>
      <c r="HG3" t="s">
        <v>90</v>
      </c>
      <c r="HH3" t="s">
        <v>127</v>
      </c>
      <c r="HI3" t="s">
        <v>77</v>
      </c>
      <c r="HJ3" t="s">
        <v>127</v>
      </c>
      <c r="HK3" t="s">
        <v>90</v>
      </c>
      <c r="HL3" t="s">
        <v>124</v>
      </c>
      <c r="HM3" t="s">
        <v>90</v>
      </c>
      <c r="HN3" t="s">
        <v>84</v>
      </c>
      <c r="HO3" t="s">
        <v>90</v>
      </c>
      <c r="HP3" t="s">
        <v>90</v>
      </c>
      <c r="HQ3" t="s">
        <v>129</v>
      </c>
      <c r="HR3" t="s">
        <v>124</v>
      </c>
      <c r="HS3" t="s">
        <v>113</v>
      </c>
      <c r="HT3" t="s">
        <v>90</v>
      </c>
      <c r="HU3" t="s">
        <v>77</v>
      </c>
      <c r="HV3" t="s">
        <v>103</v>
      </c>
      <c r="HW3" t="s">
        <v>77</v>
      </c>
      <c r="HX3" t="s">
        <v>127</v>
      </c>
      <c r="HY3" t="s">
        <v>103</v>
      </c>
      <c r="HZ3" t="s">
        <v>113</v>
      </c>
      <c r="IA3" t="s">
        <v>103</v>
      </c>
      <c r="IB3" t="s">
        <v>113</v>
      </c>
      <c r="IC3" t="s">
        <v>113</v>
      </c>
      <c r="ID3" t="s">
        <v>84</v>
      </c>
      <c r="IE3" t="s">
        <v>113</v>
      </c>
      <c r="IF3" t="s">
        <v>84</v>
      </c>
      <c r="IG3" t="s">
        <v>127</v>
      </c>
      <c r="IH3" t="s">
        <v>124</v>
      </c>
      <c r="II3" t="s">
        <v>95</v>
      </c>
      <c r="IJ3" t="s">
        <v>77</v>
      </c>
      <c r="IK3" t="s">
        <v>95</v>
      </c>
      <c r="IL3" t="s">
        <v>129</v>
      </c>
      <c r="IM3" t="s">
        <v>103</v>
      </c>
      <c r="IN3" t="s">
        <v>129</v>
      </c>
      <c r="IO3" t="s">
        <v>95</v>
      </c>
      <c r="IP3" t="s">
        <v>103</v>
      </c>
      <c r="IQ3" t="s">
        <v>77</v>
      </c>
      <c r="IR3" t="s">
        <v>103</v>
      </c>
      <c r="IS3" t="s">
        <v>127</v>
      </c>
      <c r="IT3" t="s">
        <v>111</v>
      </c>
      <c r="IU3" t="s">
        <v>103</v>
      </c>
      <c r="IV3" t="s">
        <v>113</v>
      </c>
      <c r="IW3" t="s">
        <v>111</v>
      </c>
      <c r="IX3" t="s">
        <v>95</v>
      </c>
      <c r="IY3" t="s">
        <v>77</v>
      </c>
      <c r="IZ3" t="s">
        <v>124</v>
      </c>
      <c r="JA3" t="s">
        <v>111</v>
      </c>
      <c r="JB3" t="s">
        <v>77</v>
      </c>
      <c r="JC3" t="s">
        <v>103</v>
      </c>
      <c r="JD3" t="s">
        <v>84</v>
      </c>
      <c r="JE3" t="s">
        <v>124</v>
      </c>
      <c r="JF3" t="s">
        <v>113</v>
      </c>
      <c r="JG3" t="s">
        <v>113</v>
      </c>
      <c r="JH3" t="s">
        <v>103</v>
      </c>
      <c r="JI3" t="s">
        <v>127</v>
      </c>
      <c r="JJ3" t="s">
        <v>84</v>
      </c>
      <c r="JK3" t="s">
        <v>129</v>
      </c>
      <c r="JL3" t="s">
        <v>129</v>
      </c>
      <c r="JM3" t="s">
        <v>111</v>
      </c>
      <c r="JN3" t="s">
        <v>127</v>
      </c>
      <c r="JO3" t="s">
        <v>95</v>
      </c>
      <c r="JP3" t="s">
        <v>127</v>
      </c>
      <c r="JQ3" t="s">
        <v>77</v>
      </c>
      <c r="JR3" t="s">
        <v>124</v>
      </c>
      <c r="JS3" t="s">
        <v>124</v>
      </c>
      <c r="JT3" t="s">
        <v>77</v>
      </c>
      <c r="JU3" t="s">
        <v>111</v>
      </c>
      <c r="JV3" t="s">
        <v>124</v>
      </c>
      <c r="JW3" t="s">
        <v>127</v>
      </c>
      <c r="JX3" t="s">
        <v>84</v>
      </c>
      <c r="JY3" t="s">
        <v>103</v>
      </c>
      <c r="JZ3" t="s">
        <v>124</v>
      </c>
      <c r="KA3" t="s">
        <v>129</v>
      </c>
      <c r="KB3" t="s">
        <v>95</v>
      </c>
      <c r="KC3" t="s">
        <v>113</v>
      </c>
      <c r="KD3" t="s">
        <v>90</v>
      </c>
      <c r="KE3" t="s">
        <v>111</v>
      </c>
      <c r="KF3" t="s">
        <v>111</v>
      </c>
      <c r="KG3" t="s">
        <v>124</v>
      </c>
      <c r="KH3" t="s">
        <v>95</v>
      </c>
      <c r="KI3" t="s">
        <v>103</v>
      </c>
      <c r="KJ3" t="s">
        <v>77</v>
      </c>
      <c r="KK3" t="s">
        <v>127</v>
      </c>
      <c r="KL3" t="s">
        <v>124</v>
      </c>
      <c r="KM3" t="s">
        <v>103</v>
      </c>
      <c r="KN3" t="s">
        <v>90</v>
      </c>
      <c r="KO3" t="s">
        <v>103</v>
      </c>
      <c r="KP3" t="s">
        <v>90</v>
      </c>
      <c r="KQ3" t="s">
        <v>124</v>
      </c>
      <c r="KR3" t="s">
        <v>90</v>
      </c>
      <c r="KS3" t="s">
        <v>95</v>
      </c>
      <c r="KT3" t="s">
        <v>84</v>
      </c>
      <c r="KU3" t="s">
        <v>113</v>
      </c>
      <c r="KV3" t="s">
        <v>124</v>
      </c>
      <c r="KW3" t="s">
        <v>95</v>
      </c>
      <c r="KX3" t="s">
        <v>111</v>
      </c>
      <c r="KY3" t="s">
        <v>90</v>
      </c>
      <c r="KZ3" t="s">
        <v>127</v>
      </c>
      <c r="LA3" t="s">
        <v>124</v>
      </c>
      <c r="LB3" t="s">
        <v>129</v>
      </c>
      <c r="LC3" t="s">
        <v>84</v>
      </c>
      <c r="LD3" t="s">
        <v>124</v>
      </c>
      <c r="LE3" t="s">
        <v>124</v>
      </c>
      <c r="LF3" t="s">
        <v>113</v>
      </c>
      <c r="LG3" t="s">
        <v>111</v>
      </c>
      <c r="LH3" t="s">
        <v>84</v>
      </c>
      <c r="LI3" t="s">
        <v>95</v>
      </c>
      <c r="LJ3" t="s">
        <v>111</v>
      </c>
      <c r="LK3" t="s">
        <v>111</v>
      </c>
      <c r="LL3" t="s">
        <v>127</v>
      </c>
      <c r="LM3" t="s">
        <v>77</v>
      </c>
      <c r="LN3" t="s">
        <v>129</v>
      </c>
      <c r="LO3" t="s">
        <v>90</v>
      </c>
      <c r="LP3" t="s">
        <v>84</v>
      </c>
      <c r="LQ3" t="s">
        <v>129</v>
      </c>
      <c r="LR3" t="s">
        <v>95</v>
      </c>
      <c r="LS3" t="s">
        <v>77</v>
      </c>
      <c r="LT3" t="s">
        <v>127</v>
      </c>
      <c r="LU3" t="s">
        <v>90</v>
      </c>
      <c r="LV3" t="s">
        <v>124</v>
      </c>
      <c r="LW3" t="s">
        <v>77</v>
      </c>
      <c r="LX3" t="s">
        <v>90</v>
      </c>
      <c r="LY3" t="s">
        <v>113</v>
      </c>
      <c r="LZ3" t="s">
        <v>103</v>
      </c>
      <c r="MA3" t="s">
        <v>129</v>
      </c>
      <c r="MB3" t="s">
        <v>113</v>
      </c>
      <c r="MC3" t="s">
        <v>77</v>
      </c>
      <c r="MD3" t="s">
        <v>103</v>
      </c>
      <c r="ME3" t="s">
        <v>113</v>
      </c>
      <c r="MF3" t="s">
        <v>95</v>
      </c>
      <c r="MG3" t="s">
        <v>124</v>
      </c>
      <c r="MH3" t="s">
        <v>124</v>
      </c>
      <c r="MI3" t="s">
        <v>95</v>
      </c>
      <c r="MJ3" t="s">
        <v>124</v>
      </c>
      <c r="MK3" t="s">
        <v>84</v>
      </c>
      <c r="ML3" t="s">
        <v>113</v>
      </c>
      <c r="MM3" t="s">
        <v>111</v>
      </c>
      <c r="MN3" t="s">
        <v>127</v>
      </c>
      <c r="MO3" t="s">
        <v>103</v>
      </c>
      <c r="MP3" t="s">
        <v>129</v>
      </c>
      <c r="MQ3" t="s">
        <v>129</v>
      </c>
      <c r="MR3" t="s">
        <v>77</v>
      </c>
      <c r="MS3" t="s">
        <v>95</v>
      </c>
      <c r="MT3" t="s">
        <v>90</v>
      </c>
      <c r="MU3" t="s">
        <v>103</v>
      </c>
      <c r="MV3" t="s">
        <v>77</v>
      </c>
      <c r="MW3" t="s">
        <v>129</v>
      </c>
      <c r="MX3" t="s">
        <v>113</v>
      </c>
      <c r="MY3" t="s">
        <v>84</v>
      </c>
      <c r="MZ3" t="s">
        <v>111</v>
      </c>
      <c r="NA3" t="s">
        <v>90</v>
      </c>
      <c r="NB3" t="s">
        <v>84</v>
      </c>
      <c r="NC3" t="s">
        <v>103</v>
      </c>
      <c r="ND3" t="s">
        <v>124</v>
      </c>
      <c r="NE3" t="s">
        <v>84</v>
      </c>
      <c r="NF3" t="s">
        <v>124</v>
      </c>
      <c r="NG3" t="s">
        <v>124</v>
      </c>
      <c r="NH3" t="s">
        <v>84</v>
      </c>
      <c r="NI3" t="s">
        <v>103</v>
      </c>
      <c r="NJ3" t="s">
        <v>127</v>
      </c>
      <c r="NK3" t="s">
        <v>84</v>
      </c>
      <c r="NL3" t="s">
        <v>129</v>
      </c>
      <c r="NM3" t="s">
        <v>129</v>
      </c>
      <c r="NN3" t="s">
        <v>129</v>
      </c>
      <c r="NO3" t="s">
        <v>129</v>
      </c>
      <c r="NP3" t="s">
        <v>113</v>
      </c>
      <c r="NQ3" t="s">
        <v>90</v>
      </c>
      <c r="NR3" t="s">
        <v>127</v>
      </c>
      <c r="NS3" t="s">
        <v>111</v>
      </c>
      <c r="NT3" t="s">
        <v>95</v>
      </c>
      <c r="NU3" t="s">
        <v>84</v>
      </c>
      <c r="NV3" t="s">
        <v>129</v>
      </c>
      <c r="NW3" t="s">
        <v>129</v>
      </c>
      <c r="NX3" t="s">
        <v>95</v>
      </c>
      <c r="NY3" t="s">
        <v>129</v>
      </c>
      <c r="NZ3" t="s">
        <v>124</v>
      </c>
      <c r="OA3" t="s">
        <v>113</v>
      </c>
      <c r="OB3" t="s">
        <v>113</v>
      </c>
      <c r="OC3" t="s">
        <v>124</v>
      </c>
      <c r="OD3" t="s">
        <v>124</v>
      </c>
      <c r="OE3" t="s">
        <v>103</v>
      </c>
      <c r="OF3" t="s">
        <v>111</v>
      </c>
      <c r="OG3" t="s">
        <v>103</v>
      </c>
      <c r="OH3" t="s">
        <v>95</v>
      </c>
      <c r="OI3" t="s">
        <v>90</v>
      </c>
      <c r="OJ3" t="s">
        <v>77</v>
      </c>
      <c r="OK3" t="s">
        <v>127</v>
      </c>
      <c r="OL3" t="s">
        <v>129</v>
      </c>
      <c r="OM3" t="s">
        <v>124</v>
      </c>
      <c r="ON3" t="s">
        <v>84</v>
      </c>
      <c r="OO3" t="s">
        <v>90</v>
      </c>
      <c r="OP3" t="s">
        <v>84</v>
      </c>
      <c r="OQ3" t="s">
        <v>90</v>
      </c>
      <c r="OR3" t="s">
        <v>103</v>
      </c>
      <c r="OS3" t="s">
        <v>113</v>
      </c>
      <c r="OT3" t="s">
        <v>103</v>
      </c>
      <c r="OU3" t="s">
        <v>127</v>
      </c>
      <c r="OV3" t="s">
        <v>95</v>
      </c>
      <c r="OW3" t="s">
        <v>127</v>
      </c>
      <c r="OX3" t="s">
        <v>103</v>
      </c>
      <c r="OY3" t="s">
        <v>113</v>
      </c>
      <c r="OZ3" t="s">
        <v>111</v>
      </c>
      <c r="PA3" t="s">
        <v>113</v>
      </c>
      <c r="PB3" t="s">
        <v>124</v>
      </c>
      <c r="PC3" t="s">
        <v>103</v>
      </c>
      <c r="PD3" t="s">
        <v>129</v>
      </c>
      <c r="PE3" t="s">
        <v>84</v>
      </c>
      <c r="PF3" t="s">
        <v>111</v>
      </c>
      <c r="PG3" t="s">
        <v>127</v>
      </c>
      <c r="PH3" t="s">
        <v>77</v>
      </c>
      <c r="PI3" t="s">
        <v>129</v>
      </c>
      <c r="PJ3" t="s">
        <v>103</v>
      </c>
      <c r="PK3" t="s">
        <v>90</v>
      </c>
      <c r="PL3" t="s">
        <v>77</v>
      </c>
      <c r="PM3" t="s">
        <v>124</v>
      </c>
      <c r="PN3" t="s">
        <v>90</v>
      </c>
      <c r="PO3" t="s">
        <v>129</v>
      </c>
      <c r="PP3" t="s">
        <v>103</v>
      </c>
      <c r="PQ3" t="s">
        <v>111</v>
      </c>
      <c r="PR3" t="s">
        <v>129</v>
      </c>
      <c r="PS3" t="s">
        <v>111</v>
      </c>
      <c r="PT3" t="s">
        <v>113</v>
      </c>
      <c r="PU3" t="s">
        <v>90</v>
      </c>
      <c r="PV3" t="s">
        <v>95</v>
      </c>
      <c r="PW3" t="s">
        <v>113</v>
      </c>
      <c r="PX3" t="s">
        <v>113</v>
      </c>
      <c r="PY3" t="s">
        <v>77</v>
      </c>
      <c r="PZ3" t="s">
        <v>127</v>
      </c>
      <c r="QA3" t="s">
        <v>127</v>
      </c>
      <c r="QB3" t="s">
        <v>113</v>
      </c>
      <c r="QC3" t="s">
        <v>127</v>
      </c>
      <c r="QD3" t="s">
        <v>95</v>
      </c>
      <c r="QE3" t="s">
        <v>77</v>
      </c>
      <c r="QF3" t="s">
        <v>77</v>
      </c>
      <c r="QG3" t="s">
        <v>90</v>
      </c>
      <c r="QH3" t="s">
        <v>129</v>
      </c>
      <c r="QI3" t="s">
        <v>124</v>
      </c>
      <c r="QJ3" t="s">
        <v>113</v>
      </c>
      <c r="QK3" t="s">
        <v>90</v>
      </c>
      <c r="QL3" t="s">
        <v>103</v>
      </c>
      <c r="QM3" t="s">
        <v>95</v>
      </c>
      <c r="QN3" t="s">
        <v>77</v>
      </c>
      <c r="QO3" t="s">
        <v>77</v>
      </c>
      <c r="QP3" t="s">
        <v>127</v>
      </c>
      <c r="QQ3" t="s">
        <v>127</v>
      </c>
      <c r="QR3" t="s">
        <v>124</v>
      </c>
      <c r="QS3" t="s">
        <v>90</v>
      </c>
      <c r="QT3" t="s">
        <v>84</v>
      </c>
      <c r="QU3" t="s">
        <v>77</v>
      </c>
      <c r="QV3" t="s">
        <v>124</v>
      </c>
      <c r="QW3" t="s">
        <v>103</v>
      </c>
      <c r="QX3" t="s">
        <v>127</v>
      </c>
      <c r="QY3" t="s">
        <v>90</v>
      </c>
      <c r="QZ3" t="s">
        <v>113</v>
      </c>
      <c r="RA3" t="s">
        <v>84</v>
      </c>
      <c r="RB3" t="s">
        <v>77</v>
      </c>
      <c r="RC3" t="s">
        <v>77</v>
      </c>
      <c r="RD3" t="s">
        <v>129</v>
      </c>
      <c r="RE3" t="s">
        <v>124</v>
      </c>
      <c r="RF3" t="s">
        <v>84</v>
      </c>
      <c r="RG3" t="s">
        <v>111</v>
      </c>
      <c r="RH3" t="s">
        <v>129</v>
      </c>
      <c r="RI3" t="s">
        <v>84</v>
      </c>
      <c r="RJ3" t="s">
        <v>90</v>
      </c>
      <c r="RK3" t="s">
        <v>77</v>
      </c>
      <c r="RL3" t="s">
        <v>113</v>
      </c>
      <c r="RM3" t="s">
        <v>113</v>
      </c>
      <c r="RN3" t="s">
        <v>127</v>
      </c>
      <c r="RO3" t="s">
        <v>127</v>
      </c>
      <c r="RP3" t="s">
        <v>90</v>
      </c>
      <c r="RQ3" t="s">
        <v>84</v>
      </c>
      <c r="RR3" t="s">
        <v>84</v>
      </c>
      <c r="RS3" t="s">
        <v>129</v>
      </c>
      <c r="RT3" t="s">
        <v>124</v>
      </c>
      <c r="RU3" t="s">
        <v>113</v>
      </c>
      <c r="RV3" t="s">
        <v>129</v>
      </c>
      <c r="RW3" t="s">
        <v>113</v>
      </c>
      <c r="RX3" t="s">
        <v>113</v>
      </c>
      <c r="RY3" t="s">
        <v>95</v>
      </c>
      <c r="RZ3" t="s">
        <v>129</v>
      </c>
      <c r="SA3" t="s">
        <v>111</v>
      </c>
      <c r="SB3" t="s">
        <v>124</v>
      </c>
      <c r="SC3" t="s">
        <v>111</v>
      </c>
      <c r="SD3" t="s">
        <v>90</v>
      </c>
      <c r="SE3" t="s">
        <v>129</v>
      </c>
      <c r="SF3" t="s">
        <v>113</v>
      </c>
      <c r="SG3" t="s">
        <v>124</v>
      </c>
    </row>
    <row r="4" spans="1:501" x14ac:dyDescent="0.45">
      <c r="A4" t="s">
        <v>39</v>
      </c>
      <c r="B4" t="s">
        <v>43</v>
      </c>
      <c r="C4" t="s">
        <v>42</v>
      </c>
      <c r="D4" t="s">
        <v>43</v>
      </c>
      <c r="E4" t="s">
        <v>42</v>
      </c>
      <c r="F4" t="s">
        <v>42</v>
      </c>
      <c r="G4" t="s">
        <v>42</v>
      </c>
      <c r="H4" t="s">
        <v>43</v>
      </c>
      <c r="I4" t="s">
        <v>43</v>
      </c>
      <c r="J4" t="s">
        <v>42</v>
      </c>
      <c r="K4" t="s">
        <v>42</v>
      </c>
      <c r="L4" t="s">
        <v>43</v>
      </c>
      <c r="M4" t="s">
        <v>43</v>
      </c>
      <c r="N4" t="s">
        <v>43</v>
      </c>
      <c r="O4" t="s">
        <v>42</v>
      </c>
      <c r="P4" t="s">
        <v>42</v>
      </c>
      <c r="Q4" t="s">
        <v>43</v>
      </c>
      <c r="R4" t="s">
        <v>42</v>
      </c>
      <c r="S4" t="s">
        <v>42</v>
      </c>
      <c r="T4" t="s">
        <v>43</v>
      </c>
      <c r="U4" t="s">
        <v>42</v>
      </c>
      <c r="V4" t="s">
        <v>43</v>
      </c>
      <c r="W4" t="s">
        <v>42</v>
      </c>
      <c r="X4" t="s">
        <v>43</v>
      </c>
      <c r="Y4" t="s">
        <v>42</v>
      </c>
      <c r="Z4" t="s">
        <v>42</v>
      </c>
      <c r="AA4" t="s">
        <v>43</v>
      </c>
      <c r="AB4" t="s">
        <v>42</v>
      </c>
      <c r="AC4" t="s">
        <v>43</v>
      </c>
      <c r="AD4" t="s">
        <v>42</v>
      </c>
      <c r="AE4" t="s">
        <v>43</v>
      </c>
      <c r="AF4" t="s">
        <v>42</v>
      </c>
      <c r="AG4" t="s">
        <v>42</v>
      </c>
      <c r="AH4" t="s">
        <v>43</v>
      </c>
      <c r="AI4" t="s">
        <v>42</v>
      </c>
      <c r="AJ4" t="s">
        <v>42</v>
      </c>
      <c r="AK4" t="s">
        <v>42</v>
      </c>
      <c r="AL4" t="s">
        <v>42</v>
      </c>
      <c r="AM4" t="s">
        <v>42</v>
      </c>
      <c r="AN4" t="s">
        <v>42</v>
      </c>
      <c r="AO4" t="s">
        <v>43</v>
      </c>
      <c r="AP4" t="s">
        <v>42</v>
      </c>
      <c r="AQ4" t="s">
        <v>43</v>
      </c>
      <c r="AR4" t="s">
        <v>42</v>
      </c>
      <c r="AS4" t="s">
        <v>42</v>
      </c>
      <c r="AT4" t="s">
        <v>42</v>
      </c>
      <c r="AU4" t="s">
        <v>42</v>
      </c>
      <c r="AV4" t="s">
        <v>42</v>
      </c>
      <c r="AW4" t="s">
        <v>43</v>
      </c>
      <c r="AX4" t="s">
        <v>42</v>
      </c>
      <c r="AY4" t="s">
        <v>42</v>
      </c>
      <c r="AZ4" t="s">
        <v>42</v>
      </c>
      <c r="BA4" t="s">
        <v>43</v>
      </c>
      <c r="BB4" t="s">
        <v>42</v>
      </c>
      <c r="BC4" t="s">
        <v>43</v>
      </c>
      <c r="BD4" t="s">
        <v>42</v>
      </c>
      <c r="BE4" t="s">
        <v>42</v>
      </c>
      <c r="BF4" t="s">
        <v>42</v>
      </c>
      <c r="BG4" t="s">
        <v>43</v>
      </c>
      <c r="BH4" t="s">
        <v>43</v>
      </c>
      <c r="BI4" t="s">
        <v>43</v>
      </c>
      <c r="BJ4" t="s">
        <v>43</v>
      </c>
      <c r="BK4" t="s">
        <v>42</v>
      </c>
      <c r="BL4" t="s">
        <v>42</v>
      </c>
      <c r="BM4" t="s">
        <v>42</v>
      </c>
      <c r="BN4" t="s">
        <v>43</v>
      </c>
      <c r="BO4" t="s">
        <v>42</v>
      </c>
      <c r="BP4" t="s">
        <v>43</v>
      </c>
      <c r="BQ4" t="s">
        <v>42</v>
      </c>
      <c r="BR4" t="s">
        <v>42</v>
      </c>
      <c r="BS4" t="s">
        <v>43</v>
      </c>
      <c r="BT4" t="s">
        <v>42</v>
      </c>
      <c r="BU4" t="s">
        <v>42</v>
      </c>
      <c r="BV4" t="s">
        <v>42</v>
      </c>
      <c r="BW4" t="s">
        <v>42</v>
      </c>
      <c r="BX4" t="s">
        <v>43</v>
      </c>
      <c r="BY4" t="s">
        <v>43</v>
      </c>
      <c r="BZ4" t="s">
        <v>42</v>
      </c>
      <c r="CA4" t="s">
        <v>43</v>
      </c>
      <c r="CB4" t="s">
        <v>43</v>
      </c>
      <c r="CC4" t="s">
        <v>43</v>
      </c>
      <c r="CD4" t="s">
        <v>42</v>
      </c>
      <c r="CE4" t="s">
        <v>42</v>
      </c>
      <c r="CF4" t="s">
        <v>43</v>
      </c>
      <c r="CG4" t="s">
        <v>42</v>
      </c>
      <c r="CH4" t="s">
        <v>42</v>
      </c>
      <c r="CI4" t="s">
        <v>42</v>
      </c>
      <c r="CJ4" t="s">
        <v>43</v>
      </c>
      <c r="CK4" t="s">
        <v>43</v>
      </c>
      <c r="CL4" t="s">
        <v>42</v>
      </c>
      <c r="CM4" t="s">
        <v>43</v>
      </c>
      <c r="CN4" t="s">
        <v>43</v>
      </c>
      <c r="CO4" t="s">
        <v>43</v>
      </c>
      <c r="CP4" t="s">
        <v>42</v>
      </c>
      <c r="CQ4" t="s">
        <v>42</v>
      </c>
      <c r="CR4" t="s">
        <v>42</v>
      </c>
      <c r="CS4" t="s">
        <v>42</v>
      </c>
      <c r="CT4" t="s">
        <v>43</v>
      </c>
      <c r="CU4" t="s">
        <v>43</v>
      </c>
      <c r="CV4" t="s">
        <v>43</v>
      </c>
      <c r="CW4" t="s">
        <v>42</v>
      </c>
      <c r="CX4" t="s">
        <v>43</v>
      </c>
      <c r="CY4" t="s">
        <v>43</v>
      </c>
      <c r="CZ4" t="s">
        <v>43</v>
      </c>
      <c r="DA4" t="s">
        <v>43</v>
      </c>
      <c r="DB4" t="s">
        <v>43</v>
      </c>
      <c r="DC4" t="s">
        <v>43</v>
      </c>
      <c r="DD4" t="s">
        <v>42</v>
      </c>
      <c r="DE4" t="s">
        <v>42</v>
      </c>
      <c r="DF4" t="s">
        <v>42</v>
      </c>
      <c r="DG4" t="s">
        <v>43</v>
      </c>
      <c r="DH4" t="s">
        <v>43</v>
      </c>
      <c r="DI4" t="s">
        <v>42</v>
      </c>
      <c r="DJ4" t="s">
        <v>43</v>
      </c>
      <c r="DK4" t="s">
        <v>43</v>
      </c>
      <c r="DL4" t="s">
        <v>42</v>
      </c>
      <c r="DM4" t="s">
        <v>42</v>
      </c>
      <c r="DN4" t="s">
        <v>42</v>
      </c>
      <c r="DO4" t="s">
        <v>43</v>
      </c>
      <c r="DP4" t="s">
        <v>42</v>
      </c>
      <c r="DQ4" t="s">
        <v>43</v>
      </c>
      <c r="DR4" t="s">
        <v>42</v>
      </c>
      <c r="DS4" t="s">
        <v>42</v>
      </c>
      <c r="DT4" t="s">
        <v>43</v>
      </c>
      <c r="DU4" t="s">
        <v>42</v>
      </c>
      <c r="DV4" t="s">
        <v>43</v>
      </c>
      <c r="DW4" t="s">
        <v>43</v>
      </c>
      <c r="DX4" t="s">
        <v>42</v>
      </c>
      <c r="DY4" t="s">
        <v>43</v>
      </c>
      <c r="DZ4" t="s">
        <v>42</v>
      </c>
      <c r="EA4" t="s">
        <v>43</v>
      </c>
      <c r="EB4" t="s">
        <v>42</v>
      </c>
      <c r="EC4" t="s">
        <v>42</v>
      </c>
      <c r="ED4" t="s">
        <v>43</v>
      </c>
      <c r="EE4" t="s">
        <v>43</v>
      </c>
      <c r="EF4" t="s">
        <v>43</v>
      </c>
      <c r="EG4" t="s">
        <v>42</v>
      </c>
      <c r="EH4" t="s">
        <v>42</v>
      </c>
      <c r="EI4" t="s">
        <v>42</v>
      </c>
      <c r="EJ4" t="s">
        <v>42</v>
      </c>
      <c r="EK4" t="s">
        <v>42</v>
      </c>
      <c r="EL4" t="s">
        <v>42</v>
      </c>
      <c r="EM4" t="s">
        <v>43</v>
      </c>
      <c r="EN4" t="s">
        <v>43</v>
      </c>
      <c r="EO4" t="s">
        <v>43</v>
      </c>
      <c r="EP4" t="s">
        <v>42</v>
      </c>
      <c r="EQ4" t="s">
        <v>42</v>
      </c>
      <c r="ER4" t="s">
        <v>43</v>
      </c>
      <c r="ES4" t="s">
        <v>43</v>
      </c>
      <c r="ET4" t="s">
        <v>43</v>
      </c>
      <c r="EU4" t="s">
        <v>42</v>
      </c>
      <c r="EV4" t="s">
        <v>43</v>
      </c>
      <c r="EW4" t="s">
        <v>42</v>
      </c>
      <c r="EX4" t="s">
        <v>43</v>
      </c>
      <c r="EY4" t="s">
        <v>43</v>
      </c>
      <c r="EZ4" t="s">
        <v>43</v>
      </c>
      <c r="FA4" t="s">
        <v>43</v>
      </c>
      <c r="FB4" t="s">
        <v>42</v>
      </c>
      <c r="FC4" t="s">
        <v>42</v>
      </c>
      <c r="FD4" t="s">
        <v>42</v>
      </c>
      <c r="FE4" t="s">
        <v>43</v>
      </c>
      <c r="FF4" t="s">
        <v>43</v>
      </c>
      <c r="FG4" t="s">
        <v>42</v>
      </c>
      <c r="FH4" t="s">
        <v>43</v>
      </c>
      <c r="FI4" t="s">
        <v>43</v>
      </c>
      <c r="FJ4" t="s">
        <v>42</v>
      </c>
      <c r="FK4" t="s">
        <v>42</v>
      </c>
      <c r="FL4" t="s">
        <v>43</v>
      </c>
      <c r="FM4" t="s">
        <v>42</v>
      </c>
      <c r="FN4" t="s">
        <v>42</v>
      </c>
      <c r="FO4" t="s">
        <v>43</v>
      </c>
      <c r="FP4" t="s">
        <v>42</v>
      </c>
      <c r="FQ4" t="s">
        <v>43</v>
      </c>
      <c r="FR4" t="s">
        <v>42</v>
      </c>
      <c r="FS4" t="s">
        <v>42</v>
      </c>
      <c r="FT4" t="s">
        <v>43</v>
      </c>
      <c r="FU4" t="s">
        <v>43</v>
      </c>
      <c r="FV4" t="s">
        <v>42</v>
      </c>
      <c r="FW4" t="s">
        <v>42</v>
      </c>
      <c r="FX4" t="s">
        <v>43</v>
      </c>
      <c r="FY4" t="s">
        <v>42</v>
      </c>
      <c r="FZ4" t="s">
        <v>42</v>
      </c>
      <c r="GA4" t="s">
        <v>42</v>
      </c>
      <c r="GB4" t="s">
        <v>42</v>
      </c>
      <c r="GC4" t="s">
        <v>42</v>
      </c>
      <c r="GD4" t="s">
        <v>43</v>
      </c>
      <c r="GE4" t="s">
        <v>42</v>
      </c>
      <c r="GF4" t="s">
        <v>43</v>
      </c>
      <c r="GG4" t="s">
        <v>42</v>
      </c>
      <c r="GH4" t="s">
        <v>43</v>
      </c>
      <c r="GI4" t="s">
        <v>42</v>
      </c>
      <c r="GJ4" t="s">
        <v>42</v>
      </c>
      <c r="GK4" t="s">
        <v>42</v>
      </c>
      <c r="GL4" t="s">
        <v>43</v>
      </c>
      <c r="GM4" t="s">
        <v>43</v>
      </c>
      <c r="GN4" t="s">
        <v>42</v>
      </c>
      <c r="GO4" t="s">
        <v>42</v>
      </c>
      <c r="GP4" t="s">
        <v>42</v>
      </c>
      <c r="GQ4" t="s">
        <v>43</v>
      </c>
      <c r="GR4" t="s">
        <v>42</v>
      </c>
      <c r="GS4" t="s">
        <v>43</v>
      </c>
      <c r="GT4" t="s">
        <v>42</v>
      </c>
      <c r="GU4" t="s">
        <v>43</v>
      </c>
      <c r="GV4" t="s">
        <v>42</v>
      </c>
      <c r="GW4" t="s">
        <v>42</v>
      </c>
      <c r="GX4" t="s">
        <v>42</v>
      </c>
      <c r="GY4" t="s">
        <v>42</v>
      </c>
      <c r="GZ4" t="s">
        <v>42</v>
      </c>
      <c r="HA4" t="s">
        <v>42</v>
      </c>
      <c r="HB4" t="s">
        <v>42</v>
      </c>
      <c r="HC4" t="s">
        <v>42</v>
      </c>
      <c r="HD4" t="s">
        <v>43</v>
      </c>
      <c r="HE4" t="s">
        <v>42</v>
      </c>
      <c r="HF4" t="s">
        <v>42</v>
      </c>
      <c r="HG4" t="s">
        <v>43</v>
      </c>
      <c r="HH4" t="s">
        <v>43</v>
      </c>
      <c r="HI4" t="s">
        <v>43</v>
      </c>
      <c r="HJ4" t="s">
        <v>42</v>
      </c>
      <c r="HK4" t="s">
        <v>43</v>
      </c>
      <c r="HL4" t="s">
        <v>43</v>
      </c>
      <c r="HM4" t="s">
        <v>42</v>
      </c>
      <c r="HN4" t="s">
        <v>43</v>
      </c>
      <c r="HO4" t="s">
        <v>43</v>
      </c>
      <c r="HP4" t="s">
        <v>42</v>
      </c>
      <c r="HQ4" t="s">
        <v>43</v>
      </c>
      <c r="HR4" t="s">
        <v>42</v>
      </c>
      <c r="HS4" t="s">
        <v>42</v>
      </c>
      <c r="HT4" t="s">
        <v>42</v>
      </c>
      <c r="HU4" t="s">
        <v>42</v>
      </c>
      <c r="HV4" t="s">
        <v>43</v>
      </c>
      <c r="HW4" t="s">
        <v>42</v>
      </c>
      <c r="HX4" t="s">
        <v>43</v>
      </c>
      <c r="HY4" t="s">
        <v>42</v>
      </c>
      <c r="HZ4" t="s">
        <v>42</v>
      </c>
      <c r="IA4" t="s">
        <v>42</v>
      </c>
      <c r="IB4" t="s">
        <v>42</v>
      </c>
      <c r="IC4" t="s">
        <v>42</v>
      </c>
      <c r="ID4" t="s">
        <v>42</v>
      </c>
      <c r="IE4" t="s">
        <v>42</v>
      </c>
      <c r="IF4" t="s">
        <v>43</v>
      </c>
      <c r="IG4" t="s">
        <v>42</v>
      </c>
      <c r="IH4" t="s">
        <v>43</v>
      </c>
      <c r="II4" t="s">
        <v>42</v>
      </c>
      <c r="IJ4" t="s">
        <v>43</v>
      </c>
      <c r="IK4" t="s">
        <v>43</v>
      </c>
      <c r="IL4" t="s">
        <v>43</v>
      </c>
      <c r="IM4" t="s">
        <v>43</v>
      </c>
      <c r="IN4" t="s">
        <v>43</v>
      </c>
      <c r="IO4" t="s">
        <v>43</v>
      </c>
      <c r="IP4" t="s">
        <v>42</v>
      </c>
      <c r="IQ4" t="s">
        <v>43</v>
      </c>
      <c r="IR4" t="s">
        <v>43</v>
      </c>
      <c r="IS4" t="s">
        <v>43</v>
      </c>
      <c r="IT4" t="s">
        <v>42</v>
      </c>
      <c r="IU4" t="s">
        <v>42</v>
      </c>
      <c r="IV4" t="s">
        <v>42</v>
      </c>
      <c r="IW4" t="s">
        <v>42</v>
      </c>
      <c r="IX4" t="s">
        <v>43</v>
      </c>
      <c r="IY4" t="s">
        <v>43</v>
      </c>
      <c r="IZ4" t="s">
        <v>43</v>
      </c>
      <c r="JA4" t="s">
        <v>43</v>
      </c>
      <c r="JB4" t="s">
        <v>43</v>
      </c>
      <c r="JC4" t="s">
        <v>43</v>
      </c>
      <c r="JD4" t="s">
        <v>43</v>
      </c>
      <c r="JE4" t="s">
        <v>43</v>
      </c>
      <c r="JF4" t="s">
        <v>43</v>
      </c>
      <c r="JG4" t="s">
        <v>43</v>
      </c>
      <c r="JH4" t="s">
        <v>43</v>
      </c>
      <c r="JI4" t="s">
        <v>42</v>
      </c>
      <c r="JJ4" t="s">
        <v>43</v>
      </c>
      <c r="JK4" t="s">
        <v>42</v>
      </c>
      <c r="JL4" t="s">
        <v>43</v>
      </c>
      <c r="JM4" t="s">
        <v>42</v>
      </c>
      <c r="JN4" t="s">
        <v>42</v>
      </c>
      <c r="JO4" t="s">
        <v>43</v>
      </c>
      <c r="JP4" t="s">
        <v>42</v>
      </c>
      <c r="JQ4" t="s">
        <v>42</v>
      </c>
      <c r="JR4" t="s">
        <v>43</v>
      </c>
      <c r="JS4" t="s">
        <v>42</v>
      </c>
      <c r="JT4" t="s">
        <v>43</v>
      </c>
      <c r="JU4" t="s">
        <v>43</v>
      </c>
      <c r="JV4" t="s">
        <v>43</v>
      </c>
      <c r="JW4" t="s">
        <v>42</v>
      </c>
      <c r="JX4" t="s">
        <v>42</v>
      </c>
      <c r="JY4" t="s">
        <v>43</v>
      </c>
      <c r="JZ4" t="s">
        <v>42</v>
      </c>
      <c r="KA4" t="s">
        <v>43</v>
      </c>
      <c r="KB4" t="s">
        <v>43</v>
      </c>
      <c r="KC4" t="s">
        <v>43</v>
      </c>
      <c r="KD4" t="s">
        <v>42</v>
      </c>
      <c r="KE4" t="s">
        <v>42</v>
      </c>
      <c r="KF4" t="s">
        <v>43</v>
      </c>
      <c r="KG4" t="s">
        <v>42</v>
      </c>
      <c r="KH4" t="s">
        <v>43</v>
      </c>
      <c r="KI4" t="s">
        <v>43</v>
      </c>
      <c r="KJ4" t="s">
        <v>43</v>
      </c>
      <c r="KK4" t="s">
        <v>43</v>
      </c>
      <c r="KL4" t="s">
        <v>42</v>
      </c>
      <c r="KM4" t="s">
        <v>42</v>
      </c>
      <c r="KN4" t="s">
        <v>42</v>
      </c>
      <c r="KO4" t="s">
        <v>43</v>
      </c>
      <c r="KP4" t="s">
        <v>43</v>
      </c>
      <c r="KQ4" t="s">
        <v>43</v>
      </c>
      <c r="KR4" t="s">
        <v>42</v>
      </c>
      <c r="KS4" t="s">
        <v>43</v>
      </c>
      <c r="KT4" t="s">
        <v>43</v>
      </c>
      <c r="KU4" t="s">
        <v>42</v>
      </c>
      <c r="KV4" t="s">
        <v>42</v>
      </c>
      <c r="KW4" t="s">
        <v>43</v>
      </c>
      <c r="KX4" t="s">
        <v>42</v>
      </c>
      <c r="KY4" t="s">
        <v>43</v>
      </c>
      <c r="KZ4" t="s">
        <v>43</v>
      </c>
      <c r="LA4" t="s">
        <v>42</v>
      </c>
      <c r="LB4" t="s">
        <v>43</v>
      </c>
      <c r="LC4" t="s">
        <v>42</v>
      </c>
      <c r="LD4" t="s">
        <v>42</v>
      </c>
      <c r="LE4" t="s">
        <v>42</v>
      </c>
      <c r="LF4" t="s">
        <v>43</v>
      </c>
      <c r="LG4" t="s">
        <v>42</v>
      </c>
      <c r="LH4" t="s">
        <v>43</v>
      </c>
      <c r="LI4" t="s">
        <v>42</v>
      </c>
      <c r="LJ4" t="s">
        <v>43</v>
      </c>
      <c r="LK4" t="s">
        <v>42</v>
      </c>
      <c r="LL4" t="s">
        <v>43</v>
      </c>
      <c r="LM4" t="s">
        <v>43</v>
      </c>
      <c r="LN4" t="s">
        <v>42</v>
      </c>
      <c r="LO4" t="s">
        <v>42</v>
      </c>
      <c r="LP4" t="s">
        <v>42</v>
      </c>
      <c r="LQ4" t="s">
        <v>42</v>
      </c>
      <c r="LR4" t="s">
        <v>43</v>
      </c>
      <c r="LS4" t="s">
        <v>43</v>
      </c>
      <c r="LT4" t="s">
        <v>43</v>
      </c>
      <c r="LU4" t="s">
        <v>42</v>
      </c>
      <c r="LV4" t="s">
        <v>43</v>
      </c>
      <c r="LW4" t="s">
        <v>42</v>
      </c>
      <c r="LX4" t="s">
        <v>42</v>
      </c>
      <c r="LY4" t="s">
        <v>43</v>
      </c>
      <c r="LZ4" t="s">
        <v>42</v>
      </c>
      <c r="MA4" t="s">
        <v>43</v>
      </c>
      <c r="MB4" t="s">
        <v>42</v>
      </c>
      <c r="MC4" t="s">
        <v>43</v>
      </c>
      <c r="MD4" t="s">
        <v>42</v>
      </c>
      <c r="ME4" t="s">
        <v>43</v>
      </c>
      <c r="MF4" t="s">
        <v>43</v>
      </c>
      <c r="MG4" t="s">
        <v>43</v>
      </c>
      <c r="MH4" t="s">
        <v>43</v>
      </c>
      <c r="MI4" t="s">
        <v>43</v>
      </c>
      <c r="MJ4" t="s">
        <v>43</v>
      </c>
      <c r="MK4" t="s">
        <v>43</v>
      </c>
      <c r="ML4" t="s">
        <v>42</v>
      </c>
      <c r="MM4" t="s">
        <v>43</v>
      </c>
      <c r="MN4" t="s">
        <v>43</v>
      </c>
      <c r="MO4" t="s">
        <v>42</v>
      </c>
      <c r="MP4" t="s">
        <v>42</v>
      </c>
      <c r="MQ4" t="s">
        <v>42</v>
      </c>
      <c r="MR4" t="s">
        <v>42</v>
      </c>
      <c r="MS4" t="s">
        <v>43</v>
      </c>
      <c r="MT4" t="s">
        <v>42</v>
      </c>
      <c r="MU4" t="s">
        <v>42</v>
      </c>
      <c r="MV4" t="s">
        <v>42</v>
      </c>
      <c r="MW4" t="s">
        <v>43</v>
      </c>
      <c r="MX4" t="s">
        <v>43</v>
      </c>
      <c r="MY4" t="s">
        <v>43</v>
      </c>
      <c r="MZ4" t="s">
        <v>43</v>
      </c>
      <c r="NA4" t="s">
        <v>43</v>
      </c>
      <c r="NB4" t="s">
        <v>43</v>
      </c>
      <c r="NC4" t="s">
        <v>42</v>
      </c>
      <c r="ND4" t="s">
        <v>43</v>
      </c>
      <c r="NE4" t="s">
        <v>42</v>
      </c>
      <c r="NF4" t="s">
        <v>43</v>
      </c>
      <c r="NG4" t="s">
        <v>42</v>
      </c>
      <c r="NH4" t="s">
        <v>43</v>
      </c>
      <c r="NI4" t="s">
        <v>43</v>
      </c>
      <c r="NJ4" t="s">
        <v>42</v>
      </c>
      <c r="NK4" t="s">
        <v>42</v>
      </c>
      <c r="NL4" t="s">
        <v>42</v>
      </c>
      <c r="NM4" t="s">
        <v>42</v>
      </c>
      <c r="NN4" t="s">
        <v>42</v>
      </c>
      <c r="NO4" t="s">
        <v>42</v>
      </c>
      <c r="NP4" t="s">
        <v>42</v>
      </c>
      <c r="NQ4" t="s">
        <v>43</v>
      </c>
      <c r="NR4" t="s">
        <v>43</v>
      </c>
      <c r="NS4" t="s">
        <v>42</v>
      </c>
      <c r="NT4" t="s">
        <v>43</v>
      </c>
      <c r="NU4" t="s">
        <v>42</v>
      </c>
      <c r="NV4" t="s">
        <v>42</v>
      </c>
      <c r="NW4" t="s">
        <v>42</v>
      </c>
      <c r="NX4" t="s">
        <v>43</v>
      </c>
      <c r="NY4" t="s">
        <v>43</v>
      </c>
      <c r="NZ4" t="s">
        <v>42</v>
      </c>
      <c r="OA4" t="s">
        <v>43</v>
      </c>
      <c r="OB4" t="s">
        <v>42</v>
      </c>
      <c r="OC4" t="s">
        <v>42</v>
      </c>
      <c r="OD4" t="s">
        <v>43</v>
      </c>
      <c r="OE4" t="s">
        <v>42</v>
      </c>
      <c r="OF4" t="s">
        <v>43</v>
      </c>
      <c r="OG4" t="s">
        <v>43</v>
      </c>
      <c r="OH4" t="s">
        <v>42</v>
      </c>
      <c r="OI4" t="s">
        <v>42</v>
      </c>
      <c r="OJ4" t="s">
        <v>42</v>
      </c>
      <c r="OK4" t="s">
        <v>43</v>
      </c>
      <c r="OL4" t="s">
        <v>43</v>
      </c>
      <c r="OM4" t="s">
        <v>43</v>
      </c>
      <c r="ON4" t="s">
        <v>42</v>
      </c>
      <c r="OO4" t="s">
        <v>42</v>
      </c>
      <c r="OP4" t="s">
        <v>43</v>
      </c>
      <c r="OQ4" t="s">
        <v>43</v>
      </c>
      <c r="OR4" t="s">
        <v>42</v>
      </c>
      <c r="OS4" t="s">
        <v>43</v>
      </c>
      <c r="OT4" t="s">
        <v>42</v>
      </c>
      <c r="OU4" t="s">
        <v>43</v>
      </c>
      <c r="OV4" t="s">
        <v>42</v>
      </c>
      <c r="OW4" t="s">
        <v>42</v>
      </c>
      <c r="OX4" t="s">
        <v>43</v>
      </c>
      <c r="OY4" t="s">
        <v>42</v>
      </c>
      <c r="OZ4" t="s">
        <v>43</v>
      </c>
      <c r="PA4" t="s">
        <v>42</v>
      </c>
      <c r="PB4" t="s">
        <v>42</v>
      </c>
      <c r="PC4" t="s">
        <v>43</v>
      </c>
      <c r="PD4" t="s">
        <v>43</v>
      </c>
      <c r="PE4" t="s">
        <v>43</v>
      </c>
      <c r="PF4" t="s">
        <v>43</v>
      </c>
      <c r="PG4" t="s">
        <v>43</v>
      </c>
      <c r="PH4" t="s">
        <v>43</v>
      </c>
      <c r="PI4" t="s">
        <v>42</v>
      </c>
      <c r="PJ4" t="s">
        <v>42</v>
      </c>
      <c r="PK4" t="s">
        <v>43</v>
      </c>
      <c r="PL4" t="s">
        <v>42</v>
      </c>
      <c r="PM4" t="s">
        <v>42</v>
      </c>
      <c r="PN4" t="s">
        <v>42</v>
      </c>
      <c r="PO4" t="s">
        <v>42</v>
      </c>
      <c r="PP4" t="s">
        <v>43</v>
      </c>
      <c r="PQ4" t="s">
        <v>43</v>
      </c>
      <c r="PR4" t="s">
        <v>42</v>
      </c>
      <c r="PS4" t="s">
        <v>42</v>
      </c>
      <c r="PT4" t="s">
        <v>43</v>
      </c>
      <c r="PU4" t="s">
        <v>42</v>
      </c>
      <c r="PV4" t="s">
        <v>43</v>
      </c>
      <c r="PW4" t="s">
        <v>42</v>
      </c>
      <c r="PX4" t="s">
        <v>43</v>
      </c>
      <c r="PY4" t="s">
        <v>42</v>
      </c>
      <c r="PZ4" t="s">
        <v>42</v>
      </c>
      <c r="QA4" t="s">
        <v>43</v>
      </c>
      <c r="QB4" t="s">
        <v>43</v>
      </c>
      <c r="QC4" t="s">
        <v>42</v>
      </c>
      <c r="QD4" t="s">
        <v>42</v>
      </c>
      <c r="QE4" t="s">
        <v>43</v>
      </c>
      <c r="QF4" t="s">
        <v>43</v>
      </c>
      <c r="QG4" t="s">
        <v>42</v>
      </c>
      <c r="QH4" t="s">
        <v>43</v>
      </c>
      <c r="QI4" t="s">
        <v>43</v>
      </c>
      <c r="QJ4" t="s">
        <v>42</v>
      </c>
      <c r="QK4" t="s">
        <v>43</v>
      </c>
      <c r="QL4" t="s">
        <v>42</v>
      </c>
      <c r="QM4" t="s">
        <v>42</v>
      </c>
      <c r="QN4" t="s">
        <v>42</v>
      </c>
      <c r="QO4" t="s">
        <v>42</v>
      </c>
      <c r="QP4" t="s">
        <v>43</v>
      </c>
      <c r="QQ4" t="s">
        <v>43</v>
      </c>
      <c r="QR4" t="s">
        <v>42</v>
      </c>
      <c r="QS4" t="s">
        <v>43</v>
      </c>
      <c r="QT4" t="s">
        <v>43</v>
      </c>
      <c r="QU4" t="s">
        <v>43</v>
      </c>
      <c r="QV4" t="s">
        <v>43</v>
      </c>
      <c r="QW4" t="s">
        <v>42</v>
      </c>
      <c r="QX4" t="s">
        <v>43</v>
      </c>
      <c r="QY4" t="s">
        <v>42</v>
      </c>
      <c r="QZ4" t="s">
        <v>42</v>
      </c>
      <c r="RA4" t="s">
        <v>43</v>
      </c>
      <c r="RB4" t="s">
        <v>43</v>
      </c>
      <c r="RC4" t="s">
        <v>43</v>
      </c>
      <c r="RD4" t="s">
        <v>42</v>
      </c>
      <c r="RE4" t="s">
        <v>42</v>
      </c>
      <c r="RF4" t="s">
        <v>43</v>
      </c>
      <c r="RG4" t="s">
        <v>43</v>
      </c>
      <c r="RH4" t="s">
        <v>42</v>
      </c>
      <c r="RI4" t="s">
        <v>43</v>
      </c>
      <c r="RJ4" t="s">
        <v>43</v>
      </c>
      <c r="RK4" t="s">
        <v>43</v>
      </c>
      <c r="RL4" t="s">
        <v>43</v>
      </c>
      <c r="RM4" t="s">
        <v>43</v>
      </c>
      <c r="RN4" t="s">
        <v>42</v>
      </c>
      <c r="RO4" t="s">
        <v>43</v>
      </c>
      <c r="RP4" t="s">
        <v>43</v>
      </c>
      <c r="RQ4" t="s">
        <v>42</v>
      </c>
      <c r="RR4" t="s">
        <v>43</v>
      </c>
      <c r="RS4" t="s">
        <v>43</v>
      </c>
      <c r="RT4" t="s">
        <v>43</v>
      </c>
      <c r="RU4" t="s">
        <v>42</v>
      </c>
      <c r="RV4" t="s">
        <v>43</v>
      </c>
      <c r="RW4" t="s">
        <v>43</v>
      </c>
      <c r="RX4" t="s">
        <v>42</v>
      </c>
      <c r="RY4" t="s">
        <v>43</v>
      </c>
      <c r="RZ4" t="s">
        <v>42</v>
      </c>
      <c r="SA4" t="s">
        <v>43</v>
      </c>
      <c r="SB4" t="s">
        <v>42</v>
      </c>
      <c r="SC4" t="s">
        <v>42</v>
      </c>
      <c r="SD4" t="s">
        <v>42</v>
      </c>
      <c r="SE4" t="s">
        <v>42</v>
      </c>
      <c r="SF4" t="s">
        <v>43</v>
      </c>
      <c r="SG4" t="s">
        <v>43</v>
      </c>
    </row>
    <row r="5" spans="1:501" x14ac:dyDescent="0.45">
      <c r="A5" t="s">
        <v>68</v>
      </c>
      <c r="B5" t="s">
        <v>78</v>
      </c>
      <c r="C5" t="s">
        <v>85</v>
      </c>
      <c r="D5" t="s">
        <v>78</v>
      </c>
      <c r="E5" t="s">
        <v>93</v>
      </c>
      <c r="F5" t="s">
        <v>96</v>
      </c>
      <c r="G5" t="s">
        <v>96</v>
      </c>
      <c r="H5" t="s">
        <v>96</v>
      </c>
      <c r="I5" t="s">
        <v>96</v>
      </c>
      <c r="J5" t="s">
        <v>78</v>
      </c>
      <c r="K5" t="s">
        <v>85</v>
      </c>
      <c r="L5" t="s">
        <v>93</v>
      </c>
      <c r="M5" t="s">
        <v>96</v>
      </c>
      <c r="N5" t="s">
        <v>85</v>
      </c>
      <c r="O5" t="s">
        <v>78</v>
      </c>
      <c r="P5" t="s">
        <v>96</v>
      </c>
      <c r="Q5" t="s">
        <v>85</v>
      </c>
      <c r="R5" t="s">
        <v>93</v>
      </c>
      <c r="S5" t="s">
        <v>93</v>
      </c>
      <c r="T5" t="s">
        <v>96</v>
      </c>
      <c r="U5" t="s">
        <v>78</v>
      </c>
      <c r="V5" t="s">
        <v>93</v>
      </c>
      <c r="W5" t="s">
        <v>96</v>
      </c>
      <c r="X5" t="s">
        <v>96</v>
      </c>
      <c r="Y5" t="s">
        <v>96</v>
      </c>
      <c r="Z5" t="s">
        <v>96</v>
      </c>
      <c r="AA5" t="s">
        <v>78</v>
      </c>
      <c r="AB5" t="s">
        <v>96</v>
      </c>
      <c r="AC5" t="s">
        <v>85</v>
      </c>
      <c r="AD5" t="s">
        <v>85</v>
      </c>
      <c r="AE5" t="s">
        <v>96</v>
      </c>
      <c r="AF5" t="s">
        <v>93</v>
      </c>
      <c r="AG5" t="s">
        <v>96</v>
      </c>
      <c r="AH5" t="s">
        <v>85</v>
      </c>
      <c r="AI5" t="s">
        <v>78</v>
      </c>
      <c r="AJ5" t="s">
        <v>85</v>
      </c>
      <c r="AK5" t="s">
        <v>93</v>
      </c>
      <c r="AL5" t="s">
        <v>93</v>
      </c>
      <c r="AM5" t="s">
        <v>85</v>
      </c>
      <c r="AN5" t="s">
        <v>85</v>
      </c>
      <c r="AO5" t="s">
        <v>85</v>
      </c>
      <c r="AP5" t="s">
        <v>78</v>
      </c>
      <c r="AQ5" t="s">
        <v>78</v>
      </c>
      <c r="AR5" t="s">
        <v>96</v>
      </c>
      <c r="AS5" t="s">
        <v>93</v>
      </c>
      <c r="AT5" t="s">
        <v>78</v>
      </c>
      <c r="AU5" t="s">
        <v>78</v>
      </c>
      <c r="AV5" t="s">
        <v>78</v>
      </c>
      <c r="AW5" t="s">
        <v>96</v>
      </c>
      <c r="AX5" t="s">
        <v>78</v>
      </c>
      <c r="AY5" t="s">
        <v>85</v>
      </c>
      <c r="AZ5" t="s">
        <v>78</v>
      </c>
      <c r="BA5" t="s">
        <v>85</v>
      </c>
      <c r="BB5" t="s">
        <v>78</v>
      </c>
      <c r="BC5" t="s">
        <v>96</v>
      </c>
      <c r="BD5" t="s">
        <v>85</v>
      </c>
      <c r="BE5" t="s">
        <v>85</v>
      </c>
      <c r="BF5" t="s">
        <v>78</v>
      </c>
      <c r="BG5" t="s">
        <v>96</v>
      </c>
      <c r="BH5" t="s">
        <v>85</v>
      </c>
      <c r="BI5" t="s">
        <v>96</v>
      </c>
      <c r="BJ5" t="s">
        <v>96</v>
      </c>
      <c r="BK5" t="s">
        <v>93</v>
      </c>
      <c r="BL5" t="s">
        <v>78</v>
      </c>
      <c r="BM5" t="s">
        <v>78</v>
      </c>
      <c r="BN5" t="s">
        <v>85</v>
      </c>
      <c r="BO5" t="s">
        <v>93</v>
      </c>
      <c r="BP5" t="s">
        <v>96</v>
      </c>
      <c r="BQ5" t="s">
        <v>85</v>
      </c>
      <c r="BR5" t="s">
        <v>78</v>
      </c>
      <c r="BS5" t="s">
        <v>78</v>
      </c>
      <c r="BT5" t="s">
        <v>85</v>
      </c>
      <c r="BU5" t="s">
        <v>78</v>
      </c>
      <c r="BV5" t="s">
        <v>93</v>
      </c>
      <c r="BW5" t="s">
        <v>93</v>
      </c>
      <c r="BX5" t="s">
        <v>96</v>
      </c>
      <c r="BY5" t="s">
        <v>85</v>
      </c>
      <c r="BZ5" t="s">
        <v>85</v>
      </c>
      <c r="CA5" t="s">
        <v>93</v>
      </c>
      <c r="CB5" t="s">
        <v>78</v>
      </c>
      <c r="CC5" t="s">
        <v>96</v>
      </c>
      <c r="CD5" t="s">
        <v>85</v>
      </c>
      <c r="CE5" t="s">
        <v>96</v>
      </c>
      <c r="CF5" t="s">
        <v>85</v>
      </c>
      <c r="CG5" t="s">
        <v>93</v>
      </c>
      <c r="CH5" t="s">
        <v>93</v>
      </c>
      <c r="CI5" t="s">
        <v>78</v>
      </c>
      <c r="CJ5" t="s">
        <v>96</v>
      </c>
      <c r="CK5" t="s">
        <v>93</v>
      </c>
      <c r="CL5" t="s">
        <v>96</v>
      </c>
      <c r="CM5" t="s">
        <v>96</v>
      </c>
      <c r="CN5" t="s">
        <v>78</v>
      </c>
      <c r="CO5" t="s">
        <v>96</v>
      </c>
      <c r="CP5" t="s">
        <v>96</v>
      </c>
      <c r="CQ5" t="s">
        <v>78</v>
      </c>
      <c r="CR5" t="s">
        <v>96</v>
      </c>
      <c r="CS5" t="s">
        <v>96</v>
      </c>
      <c r="CT5" t="s">
        <v>78</v>
      </c>
      <c r="CU5" t="s">
        <v>93</v>
      </c>
      <c r="CV5" t="s">
        <v>96</v>
      </c>
      <c r="CW5" t="s">
        <v>85</v>
      </c>
      <c r="CX5" t="s">
        <v>93</v>
      </c>
      <c r="CY5" t="s">
        <v>85</v>
      </c>
      <c r="CZ5" t="s">
        <v>93</v>
      </c>
      <c r="DA5" t="s">
        <v>93</v>
      </c>
      <c r="DB5" t="s">
        <v>78</v>
      </c>
      <c r="DC5" t="s">
        <v>93</v>
      </c>
      <c r="DD5" t="s">
        <v>85</v>
      </c>
      <c r="DE5" t="s">
        <v>93</v>
      </c>
      <c r="DF5" t="s">
        <v>93</v>
      </c>
      <c r="DG5" t="s">
        <v>93</v>
      </c>
      <c r="DH5" t="s">
        <v>78</v>
      </c>
      <c r="DI5" t="s">
        <v>85</v>
      </c>
      <c r="DJ5" t="s">
        <v>93</v>
      </c>
      <c r="DK5" t="s">
        <v>78</v>
      </c>
      <c r="DL5" t="s">
        <v>78</v>
      </c>
      <c r="DM5" t="s">
        <v>93</v>
      </c>
      <c r="DN5" t="s">
        <v>78</v>
      </c>
      <c r="DO5" t="s">
        <v>85</v>
      </c>
      <c r="DP5" t="s">
        <v>78</v>
      </c>
      <c r="DQ5" t="s">
        <v>85</v>
      </c>
      <c r="DR5" t="s">
        <v>78</v>
      </c>
      <c r="DS5" t="s">
        <v>93</v>
      </c>
      <c r="DT5" t="s">
        <v>93</v>
      </c>
      <c r="DU5" t="s">
        <v>85</v>
      </c>
      <c r="DV5" t="s">
        <v>96</v>
      </c>
      <c r="DW5" t="s">
        <v>93</v>
      </c>
      <c r="DX5" t="s">
        <v>78</v>
      </c>
      <c r="DY5" t="s">
        <v>93</v>
      </c>
      <c r="DZ5" t="s">
        <v>85</v>
      </c>
      <c r="EA5" t="s">
        <v>96</v>
      </c>
      <c r="EB5" t="s">
        <v>78</v>
      </c>
      <c r="EC5" t="s">
        <v>85</v>
      </c>
      <c r="ED5" t="s">
        <v>85</v>
      </c>
      <c r="EE5" t="s">
        <v>93</v>
      </c>
      <c r="EF5" t="s">
        <v>78</v>
      </c>
      <c r="EG5" t="s">
        <v>96</v>
      </c>
      <c r="EH5" t="s">
        <v>96</v>
      </c>
      <c r="EI5" t="s">
        <v>78</v>
      </c>
      <c r="EJ5" t="s">
        <v>85</v>
      </c>
      <c r="EK5" t="s">
        <v>96</v>
      </c>
      <c r="EL5" t="s">
        <v>96</v>
      </c>
      <c r="EM5" t="s">
        <v>96</v>
      </c>
      <c r="EN5" t="s">
        <v>85</v>
      </c>
      <c r="EO5" t="s">
        <v>93</v>
      </c>
      <c r="EP5" t="s">
        <v>78</v>
      </c>
      <c r="EQ5" t="s">
        <v>85</v>
      </c>
      <c r="ER5" t="s">
        <v>96</v>
      </c>
      <c r="ES5" t="s">
        <v>93</v>
      </c>
      <c r="ET5" t="s">
        <v>85</v>
      </c>
      <c r="EU5" t="s">
        <v>85</v>
      </c>
      <c r="EV5" t="s">
        <v>96</v>
      </c>
      <c r="EW5" t="s">
        <v>93</v>
      </c>
      <c r="EX5" t="s">
        <v>93</v>
      </c>
      <c r="EY5" t="s">
        <v>96</v>
      </c>
      <c r="EZ5" t="s">
        <v>96</v>
      </c>
      <c r="FA5" t="s">
        <v>93</v>
      </c>
      <c r="FB5" t="s">
        <v>85</v>
      </c>
      <c r="FC5" t="s">
        <v>85</v>
      </c>
      <c r="FD5" t="s">
        <v>93</v>
      </c>
      <c r="FE5" t="s">
        <v>85</v>
      </c>
      <c r="FF5" t="s">
        <v>85</v>
      </c>
      <c r="FG5" t="s">
        <v>96</v>
      </c>
      <c r="FH5" t="s">
        <v>85</v>
      </c>
      <c r="FI5" t="s">
        <v>85</v>
      </c>
      <c r="FJ5" t="s">
        <v>96</v>
      </c>
      <c r="FK5" t="s">
        <v>78</v>
      </c>
      <c r="FL5" t="s">
        <v>78</v>
      </c>
      <c r="FM5" t="s">
        <v>93</v>
      </c>
      <c r="FN5" t="s">
        <v>93</v>
      </c>
      <c r="FO5" t="s">
        <v>85</v>
      </c>
      <c r="FP5" t="s">
        <v>96</v>
      </c>
      <c r="FQ5" t="s">
        <v>85</v>
      </c>
      <c r="FR5" t="s">
        <v>93</v>
      </c>
      <c r="FS5" t="s">
        <v>85</v>
      </c>
      <c r="FT5" t="s">
        <v>85</v>
      </c>
      <c r="FU5" t="s">
        <v>85</v>
      </c>
      <c r="FV5" t="s">
        <v>85</v>
      </c>
      <c r="FW5" t="s">
        <v>93</v>
      </c>
      <c r="FX5" t="s">
        <v>96</v>
      </c>
      <c r="FY5" t="s">
        <v>96</v>
      </c>
      <c r="FZ5" t="s">
        <v>93</v>
      </c>
      <c r="GA5" t="s">
        <v>93</v>
      </c>
      <c r="GB5" t="s">
        <v>93</v>
      </c>
      <c r="GC5" t="s">
        <v>96</v>
      </c>
      <c r="GD5" t="s">
        <v>96</v>
      </c>
      <c r="GE5" t="s">
        <v>96</v>
      </c>
      <c r="GF5" t="s">
        <v>93</v>
      </c>
      <c r="GG5" t="s">
        <v>78</v>
      </c>
      <c r="GH5" t="s">
        <v>96</v>
      </c>
      <c r="GI5" t="s">
        <v>78</v>
      </c>
      <c r="GJ5" t="s">
        <v>78</v>
      </c>
      <c r="GK5" t="s">
        <v>85</v>
      </c>
      <c r="GL5" t="s">
        <v>93</v>
      </c>
      <c r="GM5" t="s">
        <v>96</v>
      </c>
      <c r="GN5" t="s">
        <v>93</v>
      </c>
      <c r="GO5" t="s">
        <v>78</v>
      </c>
      <c r="GP5" t="s">
        <v>96</v>
      </c>
      <c r="GQ5" t="s">
        <v>78</v>
      </c>
      <c r="GR5" t="s">
        <v>96</v>
      </c>
      <c r="GS5" t="s">
        <v>93</v>
      </c>
      <c r="GT5" t="s">
        <v>85</v>
      </c>
      <c r="GU5" t="s">
        <v>78</v>
      </c>
      <c r="GV5" t="s">
        <v>93</v>
      </c>
      <c r="GW5" t="s">
        <v>96</v>
      </c>
      <c r="GX5" t="s">
        <v>96</v>
      </c>
      <c r="GY5" t="s">
        <v>93</v>
      </c>
      <c r="GZ5" t="s">
        <v>93</v>
      </c>
      <c r="HA5" t="s">
        <v>85</v>
      </c>
      <c r="HB5" t="s">
        <v>85</v>
      </c>
      <c r="HC5" t="s">
        <v>78</v>
      </c>
      <c r="HD5" t="s">
        <v>78</v>
      </c>
      <c r="HE5" t="s">
        <v>96</v>
      </c>
      <c r="HF5" t="s">
        <v>85</v>
      </c>
      <c r="HG5" t="s">
        <v>78</v>
      </c>
      <c r="HH5" t="s">
        <v>93</v>
      </c>
      <c r="HI5" t="s">
        <v>85</v>
      </c>
      <c r="HJ5" t="s">
        <v>78</v>
      </c>
      <c r="HK5" t="s">
        <v>85</v>
      </c>
      <c r="HL5" t="s">
        <v>78</v>
      </c>
      <c r="HM5" t="s">
        <v>96</v>
      </c>
      <c r="HN5" t="s">
        <v>85</v>
      </c>
      <c r="HO5" t="s">
        <v>78</v>
      </c>
      <c r="HP5" t="s">
        <v>78</v>
      </c>
      <c r="HQ5" t="s">
        <v>96</v>
      </c>
      <c r="HR5" t="s">
        <v>78</v>
      </c>
      <c r="HS5" t="s">
        <v>85</v>
      </c>
      <c r="HT5" t="s">
        <v>85</v>
      </c>
      <c r="HU5" t="s">
        <v>78</v>
      </c>
      <c r="HV5" t="s">
        <v>85</v>
      </c>
      <c r="HW5" t="s">
        <v>85</v>
      </c>
      <c r="HX5" t="s">
        <v>78</v>
      </c>
      <c r="HY5" t="s">
        <v>93</v>
      </c>
      <c r="HZ5" t="s">
        <v>85</v>
      </c>
      <c r="IA5" t="s">
        <v>96</v>
      </c>
      <c r="IB5" t="s">
        <v>93</v>
      </c>
      <c r="IC5" t="s">
        <v>85</v>
      </c>
      <c r="ID5" t="s">
        <v>85</v>
      </c>
      <c r="IE5" t="s">
        <v>85</v>
      </c>
      <c r="IF5" t="s">
        <v>78</v>
      </c>
      <c r="IG5" t="s">
        <v>93</v>
      </c>
      <c r="IH5" t="s">
        <v>85</v>
      </c>
      <c r="II5" t="s">
        <v>78</v>
      </c>
      <c r="IJ5" t="s">
        <v>78</v>
      </c>
      <c r="IK5" t="s">
        <v>93</v>
      </c>
      <c r="IL5" t="s">
        <v>93</v>
      </c>
      <c r="IM5" t="s">
        <v>96</v>
      </c>
      <c r="IN5" t="s">
        <v>96</v>
      </c>
      <c r="IO5" t="s">
        <v>85</v>
      </c>
      <c r="IP5" t="s">
        <v>96</v>
      </c>
      <c r="IQ5" t="s">
        <v>93</v>
      </c>
      <c r="IR5" t="s">
        <v>78</v>
      </c>
      <c r="IS5" t="s">
        <v>78</v>
      </c>
      <c r="IT5" t="s">
        <v>93</v>
      </c>
      <c r="IU5" t="s">
        <v>93</v>
      </c>
      <c r="IV5" t="s">
        <v>85</v>
      </c>
      <c r="IW5" t="s">
        <v>78</v>
      </c>
      <c r="IX5" t="s">
        <v>78</v>
      </c>
      <c r="IY5" t="s">
        <v>93</v>
      </c>
      <c r="IZ5" t="s">
        <v>93</v>
      </c>
      <c r="JA5" t="s">
        <v>96</v>
      </c>
      <c r="JB5" t="s">
        <v>85</v>
      </c>
      <c r="JC5" t="s">
        <v>85</v>
      </c>
      <c r="JD5" t="s">
        <v>78</v>
      </c>
      <c r="JE5" t="s">
        <v>85</v>
      </c>
      <c r="JF5" t="s">
        <v>96</v>
      </c>
      <c r="JG5" t="s">
        <v>85</v>
      </c>
      <c r="JH5" t="s">
        <v>96</v>
      </c>
      <c r="JI5" t="s">
        <v>78</v>
      </c>
      <c r="JJ5" t="s">
        <v>85</v>
      </c>
      <c r="JK5" t="s">
        <v>96</v>
      </c>
      <c r="JL5" t="s">
        <v>78</v>
      </c>
      <c r="JM5" t="s">
        <v>78</v>
      </c>
      <c r="JN5" t="s">
        <v>93</v>
      </c>
      <c r="JO5" t="s">
        <v>85</v>
      </c>
      <c r="JP5" t="s">
        <v>85</v>
      </c>
      <c r="JQ5" t="s">
        <v>85</v>
      </c>
      <c r="JR5" t="s">
        <v>85</v>
      </c>
      <c r="JS5" t="s">
        <v>93</v>
      </c>
      <c r="JT5" t="s">
        <v>78</v>
      </c>
      <c r="JU5" t="s">
        <v>78</v>
      </c>
      <c r="JV5" t="s">
        <v>96</v>
      </c>
      <c r="JW5" t="s">
        <v>78</v>
      </c>
      <c r="JX5" t="s">
        <v>78</v>
      </c>
      <c r="JY5" t="s">
        <v>93</v>
      </c>
      <c r="JZ5" t="s">
        <v>93</v>
      </c>
      <c r="KA5" t="s">
        <v>96</v>
      </c>
      <c r="KB5" t="s">
        <v>78</v>
      </c>
      <c r="KC5" t="s">
        <v>85</v>
      </c>
      <c r="KD5" t="s">
        <v>78</v>
      </c>
      <c r="KE5" t="s">
        <v>85</v>
      </c>
      <c r="KF5" t="s">
        <v>85</v>
      </c>
      <c r="KG5" t="s">
        <v>96</v>
      </c>
      <c r="KH5" t="s">
        <v>93</v>
      </c>
      <c r="KI5" t="s">
        <v>78</v>
      </c>
      <c r="KJ5" t="s">
        <v>78</v>
      </c>
      <c r="KK5" t="s">
        <v>78</v>
      </c>
      <c r="KL5" t="s">
        <v>78</v>
      </c>
      <c r="KM5" t="s">
        <v>96</v>
      </c>
      <c r="KN5" t="s">
        <v>78</v>
      </c>
      <c r="KO5" t="s">
        <v>85</v>
      </c>
      <c r="KP5" t="s">
        <v>93</v>
      </c>
      <c r="KQ5" t="s">
        <v>96</v>
      </c>
      <c r="KR5" t="s">
        <v>93</v>
      </c>
      <c r="KS5" t="s">
        <v>78</v>
      </c>
      <c r="KT5" t="s">
        <v>93</v>
      </c>
      <c r="KU5" t="s">
        <v>93</v>
      </c>
      <c r="KV5" t="s">
        <v>93</v>
      </c>
      <c r="KW5" t="s">
        <v>78</v>
      </c>
      <c r="KX5" t="s">
        <v>85</v>
      </c>
      <c r="KY5" t="s">
        <v>78</v>
      </c>
      <c r="KZ5" t="s">
        <v>96</v>
      </c>
      <c r="LA5" t="s">
        <v>96</v>
      </c>
      <c r="LB5" t="s">
        <v>78</v>
      </c>
      <c r="LC5" t="s">
        <v>93</v>
      </c>
      <c r="LD5" t="s">
        <v>78</v>
      </c>
      <c r="LE5" t="s">
        <v>93</v>
      </c>
      <c r="LF5" t="s">
        <v>85</v>
      </c>
      <c r="LG5" t="s">
        <v>85</v>
      </c>
      <c r="LH5" t="s">
        <v>85</v>
      </c>
      <c r="LI5" t="s">
        <v>85</v>
      </c>
      <c r="LJ5" t="s">
        <v>85</v>
      </c>
      <c r="LK5" t="s">
        <v>78</v>
      </c>
      <c r="LL5" t="s">
        <v>93</v>
      </c>
      <c r="LM5" t="s">
        <v>78</v>
      </c>
      <c r="LN5" t="s">
        <v>93</v>
      </c>
      <c r="LO5" t="s">
        <v>93</v>
      </c>
      <c r="LP5" t="s">
        <v>85</v>
      </c>
      <c r="LQ5" t="s">
        <v>78</v>
      </c>
      <c r="LR5" t="s">
        <v>85</v>
      </c>
      <c r="LS5" t="s">
        <v>85</v>
      </c>
      <c r="LT5" t="s">
        <v>78</v>
      </c>
      <c r="LU5" t="s">
        <v>78</v>
      </c>
      <c r="LV5" t="s">
        <v>93</v>
      </c>
      <c r="LW5" t="s">
        <v>96</v>
      </c>
      <c r="LX5" t="s">
        <v>93</v>
      </c>
      <c r="LY5" t="s">
        <v>93</v>
      </c>
      <c r="LZ5" t="s">
        <v>96</v>
      </c>
      <c r="MA5" t="s">
        <v>78</v>
      </c>
      <c r="MB5" t="s">
        <v>78</v>
      </c>
      <c r="MC5" t="s">
        <v>93</v>
      </c>
      <c r="MD5" t="s">
        <v>93</v>
      </c>
      <c r="ME5" t="s">
        <v>85</v>
      </c>
      <c r="MF5" t="s">
        <v>78</v>
      </c>
      <c r="MG5" t="s">
        <v>93</v>
      </c>
      <c r="MH5" t="s">
        <v>93</v>
      </c>
      <c r="MI5" t="s">
        <v>78</v>
      </c>
      <c r="MJ5" t="s">
        <v>96</v>
      </c>
      <c r="MK5" t="s">
        <v>93</v>
      </c>
      <c r="ML5" t="s">
        <v>93</v>
      </c>
      <c r="MM5" t="s">
        <v>93</v>
      </c>
      <c r="MN5" t="s">
        <v>96</v>
      </c>
      <c r="MO5" t="s">
        <v>96</v>
      </c>
      <c r="MP5" t="s">
        <v>78</v>
      </c>
      <c r="MQ5" t="s">
        <v>93</v>
      </c>
      <c r="MR5" t="s">
        <v>93</v>
      </c>
      <c r="MS5" t="s">
        <v>93</v>
      </c>
      <c r="MT5" t="s">
        <v>78</v>
      </c>
      <c r="MU5" t="s">
        <v>78</v>
      </c>
      <c r="MV5" t="s">
        <v>96</v>
      </c>
      <c r="MW5" t="s">
        <v>78</v>
      </c>
      <c r="MX5" t="s">
        <v>78</v>
      </c>
      <c r="MY5" t="s">
        <v>85</v>
      </c>
      <c r="MZ5" t="s">
        <v>93</v>
      </c>
      <c r="NA5" t="s">
        <v>96</v>
      </c>
      <c r="NB5" t="s">
        <v>93</v>
      </c>
      <c r="NC5" t="s">
        <v>85</v>
      </c>
      <c r="ND5" t="s">
        <v>85</v>
      </c>
      <c r="NE5" t="s">
        <v>93</v>
      </c>
      <c r="NF5" t="s">
        <v>85</v>
      </c>
      <c r="NG5" t="s">
        <v>85</v>
      </c>
      <c r="NH5" t="s">
        <v>85</v>
      </c>
      <c r="NI5" t="s">
        <v>85</v>
      </c>
      <c r="NJ5" t="s">
        <v>96</v>
      </c>
      <c r="NK5" t="s">
        <v>85</v>
      </c>
      <c r="NL5" t="s">
        <v>93</v>
      </c>
      <c r="NM5" t="s">
        <v>78</v>
      </c>
      <c r="NN5" t="s">
        <v>96</v>
      </c>
      <c r="NO5" t="s">
        <v>85</v>
      </c>
      <c r="NP5" t="s">
        <v>85</v>
      </c>
      <c r="NQ5" t="s">
        <v>78</v>
      </c>
      <c r="NR5" t="s">
        <v>96</v>
      </c>
      <c r="NS5" t="s">
        <v>93</v>
      </c>
      <c r="NT5" t="s">
        <v>85</v>
      </c>
      <c r="NU5" t="s">
        <v>96</v>
      </c>
      <c r="NV5" t="s">
        <v>78</v>
      </c>
      <c r="NW5" t="s">
        <v>93</v>
      </c>
      <c r="NX5" t="s">
        <v>96</v>
      </c>
      <c r="NY5" t="s">
        <v>85</v>
      </c>
      <c r="NZ5" t="s">
        <v>96</v>
      </c>
      <c r="OA5" t="s">
        <v>85</v>
      </c>
      <c r="OB5" t="s">
        <v>78</v>
      </c>
      <c r="OC5" t="s">
        <v>93</v>
      </c>
      <c r="OD5" t="s">
        <v>93</v>
      </c>
      <c r="OE5" t="s">
        <v>78</v>
      </c>
      <c r="OF5" t="s">
        <v>78</v>
      </c>
      <c r="OG5" t="s">
        <v>85</v>
      </c>
      <c r="OH5" t="s">
        <v>96</v>
      </c>
      <c r="OI5" t="s">
        <v>85</v>
      </c>
      <c r="OJ5" t="s">
        <v>85</v>
      </c>
      <c r="OK5" t="s">
        <v>78</v>
      </c>
      <c r="OL5" t="s">
        <v>93</v>
      </c>
      <c r="OM5" t="s">
        <v>96</v>
      </c>
      <c r="ON5" t="s">
        <v>85</v>
      </c>
      <c r="OO5" t="s">
        <v>78</v>
      </c>
      <c r="OP5" t="s">
        <v>96</v>
      </c>
      <c r="OQ5" t="s">
        <v>85</v>
      </c>
      <c r="OR5" t="s">
        <v>93</v>
      </c>
      <c r="OS5" t="s">
        <v>96</v>
      </c>
      <c r="OT5" t="s">
        <v>85</v>
      </c>
      <c r="OU5" t="s">
        <v>93</v>
      </c>
      <c r="OV5" t="s">
        <v>85</v>
      </c>
      <c r="OW5" t="s">
        <v>78</v>
      </c>
      <c r="OX5" t="s">
        <v>85</v>
      </c>
      <c r="OY5" t="s">
        <v>93</v>
      </c>
      <c r="OZ5" t="s">
        <v>78</v>
      </c>
      <c r="PA5" t="s">
        <v>78</v>
      </c>
      <c r="PB5" t="s">
        <v>96</v>
      </c>
      <c r="PC5" t="s">
        <v>85</v>
      </c>
      <c r="PD5" t="s">
        <v>85</v>
      </c>
      <c r="PE5" t="s">
        <v>78</v>
      </c>
      <c r="PF5" t="s">
        <v>96</v>
      </c>
      <c r="PG5" t="s">
        <v>93</v>
      </c>
      <c r="PH5" t="s">
        <v>93</v>
      </c>
      <c r="PI5" t="s">
        <v>85</v>
      </c>
      <c r="PJ5" t="s">
        <v>96</v>
      </c>
      <c r="PK5" t="s">
        <v>93</v>
      </c>
      <c r="PL5" t="s">
        <v>78</v>
      </c>
      <c r="PM5" t="s">
        <v>96</v>
      </c>
      <c r="PN5" t="s">
        <v>96</v>
      </c>
      <c r="PO5" t="s">
        <v>85</v>
      </c>
      <c r="PP5" t="s">
        <v>78</v>
      </c>
      <c r="PQ5" t="s">
        <v>93</v>
      </c>
      <c r="PR5" t="s">
        <v>78</v>
      </c>
      <c r="PS5" t="s">
        <v>85</v>
      </c>
      <c r="PT5" t="s">
        <v>85</v>
      </c>
      <c r="PU5" t="s">
        <v>96</v>
      </c>
      <c r="PV5" t="s">
        <v>93</v>
      </c>
      <c r="PW5" t="s">
        <v>78</v>
      </c>
      <c r="PX5" t="s">
        <v>93</v>
      </c>
      <c r="PY5" t="s">
        <v>85</v>
      </c>
      <c r="PZ5" t="s">
        <v>78</v>
      </c>
      <c r="QA5" t="s">
        <v>93</v>
      </c>
      <c r="QB5" t="s">
        <v>85</v>
      </c>
      <c r="QC5" t="s">
        <v>96</v>
      </c>
      <c r="QD5" t="s">
        <v>96</v>
      </c>
      <c r="QE5" t="s">
        <v>85</v>
      </c>
      <c r="QF5" t="s">
        <v>85</v>
      </c>
      <c r="QG5" t="s">
        <v>93</v>
      </c>
      <c r="QH5" t="s">
        <v>93</v>
      </c>
      <c r="QI5" t="s">
        <v>96</v>
      </c>
      <c r="QJ5" t="s">
        <v>78</v>
      </c>
      <c r="QK5" t="s">
        <v>93</v>
      </c>
      <c r="QL5" t="s">
        <v>78</v>
      </c>
      <c r="QM5" t="s">
        <v>93</v>
      </c>
      <c r="QN5" t="s">
        <v>96</v>
      </c>
      <c r="QO5" t="s">
        <v>93</v>
      </c>
      <c r="QP5" t="s">
        <v>96</v>
      </c>
      <c r="QQ5" t="s">
        <v>85</v>
      </c>
      <c r="QR5" t="s">
        <v>78</v>
      </c>
      <c r="QS5" t="s">
        <v>85</v>
      </c>
      <c r="QT5" t="s">
        <v>96</v>
      </c>
      <c r="QU5" t="s">
        <v>93</v>
      </c>
      <c r="QV5" t="s">
        <v>96</v>
      </c>
      <c r="QW5" t="s">
        <v>85</v>
      </c>
      <c r="QX5" t="s">
        <v>93</v>
      </c>
      <c r="QY5" t="s">
        <v>78</v>
      </c>
      <c r="QZ5" t="s">
        <v>96</v>
      </c>
      <c r="RA5" t="s">
        <v>93</v>
      </c>
      <c r="RB5" t="s">
        <v>78</v>
      </c>
      <c r="RC5" t="s">
        <v>85</v>
      </c>
      <c r="RD5" t="s">
        <v>96</v>
      </c>
      <c r="RE5" t="s">
        <v>96</v>
      </c>
      <c r="RF5" t="s">
        <v>96</v>
      </c>
      <c r="RG5" t="s">
        <v>96</v>
      </c>
      <c r="RH5" t="s">
        <v>78</v>
      </c>
      <c r="RI5" t="s">
        <v>93</v>
      </c>
      <c r="RJ5" t="s">
        <v>78</v>
      </c>
      <c r="RK5" t="s">
        <v>96</v>
      </c>
      <c r="RL5" t="s">
        <v>96</v>
      </c>
      <c r="RM5" t="s">
        <v>96</v>
      </c>
      <c r="RN5" t="s">
        <v>85</v>
      </c>
      <c r="RO5" t="s">
        <v>78</v>
      </c>
      <c r="RP5" t="s">
        <v>78</v>
      </c>
      <c r="RQ5" t="s">
        <v>85</v>
      </c>
      <c r="RR5" t="s">
        <v>78</v>
      </c>
      <c r="RS5" t="s">
        <v>85</v>
      </c>
      <c r="RT5" t="s">
        <v>78</v>
      </c>
      <c r="RU5" t="s">
        <v>96</v>
      </c>
      <c r="RV5" t="s">
        <v>93</v>
      </c>
      <c r="RW5" t="s">
        <v>85</v>
      </c>
      <c r="RX5" t="s">
        <v>93</v>
      </c>
      <c r="RY5" t="s">
        <v>78</v>
      </c>
      <c r="RZ5" t="s">
        <v>96</v>
      </c>
      <c r="SA5" t="s">
        <v>85</v>
      </c>
      <c r="SB5" t="s">
        <v>96</v>
      </c>
      <c r="SC5" t="s">
        <v>85</v>
      </c>
      <c r="SD5" t="s">
        <v>96</v>
      </c>
      <c r="SE5" t="s">
        <v>78</v>
      </c>
      <c r="SF5" t="s">
        <v>93</v>
      </c>
      <c r="SG5" t="s">
        <v>85</v>
      </c>
    </row>
    <row r="6" spans="1:501" x14ac:dyDescent="0.45">
      <c r="A6" t="s">
        <v>69</v>
      </c>
      <c r="B6" t="s">
        <v>79</v>
      </c>
      <c r="C6" t="s">
        <v>86</v>
      </c>
      <c r="D6" t="s">
        <v>91</v>
      </c>
      <c r="E6" t="s">
        <v>79</v>
      </c>
      <c r="F6" t="s">
        <v>79</v>
      </c>
      <c r="G6" t="s">
        <v>100</v>
      </c>
      <c r="H6" t="s">
        <v>86</v>
      </c>
      <c r="I6" t="s">
        <v>104</v>
      </c>
      <c r="J6" t="s">
        <v>86</v>
      </c>
      <c r="K6" t="s">
        <v>86</v>
      </c>
      <c r="L6" t="s">
        <v>104</v>
      </c>
      <c r="M6" t="s">
        <v>79</v>
      </c>
      <c r="N6" t="s">
        <v>86</v>
      </c>
      <c r="O6" t="s">
        <v>114</v>
      </c>
      <c r="P6" t="s">
        <v>86</v>
      </c>
      <c r="Q6" t="s">
        <v>118</v>
      </c>
      <c r="R6" t="s">
        <v>86</v>
      </c>
      <c r="S6" t="s">
        <v>122</v>
      </c>
      <c r="T6" t="s">
        <v>86</v>
      </c>
      <c r="U6" t="s">
        <v>104</v>
      </c>
      <c r="V6" t="s">
        <v>100</v>
      </c>
      <c r="W6" t="s">
        <v>79</v>
      </c>
      <c r="X6" t="s">
        <v>100</v>
      </c>
      <c r="Y6" t="s">
        <v>91</v>
      </c>
      <c r="Z6" t="s">
        <v>118</v>
      </c>
      <c r="AA6" t="s">
        <v>104</v>
      </c>
      <c r="AB6" t="s">
        <v>86</v>
      </c>
      <c r="AC6" t="s">
        <v>86</v>
      </c>
      <c r="AD6" t="s">
        <v>91</v>
      </c>
      <c r="AE6" t="s">
        <v>114</v>
      </c>
      <c r="AF6" t="s">
        <v>122</v>
      </c>
      <c r="AG6" t="s">
        <v>104</v>
      </c>
      <c r="AH6" t="s">
        <v>86</v>
      </c>
      <c r="AI6" t="s">
        <v>122</v>
      </c>
      <c r="AJ6" t="s">
        <v>122</v>
      </c>
      <c r="AK6" t="s">
        <v>100</v>
      </c>
      <c r="AL6" t="s">
        <v>86</v>
      </c>
      <c r="AM6" t="s">
        <v>91</v>
      </c>
      <c r="AN6" t="s">
        <v>86</v>
      </c>
      <c r="AO6" t="s">
        <v>122</v>
      </c>
      <c r="AP6" t="s">
        <v>91</v>
      </c>
      <c r="AQ6" t="s">
        <v>100</v>
      </c>
      <c r="AR6" t="s">
        <v>114</v>
      </c>
      <c r="AS6" t="s">
        <v>104</v>
      </c>
      <c r="AT6" t="s">
        <v>114</v>
      </c>
      <c r="AU6" t="s">
        <v>118</v>
      </c>
      <c r="AV6" t="s">
        <v>91</v>
      </c>
      <c r="AW6" t="s">
        <v>86</v>
      </c>
      <c r="AX6" t="s">
        <v>118</v>
      </c>
      <c r="AY6" t="s">
        <v>91</v>
      </c>
      <c r="AZ6" t="s">
        <v>100</v>
      </c>
      <c r="BA6" t="s">
        <v>100</v>
      </c>
      <c r="BB6" t="s">
        <v>79</v>
      </c>
      <c r="BC6" t="s">
        <v>79</v>
      </c>
      <c r="BD6" t="s">
        <v>118</v>
      </c>
      <c r="BE6" t="s">
        <v>100</v>
      </c>
      <c r="BF6" t="s">
        <v>100</v>
      </c>
      <c r="BG6" t="s">
        <v>122</v>
      </c>
      <c r="BH6" t="s">
        <v>79</v>
      </c>
      <c r="BI6" t="s">
        <v>122</v>
      </c>
      <c r="BJ6" t="s">
        <v>118</v>
      </c>
      <c r="BK6" t="s">
        <v>79</v>
      </c>
      <c r="BL6" t="s">
        <v>118</v>
      </c>
      <c r="BM6" t="s">
        <v>86</v>
      </c>
      <c r="BN6" t="s">
        <v>86</v>
      </c>
      <c r="BO6" t="s">
        <v>118</v>
      </c>
      <c r="BP6" t="s">
        <v>104</v>
      </c>
      <c r="BQ6" t="s">
        <v>118</v>
      </c>
      <c r="BR6" t="s">
        <v>91</v>
      </c>
      <c r="BS6" t="s">
        <v>104</v>
      </c>
      <c r="BT6" t="s">
        <v>114</v>
      </c>
      <c r="BU6" t="s">
        <v>118</v>
      </c>
      <c r="BV6" t="s">
        <v>118</v>
      </c>
      <c r="BW6" t="s">
        <v>118</v>
      </c>
      <c r="BX6" t="s">
        <v>104</v>
      </c>
      <c r="BY6" t="s">
        <v>122</v>
      </c>
      <c r="BZ6" t="s">
        <v>118</v>
      </c>
      <c r="CA6" t="s">
        <v>91</v>
      </c>
      <c r="CB6" t="s">
        <v>104</v>
      </c>
      <c r="CC6" t="s">
        <v>104</v>
      </c>
      <c r="CD6" t="s">
        <v>118</v>
      </c>
      <c r="CE6" t="s">
        <v>100</v>
      </c>
      <c r="CF6" t="s">
        <v>122</v>
      </c>
      <c r="CG6" t="s">
        <v>79</v>
      </c>
      <c r="CH6" t="s">
        <v>104</v>
      </c>
      <c r="CI6" t="s">
        <v>104</v>
      </c>
      <c r="CJ6" t="s">
        <v>104</v>
      </c>
      <c r="CK6" t="s">
        <v>104</v>
      </c>
      <c r="CL6" t="s">
        <v>114</v>
      </c>
      <c r="CM6" t="s">
        <v>100</v>
      </c>
      <c r="CN6" t="s">
        <v>118</v>
      </c>
      <c r="CO6" t="s">
        <v>122</v>
      </c>
      <c r="CP6" t="s">
        <v>104</v>
      </c>
      <c r="CQ6" t="s">
        <v>86</v>
      </c>
      <c r="CR6" t="s">
        <v>86</v>
      </c>
      <c r="CS6" t="s">
        <v>104</v>
      </c>
      <c r="CT6" t="s">
        <v>104</v>
      </c>
      <c r="CU6" t="s">
        <v>104</v>
      </c>
      <c r="CV6" t="s">
        <v>100</v>
      </c>
      <c r="CW6" t="s">
        <v>91</v>
      </c>
      <c r="CX6" t="s">
        <v>104</v>
      </c>
      <c r="CY6" t="s">
        <v>79</v>
      </c>
      <c r="CZ6" t="s">
        <v>86</v>
      </c>
      <c r="DA6" t="s">
        <v>118</v>
      </c>
      <c r="DB6" t="s">
        <v>122</v>
      </c>
      <c r="DC6" t="s">
        <v>86</v>
      </c>
      <c r="DD6" t="s">
        <v>86</v>
      </c>
      <c r="DE6" t="s">
        <v>79</v>
      </c>
      <c r="DF6" t="s">
        <v>104</v>
      </c>
      <c r="DG6" t="s">
        <v>91</v>
      </c>
      <c r="DH6" t="s">
        <v>91</v>
      </c>
      <c r="DI6" t="s">
        <v>100</v>
      </c>
      <c r="DJ6" t="s">
        <v>122</v>
      </c>
      <c r="DK6" t="s">
        <v>100</v>
      </c>
      <c r="DL6" t="s">
        <v>86</v>
      </c>
      <c r="DM6" t="s">
        <v>114</v>
      </c>
      <c r="DN6" t="s">
        <v>86</v>
      </c>
      <c r="DO6" t="s">
        <v>91</v>
      </c>
      <c r="DP6" t="s">
        <v>91</v>
      </c>
      <c r="DQ6" t="s">
        <v>122</v>
      </c>
      <c r="DR6" t="s">
        <v>104</v>
      </c>
      <c r="DS6" t="s">
        <v>122</v>
      </c>
      <c r="DT6" t="s">
        <v>79</v>
      </c>
      <c r="DU6" t="s">
        <v>86</v>
      </c>
      <c r="DV6" t="s">
        <v>114</v>
      </c>
      <c r="DW6" t="s">
        <v>91</v>
      </c>
      <c r="DX6" t="s">
        <v>100</v>
      </c>
      <c r="DY6" t="s">
        <v>104</v>
      </c>
      <c r="DZ6" t="s">
        <v>91</v>
      </c>
      <c r="EA6" t="s">
        <v>122</v>
      </c>
      <c r="EB6" t="s">
        <v>100</v>
      </c>
      <c r="EC6" t="s">
        <v>86</v>
      </c>
      <c r="ED6" t="s">
        <v>118</v>
      </c>
      <c r="EE6" t="s">
        <v>118</v>
      </c>
      <c r="EF6" t="s">
        <v>114</v>
      </c>
      <c r="EG6" t="s">
        <v>114</v>
      </c>
      <c r="EH6" t="s">
        <v>100</v>
      </c>
      <c r="EI6" t="s">
        <v>114</v>
      </c>
      <c r="EJ6" t="s">
        <v>100</v>
      </c>
      <c r="EK6" t="s">
        <v>104</v>
      </c>
      <c r="EL6" t="s">
        <v>118</v>
      </c>
      <c r="EM6" t="s">
        <v>114</v>
      </c>
      <c r="EN6" t="s">
        <v>104</v>
      </c>
      <c r="EO6" t="s">
        <v>91</v>
      </c>
      <c r="EP6" t="s">
        <v>122</v>
      </c>
      <c r="EQ6" t="s">
        <v>79</v>
      </c>
      <c r="ER6" t="s">
        <v>118</v>
      </c>
      <c r="ES6" t="s">
        <v>79</v>
      </c>
      <c r="ET6" t="s">
        <v>104</v>
      </c>
      <c r="EU6" t="s">
        <v>104</v>
      </c>
      <c r="EV6" t="s">
        <v>114</v>
      </c>
      <c r="EW6" t="s">
        <v>91</v>
      </c>
      <c r="EX6" t="s">
        <v>100</v>
      </c>
      <c r="EY6" t="s">
        <v>118</v>
      </c>
      <c r="EZ6" t="s">
        <v>114</v>
      </c>
      <c r="FA6" t="s">
        <v>86</v>
      </c>
      <c r="FB6" t="s">
        <v>100</v>
      </c>
      <c r="FC6" t="s">
        <v>114</v>
      </c>
      <c r="FD6" t="s">
        <v>114</v>
      </c>
      <c r="FE6" t="s">
        <v>114</v>
      </c>
      <c r="FF6" t="s">
        <v>104</v>
      </c>
      <c r="FG6" t="s">
        <v>118</v>
      </c>
      <c r="FH6" t="s">
        <v>104</v>
      </c>
      <c r="FI6" t="s">
        <v>118</v>
      </c>
      <c r="FJ6" t="s">
        <v>79</v>
      </c>
      <c r="FK6" t="s">
        <v>86</v>
      </c>
      <c r="FL6" t="s">
        <v>104</v>
      </c>
      <c r="FM6" t="s">
        <v>100</v>
      </c>
      <c r="FN6" t="s">
        <v>100</v>
      </c>
      <c r="FO6" t="s">
        <v>79</v>
      </c>
      <c r="FP6" t="s">
        <v>114</v>
      </c>
      <c r="FQ6" t="s">
        <v>100</v>
      </c>
      <c r="FR6" t="s">
        <v>104</v>
      </c>
      <c r="FS6" t="s">
        <v>118</v>
      </c>
      <c r="FT6" t="s">
        <v>100</v>
      </c>
      <c r="FU6" t="s">
        <v>91</v>
      </c>
      <c r="FV6" t="s">
        <v>104</v>
      </c>
      <c r="FW6" t="s">
        <v>114</v>
      </c>
      <c r="FX6" t="s">
        <v>86</v>
      </c>
      <c r="FY6" t="s">
        <v>86</v>
      </c>
      <c r="FZ6" t="s">
        <v>91</v>
      </c>
      <c r="GA6" t="s">
        <v>79</v>
      </c>
      <c r="GB6" t="s">
        <v>122</v>
      </c>
      <c r="GC6" t="s">
        <v>86</v>
      </c>
      <c r="GD6" t="s">
        <v>91</v>
      </c>
      <c r="GE6" t="s">
        <v>86</v>
      </c>
      <c r="GF6" t="s">
        <v>118</v>
      </c>
      <c r="GG6" t="s">
        <v>104</v>
      </c>
      <c r="GH6" t="s">
        <v>79</v>
      </c>
      <c r="GI6" t="s">
        <v>100</v>
      </c>
      <c r="GJ6" t="s">
        <v>122</v>
      </c>
      <c r="GK6" t="s">
        <v>100</v>
      </c>
      <c r="GL6" t="s">
        <v>122</v>
      </c>
      <c r="GM6" t="s">
        <v>91</v>
      </c>
      <c r="GN6" t="s">
        <v>79</v>
      </c>
      <c r="GO6" t="s">
        <v>104</v>
      </c>
      <c r="GP6" t="s">
        <v>114</v>
      </c>
      <c r="GQ6" t="s">
        <v>118</v>
      </c>
      <c r="GR6" t="s">
        <v>86</v>
      </c>
      <c r="GS6" t="s">
        <v>86</v>
      </c>
      <c r="GT6" t="s">
        <v>118</v>
      </c>
      <c r="GU6" t="s">
        <v>122</v>
      </c>
      <c r="GV6" t="s">
        <v>86</v>
      </c>
      <c r="GW6" t="s">
        <v>79</v>
      </c>
      <c r="GX6" t="s">
        <v>122</v>
      </c>
      <c r="GY6" t="s">
        <v>122</v>
      </c>
      <c r="GZ6" t="s">
        <v>118</v>
      </c>
      <c r="HA6" t="s">
        <v>114</v>
      </c>
      <c r="HB6" t="s">
        <v>86</v>
      </c>
      <c r="HC6" t="s">
        <v>122</v>
      </c>
      <c r="HD6" t="s">
        <v>91</v>
      </c>
      <c r="HE6" t="s">
        <v>104</v>
      </c>
      <c r="HF6" t="s">
        <v>114</v>
      </c>
      <c r="HG6" t="s">
        <v>100</v>
      </c>
      <c r="HH6" t="s">
        <v>86</v>
      </c>
      <c r="HI6" t="s">
        <v>91</v>
      </c>
      <c r="HJ6" t="s">
        <v>122</v>
      </c>
      <c r="HK6" t="s">
        <v>79</v>
      </c>
      <c r="HL6" t="s">
        <v>100</v>
      </c>
      <c r="HM6" t="s">
        <v>122</v>
      </c>
      <c r="HN6" t="s">
        <v>118</v>
      </c>
      <c r="HO6" t="s">
        <v>100</v>
      </c>
      <c r="HP6" t="s">
        <v>79</v>
      </c>
      <c r="HQ6" t="s">
        <v>91</v>
      </c>
      <c r="HR6" t="s">
        <v>122</v>
      </c>
      <c r="HS6" t="s">
        <v>79</v>
      </c>
      <c r="HT6" t="s">
        <v>100</v>
      </c>
      <c r="HU6" t="s">
        <v>100</v>
      </c>
      <c r="HV6" t="s">
        <v>91</v>
      </c>
      <c r="HW6" t="s">
        <v>114</v>
      </c>
      <c r="HX6" t="s">
        <v>86</v>
      </c>
      <c r="HY6" t="s">
        <v>104</v>
      </c>
      <c r="HZ6" t="s">
        <v>100</v>
      </c>
      <c r="IA6" t="s">
        <v>114</v>
      </c>
      <c r="IB6" t="s">
        <v>104</v>
      </c>
      <c r="IC6" t="s">
        <v>79</v>
      </c>
      <c r="ID6" t="s">
        <v>91</v>
      </c>
      <c r="IE6" t="s">
        <v>118</v>
      </c>
      <c r="IF6" t="s">
        <v>100</v>
      </c>
      <c r="IG6" t="s">
        <v>114</v>
      </c>
      <c r="IH6" t="s">
        <v>91</v>
      </c>
      <c r="II6" t="s">
        <v>118</v>
      </c>
      <c r="IJ6" t="s">
        <v>122</v>
      </c>
      <c r="IK6" t="s">
        <v>79</v>
      </c>
      <c r="IL6" t="s">
        <v>79</v>
      </c>
      <c r="IM6" t="s">
        <v>86</v>
      </c>
      <c r="IN6" t="s">
        <v>100</v>
      </c>
      <c r="IO6" t="s">
        <v>86</v>
      </c>
      <c r="IP6" t="s">
        <v>79</v>
      </c>
      <c r="IQ6" t="s">
        <v>100</v>
      </c>
      <c r="IR6" t="s">
        <v>118</v>
      </c>
      <c r="IS6" t="s">
        <v>100</v>
      </c>
      <c r="IT6" t="s">
        <v>118</v>
      </c>
      <c r="IU6" t="s">
        <v>114</v>
      </c>
      <c r="IV6" t="s">
        <v>79</v>
      </c>
      <c r="IW6" t="s">
        <v>104</v>
      </c>
      <c r="IX6" t="s">
        <v>122</v>
      </c>
      <c r="IY6" t="s">
        <v>79</v>
      </c>
      <c r="IZ6" t="s">
        <v>104</v>
      </c>
      <c r="JA6" t="s">
        <v>104</v>
      </c>
      <c r="JB6" t="s">
        <v>79</v>
      </c>
      <c r="JC6" t="s">
        <v>100</v>
      </c>
      <c r="JD6" t="s">
        <v>100</v>
      </c>
      <c r="JE6" t="s">
        <v>86</v>
      </c>
      <c r="JF6" t="s">
        <v>114</v>
      </c>
      <c r="JG6" t="s">
        <v>79</v>
      </c>
      <c r="JH6" t="s">
        <v>104</v>
      </c>
      <c r="JI6" t="s">
        <v>79</v>
      </c>
      <c r="JJ6" t="s">
        <v>86</v>
      </c>
      <c r="JK6" t="s">
        <v>91</v>
      </c>
      <c r="JL6" t="s">
        <v>122</v>
      </c>
      <c r="JM6" t="s">
        <v>79</v>
      </c>
      <c r="JN6" t="s">
        <v>122</v>
      </c>
      <c r="JO6" t="s">
        <v>100</v>
      </c>
      <c r="JP6" t="s">
        <v>114</v>
      </c>
      <c r="JQ6" t="s">
        <v>122</v>
      </c>
      <c r="JR6" t="s">
        <v>122</v>
      </c>
      <c r="JS6" t="s">
        <v>100</v>
      </c>
      <c r="JT6" t="s">
        <v>114</v>
      </c>
      <c r="JU6" t="s">
        <v>122</v>
      </c>
      <c r="JV6" t="s">
        <v>104</v>
      </c>
      <c r="JW6" t="s">
        <v>104</v>
      </c>
      <c r="JX6" t="s">
        <v>86</v>
      </c>
      <c r="JY6" t="s">
        <v>86</v>
      </c>
      <c r="JZ6" t="s">
        <v>91</v>
      </c>
      <c r="KA6" t="s">
        <v>100</v>
      </c>
      <c r="KB6" t="s">
        <v>100</v>
      </c>
      <c r="KC6" t="s">
        <v>104</v>
      </c>
      <c r="KD6" t="s">
        <v>100</v>
      </c>
      <c r="KE6" t="s">
        <v>118</v>
      </c>
      <c r="KF6" t="s">
        <v>86</v>
      </c>
      <c r="KG6" t="s">
        <v>118</v>
      </c>
      <c r="KH6" t="s">
        <v>79</v>
      </c>
      <c r="KI6" t="s">
        <v>100</v>
      </c>
      <c r="KJ6" t="s">
        <v>79</v>
      </c>
      <c r="KK6" t="s">
        <v>91</v>
      </c>
      <c r="KL6" t="s">
        <v>104</v>
      </c>
      <c r="KM6" t="s">
        <v>114</v>
      </c>
      <c r="KN6" t="s">
        <v>114</v>
      </c>
      <c r="KO6" t="s">
        <v>114</v>
      </c>
      <c r="KP6" t="s">
        <v>104</v>
      </c>
      <c r="KQ6" t="s">
        <v>118</v>
      </c>
      <c r="KR6" t="s">
        <v>86</v>
      </c>
      <c r="KS6" t="s">
        <v>86</v>
      </c>
      <c r="KT6" t="s">
        <v>91</v>
      </c>
      <c r="KU6" t="s">
        <v>91</v>
      </c>
      <c r="KV6" t="s">
        <v>122</v>
      </c>
      <c r="KW6" t="s">
        <v>114</v>
      </c>
      <c r="KX6" t="s">
        <v>100</v>
      </c>
      <c r="KY6" t="s">
        <v>118</v>
      </c>
      <c r="KZ6" t="s">
        <v>104</v>
      </c>
      <c r="LA6" t="s">
        <v>91</v>
      </c>
      <c r="LB6" t="s">
        <v>104</v>
      </c>
      <c r="LC6" t="s">
        <v>91</v>
      </c>
      <c r="LD6" t="s">
        <v>79</v>
      </c>
      <c r="LE6" t="s">
        <v>122</v>
      </c>
      <c r="LF6" t="s">
        <v>86</v>
      </c>
      <c r="LG6" t="s">
        <v>118</v>
      </c>
      <c r="LH6" t="s">
        <v>91</v>
      </c>
      <c r="LI6" t="s">
        <v>91</v>
      </c>
      <c r="LJ6" t="s">
        <v>91</v>
      </c>
      <c r="LK6" t="s">
        <v>91</v>
      </c>
      <c r="LL6" t="s">
        <v>91</v>
      </c>
      <c r="LM6" t="s">
        <v>114</v>
      </c>
      <c r="LN6" t="s">
        <v>79</v>
      </c>
      <c r="LO6" t="s">
        <v>122</v>
      </c>
      <c r="LP6" t="s">
        <v>79</v>
      </c>
      <c r="LQ6" t="s">
        <v>122</v>
      </c>
      <c r="LR6" t="s">
        <v>79</v>
      </c>
      <c r="LS6" t="s">
        <v>100</v>
      </c>
      <c r="LT6" t="s">
        <v>100</v>
      </c>
      <c r="LU6" t="s">
        <v>100</v>
      </c>
      <c r="LV6" t="s">
        <v>86</v>
      </c>
      <c r="LW6" t="s">
        <v>122</v>
      </c>
      <c r="LX6" t="s">
        <v>114</v>
      </c>
      <c r="LY6" t="s">
        <v>100</v>
      </c>
      <c r="LZ6" t="s">
        <v>118</v>
      </c>
      <c r="MA6" t="s">
        <v>100</v>
      </c>
      <c r="MB6" t="s">
        <v>91</v>
      </c>
      <c r="MC6" t="s">
        <v>91</v>
      </c>
      <c r="MD6" t="s">
        <v>91</v>
      </c>
      <c r="ME6" t="s">
        <v>114</v>
      </c>
      <c r="MF6" t="s">
        <v>104</v>
      </c>
      <c r="MG6" t="s">
        <v>118</v>
      </c>
      <c r="MH6" t="s">
        <v>114</v>
      </c>
      <c r="MI6" t="s">
        <v>100</v>
      </c>
      <c r="MJ6" t="s">
        <v>79</v>
      </c>
      <c r="MK6" t="s">
        <v>104</v>
      </c>
      <c r="ML6" t="s">
        <v>122</v>
      </c>
      <c r="MM6" t="s">
        <v>114</v>
      </c>
      <c r="MN6" t="s">
        <v>114</v>
      </c>
      <c r="MO6" t="s">
        <v>118</v>
      </c>
      <c r="MP6" t="s">
        <v>104</v>
      </c>
      <c r="MQ6" t="s">
        <v>104</v>
      </c>
      <c r="MR6" t="s">
        <v>118</v>
      </c>
      <c r="MS6" t="s">
        <v>79</v>
      </c>
      <c r="MT6" t="s">
        <v>118</v>
      </c>
      <c r="MU6" t="s">
        <v>114</v>
      </c>
      <c r="MV6" t="s">
        <v>122</v>
      </c>
      <c r="MW6" t="s">
        <v>114</v>
      </c>
      <c r="MX6" t="s">
        <v>114</v>
      </c>
      <c r="MY6" t="s">
        <v>86</v>
      </c>
      <c r="MZ6" t="s">
        <v>122</v>
      </c>
      <c r="NA6" t="s">
        <v>114</v>
      </c>
      <c r="NB6" t="s">
        <v>114</v>
      </c>
      <c r="NC6" t="s">
        <v>104</v>
      </c>
      <c r="ND6" t="s">
        <v>91</v>
      </c>
      <c r="NE6" t="s">
        <v>118</v>
      </c>
      <c r="NF6" t="s">
        <v>86</v>
      </c>
      <c r="NG6" t="s">
        <v>100</v>
      </c>
      <c r="NH6" t="s">
        <v>79</v>
      </c>
      <c r="NI6" t="s">
        <v>79</v>
      </c>
      <c r="NJ6" t="s">
        <v>114</v>
      </c>
      <c r="NK6" t="s">
        <v>114</v>
      </c>
      <c r="NL6" t="s">
        <v>118</v>
      </c>
      <c r="NM6" t="s">
        <v>118</v>
      </c>
      <c r="NN6" t="s">
        <v>122</v>
      </c>
      <c r="NO6" t="s">
        <v>104</v>
      </c>
      <c r="NP6" t="s">
        <v>91</v>
      </c>
      <c r="NQ6" t="s">
        <v>100</v>
      </c>
      <c r="NR6" t="s">
        <v>100</v>
      </c>
      <c r="NS6" t="s">
        <v>86</v>
      </c>
      <c r="NT6" t="s">
        <v>91</v>
      </c>
      <c r="NU6" t="s">
        <v>86</v>
      </c>
      <c r="NV6" t="s">
        <v>122</v>
      </c>
      <c r="NW6" t="s">
        <v>79</v>
      </c>
      <c r="NX6" t="s">
        <v>91</v>
      </c>
      <c r="NY6" t="s">
        <v>86</v>
      </c>
      <c r="NZ6" t="s">
        <v>118</v>
      </c>
      <c r="OA6" t="s">
        <v>122</v>
      </c>
      <c r="OB6" t="s">
        <v>114</v>
      </c>
      <c r="OC6" t="s">
        <v>79</v>
      </c>
      <c r="OD6" t="s">
        <v>91</v>
      </c>
      <c r="OE6" t="s">
        <v>122</v>
      </c>
      <c r="OF6" t="s">
        <v>104</v>
      </c>
      <c r="OG6" t="s">
        <v>122</v>
      </c>
      <c r="OH6" t="s">
        <v>104</v>
      </c>
      <c r="OI6" t="s">
        <v>100</v>
      </c>
      <c r="OJ6" t="s">
        <v>100</v>
      </c>
      <c r="OK6" t="s">
        <v>100</v>
      </c>
      <c r="OL6" t="s">
        <v>104</v>
      </c>
      <c r="OM6" t="s">
        <v>86</v>
      </c>
      <c r="ON6" t="s">
        <v>79</v>
      </c>
      <c r="OO6" t="s">
        <v>100</v>
      </c>
      <c r="OP6" t="s">
        <v>122</v>
      </c>
      <c r="OQ6" t="s">
        <v>118</v>
      </c>
      <c r="OR6" t="s">
        <v>122</v>
      </c>
      <c r="OS6" t="s">
        <v>86</v>
      </c>
      <c r="OT6" t="s">
        <v>118</v>
      </c>
      <c r="OU6" t="s">
        <v>100</v>
      </c>
      <c r="OV6" t="s">
        <v>114</v>
      </c>
      <c r="OW6" t="s">
        <v>122</v>
      </c>
      <c r="OX6" t="s">
        <v>79</v>
      </c>
      <c r="OY6" t="s">
        <v>86</v>
      </c>
      <c r="OZ6" t="s">
        <v>100</v>
      </c>
      <c r="PA6" t="s">
        <v>79</v>
      </c>
      <c r="PB6" t="s">
        <v>118</v>
      </c>
      <c r="PC6" t="s">
        <v>79</v>
      </c>
      <c r="PD6" t="s">
        <v>114</v>
      </c>
      <c r="PE6" t="s">
        <v>86</v>
      </c>
      <c r="PF6" t="s">
        <v>122</v>
      </c>
      <c r="PG6" t="s">
        <v>114</v>
      </c>
      <c r="PH6" t="s">
        <v>86</v>
      </c>
      <c r="PI6" t="s">
        <v>79</v>
      </c>
      <c r="PJ6" t="s">
        <v>114</v>
      </c>
      <c r="PK6" t="s">
        <v>86</v>
      </c>
      <c r="PL6" t="s">
        <v>114</v>
      </c>
      <c r="PM6" t="s">
        <v>91</v>
      </c>
      <c r="PN6" t="s">
        <v>100</v>
      </c>
      <c r="PO6" t="s">
        <v>114</v>
      </c>
      <c r="PP6" t="s">
        <v>122</v>
      </c>
      <c r="PQ6" t="s">
        <v>91</v>
      </c>
      <c r="PR6" t="s">
        <v>122</v>
      </c>
      <c r="PS6" t="s">
        <v>104</v>
      </c>
      <c r="PT6" t="s">
        <v>122</v>
      </c>
      <c r="PU6" t="s">
        <v>114</v>
      </c>
      <c r="PV6" t="s">
        <v>122</v>
      </c>
      <c r="PW6" t="s">
        <v>86</v>
      </c>
      <c r="PX6" t="s">
        <v>118</v>
      </c>
      <c r="PY6" t="s">
        <v>104</v>
      </c>
      <c r="PZ6" t="s">
        <v>114</v>
      </c>
      <c r="QA6" t="s">
        <v>79</v>
      </c>
      <c r="QB6" t="s">
        <v>79</v>
      </c>
      <c r="QC6" t="s">
        <v>114</v>
      </c>
      <c r="QD6" t="s">
        <v>122</v>
      </c>
      <c r="QE6" t="s">
        <v>100</v>
      </c>
      <c r="QF6" t="s">
        <v>122</v>
      </c>
      <c r="QG6" t="s">
        <v>104</v>
      </c>
      <c r="QH6" t="s">
        <v>114</v>
      </c>
      <c r="QI6" t="s">
        <v>122</v>
      </c>
      <c r="QJ6" t="s">
        <v>100</v>
      </c>
      <c r="QK6" t="s">
        <v>100</v>
      </c>
      <c r="QL6" t="s">
        <v>100</v>
      </c>
      <c r="QM6" t="s">
        <v>122</v>
      </c>
      <c r="QN6" t="s">
        <v>118</v>
      </c>
      <c r="QO6" t="s">
        <v>114</v>
      </c>
      <c r="QP6" t="s">
        <v>122</v>
      </c>
      <c r="QQ6" t="s">
        <v>104</v>
      </c>
      <c r="QR6" t="s">
        <v>122</v>
      </c>
      <c r="QS6" t="s">
        <v>86</v>
      </c>
      <c r="QT6" t="s">
        <v>118</v>
      </c>
      <c r="QU6" t="s">
        <v>86</v>
      </c>
      <c r="QV6" t="s">
        <v>86</v>
      </c>
      <c r="QW6" t="s">
        <v>79</v>
      </c>
      <c r="QX6" t="s">
        <v>104</v>
      </c>
      <c r="QY6" t="s">
        <v>114</v>
      </c>
      <c r="QZ6" t="s">
        <v>100</v>
      </c>
      <c r="RA6" t="s">
        <v>100</v>
      </c>
      <c r="RB6" t="s">
        <v>86</v>
      </c>
      <c r="RC6" t="s">
        <v>122</v>
      </c>
      <c r="RD6" t="s">
        <v>91</v>
      </c>
      <c r="RE6" t="s">
        <v>86</v>
      </c>
      <c r="RF6" t="s">
        <v>100</v>
      </c>
      <c r="RG6" t="s">
        <v>104</v>
      </c>
      <c r="RH6" t="s">
        <v>122</v>
      </c>
      <c r="RI6" t="s">
        <v>122</v>
      </c>
      <c r="RJ6" t="s">
        <v>118</v>
      </c>
      <c r="RK6" t="s">
        <v>91</v>
      </c>
      <c r="RL6" t="s">
        <v>91</v>
      </c>
      <c r="RM6" t="s">
        <v>118</v>
      </c>
      <c r="RN6" t="s">
        <v>79</v>
      </c>
      <c r="RO6" t="s">
        <v>118</v>
      </c>
      <c r="RP6" t="s">
        <v>122</v>
      </c>
      <c r="RQ6" t="s">
        <v>91</v>
      </c>
      <c r="RR6" t="s">
        <v>100</v>
      </c>
      <c r="RS6" t="s">
        <v>122</v>
      </c>
      <c r="RT6" t="s">
        <v>100</v>
      </c>
      <c r="RU6" t="s">
        <v>114</v>
      </c>
      <c r="RV6" t="s">
        <v>114</v>
      </c>
      <c r="RW6" t="s">
        <v>118</v>
      </c>
      <c r="RX6" t="s">
        <v>118</v>
      </c>
      <c r="RY6" t="s">
        <v>86</v>
      </c>
      <c r="RZ6" t="s">
        <v>91</v>
      </c>
      <c r="SA6" t="s">
        <v>114</v>
      </c>
      <c r="SB6" t="s">
        <v>104</v>
      </c>
      <c r="SC6" t="s">
        <v>118</v>
      </c>
      <c r="SD6" t="s">
        <v>122</v>
      </c>
      <c r="SE6" t="s">
        <v>91</v>
      </c>
      <c r="SF6" t="s">
        <v>118</v>
      </c>
      <c r="SG6" t="s">
        <v>114</v>
      </c>
    </row>
    <row r="7" spans="1:501" x14ac:dyDescent="0.45">
      <c r="A7" t="s">
        <v>70</v>
      </c>
      <c r="B7" t="s">
        <v>80</v>
      </c>
      <c r="C7" t="s">
        <v>87</v>
      </c>
      <c r="D7" t="s">
        <v>87</v>
      </c>
      <c r="E7" t="s">
        <v>94</v>
      </c>
      <c r="F7" t="s">
        <v>94</v>
      </c>
      <c r="G7" t="s">
        <v>87</v>
      </c>
      <c r="H7" t="s">
        <v>80</v>
      </c>
      <c r="I7" t="s">
        <v>80</v>
      </c>
      <c r="J7" t="s">
        <v>80</v>
      </c>
      <c r="K7" t="s">
        <v>94</v>
      </c>
      <c r="L7" t="s">
        <v>94</v>
      </c>
      <c r="M7" t="s">
        <v>87</v>
      </c>
      <c r="N7" t="s">
        <v>87</v>
      </c>
      <c r="O7" t="s">
        <v>87</v>
      </c>
      <c r="P7" t="s">
        <v>94</v>
      </c>
      <c r="Q7" t="s">
        <v>87</v>
      </c>
      <c r="R7" t="s">
        <v>94</v>
      </c>
      <c r="S7" t="s">
        <v>80</v>
      </c>
      <c r="T7" t="s">
        <v>80</v>
      </c>
      <c r="U7" t="s">
        <v>80</v>
      </c>
      <c r="V7" t="s">
        <v>87</v>
      </c>
      <c r="W7" t="s">
        <v>94</v>
      </c>
      <c r="X7" t="s">
        <v>94</v>
      </c>
      <c r="Y7" t="s">
        <v>94</v>
      </c>
      <c r="Z7" t="s">
        <v>94</v>
      </c>
      <c r="AA7" t="s">
        <v>87</v>
      </c>
      <c r="AB7" t="s">
        <v>87</v>
      </c>
      <c r="AC7" t="s">
        <v>80</v>
      </c>
      <c r="AD7" t="s">
        <v>80</v>
      </c>
      <c r="AE7" t="s">
        <v>94</v>
      </c>
      <c r="AF7" t="s">
        <v>94</v>
      </c>
      <c r="AG7" t="s">
        <v>87</v>
      </c>
      <c r="AH7" t="s">
        <v>80</v>
      </c>
      <c r="AI7" t="s">
        <v>94</v>
      </c>
      <c r="AJ7" t="s">
        <v>80</v>
      </c>
      <c r="AK7" t="s">
        <v>80</v>
      </c>
      <c r="AL7" t="s">
        <v>94</v>
      </c>
      <c r="AM7" t="s">
        <v>80</v>
      </c>
      <c r="AN7" t="s">
        <v>94</v>
      </c>
      <c r="AO7" t="s">
        <v>94</v>
      </c>
      <c r="AP7" t="s">
        <v>80</v>
      </c>
      <c r="AQ7" t="s">
        <v>94</v>
      </c>
      <c r="AR7" t="s">
        <v>94</v>
      </c>
      <c r="AS7" t="s">
        <v>94</v>
      </c>
      <c r="AT7" t="s">
        <v>80</v>
      </c>
      <c r="AU7" t="s">
        <v>80</v>
      </c>
      <c r="AV7" t="s">
        <v>80</v>
      </c>
      <c r="AW7" t="s">
        <v>94</v>
      </c>
      <c r="AX7" t="s">
        <v>87</v>
      </c>
      <c r="AY7" t="s">
        <v>94</v>
      </c>
      <c r="AZ7" t="s">
        <v>94</v>
      </c>
      <c r="BA7" t="s">
        <v>94</v>
      </c>
      <c r="BB7" t="s">
        <v>87</v>
      </c>
      <c r="BC7" t="s">
        <v>80</v>
      </c>
      <c r="BD7" t="s">
        <v>94</v>
      </c>
      <c r="BE7" t="s">
        <v>80</v>
      </c>
      <c r="BF7" t="s">
        <v>87</v>
      </c>
      <c r="BG7" t="s">
        <v>87</v>
      </c>
      <c r="BH7" t="s">
        <v>87</v>
      </c>
      <c r="BI7" t="s">
        <v>94</v>
      </c>
      <c r="BJ7" t="s">
        <v>80</v>
      </c>
      <c r="BK7" t="s">
        <v>94</v>
      </c>
      <c r="BL7" t="s">
        <v>80</v>
      </c>
      <c r="BM7" t="s">
        <v>80</v>
      </c>
      <c r="BN7" t="s">
        <v>80</v>
      </c>
      <c r="BO7" t="s">
        <v>87</v>
      </c>
      <c r="BP7" t="s">
        <v>80</v>
      </c>
      <c r="BQ7" t="s">
        <v>87</v>
      </c>
      <c r="BR7" t="s">
        <v>87</v>
      </c>
      <c r="BS7" t="s">
        <v>80</v>
      </c>
      <c r="BT7" t="s">
        <v>94</v>
      </c>
      <c r="BU7" t="s">
        <v>87</v>
      </c>
      <c r="BV7" t="s">
        <v>94</v>
      </c>
      <c r="BW7" t="s">
        <v>80</v>
      </c>
      <c r="BX7" t="s">
        <v>80</v>
      </c>
      <c r="BY7" t="s">
        <v>87</v>
      </c>
      <c r="BZ7" t="s">
        <v>80</v>
      </c>
      <c r="CA7" t="s">
        <v>80</v>
      </c>
      <c r="CB7" t="s">
        <v>87</v>
      </c>
      <c r="CC7" t="s">
        <v>80</v>
      </c>
      <c r="CD7" t="s">
        <v>87</v>
      </c>
      <c r="CE7" t="s">
        <v>80</v>
      </c>
      <c r="CF7" t="s">
        <v>87</v>
      </c>
      <c r="CG7" t="s">
        <v>80</v>
      </c>
      <c r="CH7" t="s">
        <v>80</v>
      </c>
      <c r="CI7" t="s">
        <v>87</v>
      </c>
      <c r="CJ7" t="s">
        <v>87</v>
      </c>
      <c r="CK7" t="s">
        <v>94</v>
      </c>
      <c r="CL7" t="s">
        <v>80</v>
      </c>
      <c r="CM7" t="s">
        <v>87</v>
      </c>
      <c r="CN7" t="s">
        <v>87</v>
      </c>
      <c r="CO7" t="s">
        <v>94</v>
      </c>
      <c r="CP7" t="s">
        <v>87</v>
      </c>
      <c r="CQ7" t="s">
        <v>87</v>
      </c>
      <c r="CR7" t="s">
        <v>80</v>
      </c>
      <c r="CS7" t="s">
        <v>87</v>
      </c>
      <c r="CT7" t="s">
        <v>80</v>
      </c>
      <c r="CU7" t="s">
        <v>80</v>
      </c>
      <c r="CV7" t="s">
        <v>87</v>
      </c>
      <c r="CW7" t="s">
        <v>94</v>
      </c>
      <c r="CX7" t="s">
        <v>87</v>
      </c>
      <c r="CY7" t="s">
        <v>80</v>
      </c>
      <c r="CZ7" t="s">
        <v>94</v>
      </c>
      <c r="DA7" t="s">
        <v>94</v>
      </c>
      <c r="DB7" t="s">
        <v>87</v>
      </c>
      <c r="DC7" t="s">
        <v>80</v>
      </c>
      <c r="DD7" t="s">
        <v>87</v>
      </c>
      <c r="DE7" t="s">
        <v>87</v>
      </c>
      <c r="DF7" t="s">
        <v>94</v>
      </c>
      <c r="DG7" t="s">
        <v>80</v>
      </c>
      <c r="DH7" t="s">
        <v>94</v>
      </c>
      <c r="DI7" t="s">
        <v>80</v>
      </c>
      <c r="DJ7" t="s">
        <v>94</v>
      </c>
      <c r="DK7" t="s">
        <v>80</v>
      </c>
      <c r="DL7" t="s">
        <v>94</v>
      </c>
      <c r="DM7" t="s">
        <v>87</v>
      </c>
      <c r="DN7" t="s">
        <v>87</v>
      </c>
      <c r="DO7" t="s">
        <v>94</v>
      </c>
      <c r="DP7" t="s">
        <v>94</v>
      </c>
      <c r="DQ7" t="s">
        <v>87</v>
      </c>
      <c r="DR7" t="s">
        <v>80</v>
      </c>
      <c r="DS7" t="s">
        <v>94</v>
      </c>
      <c r="DT7" t="s">
        <v>94</v>
      </c>
      <c r="DU7" t="s">
        <v>87</v>
      </c>
      <c r="DV7" t="s">
        <v>87</v>
      </c>
      <c r="DW7" t="s">
        <v>80</v>
      </c>
      <c r="DX7" t="s">
        <v>87</v>
      </c>
      <c r="DY7" t="s">
        <v>94</v>
      </c>
      <c r="DZ7" t="s">
        <v>87</v>
      </c>
      <c r="EA7" t="s">
        <v>87</v>
      </c>
      <c r="EB7" t="s">
        <v>80</v>
      </c>
      <c r="EC7" t="s">
        <v>80</v>
      </c>
      <c r="ED7" t="s">
        <v>80</v>
      </c>
      <c r="EE7" t="s">
        <v>87</v>
      </c>
      <c r="EF7" t="s">
        <v>80</v>
      </c>
      <c r="EG7" t="s">
        <v>80</v>
      </c>
      <c r="EH7" t="s">
        <v>87</v>
      </c>
      <c r="EI7" t="s">
        <v>94</v>
      </c>
      <c r="EJ7" t="s">
        <v>87</v>
      </c>
      <c r="EK7" t="s">
        <v>87</v>
      </c>
      <c r="EL7" t="s">
        <v>87</v>
      </c>
      <c r="EM7" t="s">
        <v>80</v>
      </c>
      <c r="EN7" t="s">
        <v>80</v>
      </c>
      <c r="EO7" t="s">
        <v>87</v>
      </c>
      <c r="EP7" t="s">
        <v>94</v>
      </c>
      <c r="EQ7" t="s">
        <v>94</v>
      </c>
      <c r="ER7" t="s">
        <v>80</v>
      </c>
      <c r="ES7" t="s">
        <v>80</v>
      </c>
      <c r="ET7" t="s">
        <v>94</v>
      </c>
      <c r="EU7" t="s">
        <v>80</v>
      </c>
      <c r="EV7" t="s">
        <v>80</v>
      </c>
      <c r="EW7" t="s">
        <v>87</v>
      </c>
      <c r="EX7" t="s">
        <v>87</v>
      </c>
      <c r="EY7" t="s">
        <v>87</v>
      </c>
      <c r="EZ7" t="s">
        <v>87</v>
      </c>
      <c r="FA7" t="s">
        <v>94</v>
      </c>
      <c r="FB7" t="s">
        <v>80</v>
      </c>
      <c r="FC7" t="s">
        <v>94</v>
      </c>
      <c r="FD7" t="s">
        <v>87</v>
      </c>
      <c r="FE7" t="s">
        <v>94</v>
      </c>
      <c r="FF7" t="s">
        <v>94</v>
      </c>
      <c r="FG7" t="s">
        <v>94</v>
      </c>
      <c r="FH7" t="s">
        <v>87</v>
      </c>
      <c r="FI7" t="s">
        <v>87</v>
      </c>
      <c r="FJ7" t="s">
        <v>80</v>
      </c>
      <c r="FK7" t="s">
        <v>94</v>
      </c>
      <c r="FL7" t="s">
        <v>94</v>
      </c>
      <c r="FM7" t="s">
        <v>80</v>
      </c>
      <c r="FN7" t="s">
        <v>87</v>
      </c>
      <c r="FO7" t="s">
        <v>80</v>
      </c>
      <c r="FP7" t="s">
        <v>94</v>
      </c>
      <c r="FQ7" t="s">
        <v>87</v>
      </c>
      <c r="FR7" t="s">
        <v>94</v>
      </c>
      <c r="FS7" t="s">
        <v>80</v>
      </c>
      <c r="FT7" t="s">
        <v>87</v>
      </c>
      <c r="FU7" t="s">
        <v>80</v>
      </c>
      <c r="FV7" t="s">
        <v>80</v>
      </c>
      <c r="FW7" t="s">
        <v>87</v>
      </c>
      <c r="FX7" t="s">
        <v>94</v>
      </c>
      <c r="FY7" t="s">
        <v>87</v>
      </c>
      <c r="FZ7" t="s">
        <v>94</v>
      </c>
      <c r="GA7" t="s">
        <v>80</v>
      </c>
      <c r="GB7" t="s">
        <v>94</v>
      </c>
      <c r="GC7" t="s">
        <v>94</v>
      </c>
      <c r="GD7" t="s">
        <v>94</v>
      </c>
      <c r="GE7" t="s">
        <v>80</v>
      </c>
      <c r="GF7" t="s">
        <v>94</v>
      </c>
      <c r="GG7" t="s">
        <v>80</v>
      </c>
      <c r="GH7" t="s">
        <v>87</v>
      </c>
      <c r="GI7" t="s">
        <v>80</v>
      </c>
      <c r="GJ7" t="s">
        <v>94</v>
      </c>
      <c r="GK7" t="s">
        <v>94</v>
      </c>
      <c r="GL7" t="s">
        <v>94</v>
      </c>
      <c r="GM7" t="s">
        <v>87</v>
      </c>
      <c r="GN7" t="s">
        <v>87</v>
      </c>
      <c r="GO7" t="s">
        <v>80</v>
      </c>
      <c r="GP7" t="s">
        <v>94</v>
      </c>
      <c r="GQ7" t="s">
        <v>94</v>
      </c>
      <c r="GR7" t="s">
        <v>80</v>
      </c>
      <c r="GS7" t="s">
        <v>94</v>
      </c>
      <c r="GT7" t="s">
        <v>87</v>
      </c>
      <c r="GU7" t="s">
        <v>94</v>
      </c>
      <c r="GV7" t="s">
        <v>80</v>
      </c>
      <c r="GW7" t="s">
        <v>94</v>
      </c>
      <c r="GX7" t="s">
        <v>80</v>
      </c>
      <c r="GY7" t="s">
        <v>94</v>
      </c>
      <c r="GZ7" t="s">
        <v>87</v>
      </c>
      <c r="HA7" t="s">
        <v>80</v>
      </c>
      <c r="HB7" t="s">
        <v>94</v>
      </c>
      <c r="HC7" t="s">
        <v>87</v>
      </c>
      <c r="HD7" t="s">
        <v>87</v>
      </c>
      <c r="HE7" t="s">
        <v>94</v>
      </c>
      <c r="HF7" t="s">
        <v>87</v>
      </c>
      <c r="HG7" t="s">
        <v>94</v>
      </c>
      <c r="HH7" t="s">
        <v>87</v>
      </c>
      <c r="HI7" t="s">
        <v>87</v>
      </c>
      <c r="HJ7" t="s">
        <v>87</v>
      </c>
      <c r="HK7" t="s">
        <v>80</v>
      </c>
      <c r="HL7" t="s">
        <v>80</v>
      </c>
      <c r="HM7" t="s">
        <v>80</v>
      </c>
      <c r="HN7" t="s">
        <v>80</v>
      </c>
      <c r="HO7" t="s">
        <v>87</v>
      </c>
      <c r="HP7" t="s">
        <v>87</v>
      </c>
      <c r="HQ7" t="s">
        <v>87</v>
      </c>
      <c r="HR7" t="s">
        <v>94</v>
      </c>
      <c r="HS7" t="s">
        <v>94</v>
      </c>
      <c r="HT7" t="s">
        <v>87</v>
      </c>
      <c r="HU7" t="s">
        <v>87</v>
      </c>
      <c r="HV7" t="s">
        <v>80</v>
      </c>
      <c r="HW7" t="s">
        <v>87</v>
      </c>
      <c r="HX7" t="s">
        <v>94</v>
      </c>
      <c r="HY7" t="s">
        <v>94</v>
      </c>
      <c r="HZ7" t="s">
        <v>80</v>
      </c>
      <c r="IA7" t="s">
        <v>80</v>
      </c>
      <c r="IB7" t="s">
        <v>87</v>
      </c>
      <c r="IC7" t="s">
        <v>80</v>
      </c>
      <c r="ID7" t="s">
        <v>80</v>
      </c>
      <c r="IE7" t="s">
        <v>80</v>
      </c>
      <c r="IF7" t="s">
        <v>87</v>
      </c>
      <c r="IG7" t="s">
        <v>94</v>
      </c>
      <c r="IH7" t="s">
        <v>80</v>
      </c>
      <c r="II7" t="s">
        <v>94</v>
      </c>
      <c r="IJ7" t="s">
        <v>80</v>
      </c>
      <c r="IK7" t="s">
        <v>94</v>
      </c>
      <c r="IL7" t="s">
        <v>87</v>
      </c>
      <c r="IM7" t="s">
        <v>87</v>
      </c>
      <c r="IN7" t="s">
        <v>80</v>
      </c>
      <c r="IO7" t="s">
        <v>80</v>
      </c>
      <c r="IP7" t="s">
        <v>87</v>
      </c>
      <c r="IQ7" t="s">
        <v>94</v>
      </c>
      <c r="IR7" t="s">
        <v>87</v>
      </c>
      <c r="IS7" t="s">
        <v>87</v>
      </c>
      <c r="IT7" t="s">
        <v>94</v>
      </c>
      <c r="IU7" t="s">
        <v>94</v>
      </c>
      <c r="IV7" t="s">
        <v>87</v>
      </c>
      <c r="IW7" t="s">
        <v>80</v>
      </c>
      <c r="IX7" t="s">
        <v>94</v>
      </c>
      <c r="IY7" t="s">
        <v>80</v>
      </c>
      <c r="IZ7" t="s">
        <v>80</v>
      </c>
      <c r="JA7" t="s">
        <v>80</v>
      </c>
      <c r="JB7" t="s">
        <v>94</v>
      </c>
      <c r="JC7" t="s">
        <v>87</v>
      </c>
      <c r="JD7" t="s">
        <v>87</v>
      </c>
      <c r="JE7" t="s">
        <v>94</v>
      </c>
      <c r="JF7" t="s">
        <v>87</v>
      </c>
      <c r="JG7" t="s">
        <v>80</v>
      </c>
      <c r="JH7" t="s">
        <v>87</v>
      </c>
      <c r="JI7" t="s">
        <v>87</v>
      </c>
      <c r="JJ7" t="s">
        <v>87</v>
      </c>
      <c r="JK7" t="s">
        <v>80</v>
      </c>
      <c r="JL7" t="s">
        <v>94</v>
      </c>
      <c r="JM7" t="s">
        <v>94</v>
      </c>
      <c r="JN7" t="s">
        <v>94</v>
      </c>
      <c r="JO7" t="s">
        <v>80</v>
      </c>
      <c r="JP7" t="s">
        <v>94</v>
      </c>
      <c r="JQ7" t="s">
        <v>80</v>
      </c>
      <c r="JR7" t="s">
        <v>94</v>
      </c>
      <c r="JS7" t="s">
        <v>87</v>
      </c>
      <c r="JT7" t="s">
        <v>80</v>
      </c>
      <c r="JU7" t="s">
        <v>80</v>
      </c>
      <c r="JV7" t="s">
        <v>80</v>
      </c>
      <c r="JW7" t="s">
        <v>80</v>
      </c>
      <c r="JX7" t="s">
        <v>87</v>
      </c>
      <c r="JY7" t="s">
        <v>80</v>
      </c>
      <c r="JZ7" t="s">
        <v>87</v>
      </c>
      <c r="KA7" t="s">
        <v>94</v>
      </c>
      <c r="KB7" t="s">
        <v>80</v>
      </c>
      <c r="KC7" t="s">
        <v>80</v>
      </c>
      <c r="KD7" t="s">
        <v>80</v>
      </c>
      <c r="KE7" t="s">
        <v>87</v>
      </c>
      <c r="KF7" t="s">
        <v>87</v>
      </c>
      <c r="KG7" t="s">
        <v>87</v>
      </c>
      <c r="KH7" t="s">
        <v>87</v>
      </c>
      <c r="KI7" t="s">
        <v>80</v>
      </c>
      <c r="KJ7" t="s">
        <v>80</v>
      </c>
      <c r="KK7" t="s">
        <v>87</v>
      </c>
      <c r="KL7" t="s">
        <v>87</v>
      </c>
      <c r="KM7" t="s">
        <v>87</v>
      </c>
      <c r="KN7" t="s">
        <v>94</v>
      </c>
      <c r="KO7" t="s">
        <v>80</v>
      </c>
      <c r="KP7" t="s">
        <v>87</v>
      </c>
      <c r="KQ7" t="s">
        <v>87</v>
      </c>
      <c r="KR7" t="s">
        <v>94</v>
      </c>
      <c r="KS7" t="s">
        <v>80</v>
      </c>
      <c r="KT7" t="s">
        <v>94</v>
      </c>
      <c r="KU7" t="s">
        <v>80</v>
      </c>
      <c r="KV7" t="s">
        <v>87</v>
      </c>
      <c r="KW7" t="s">
        <v>80</v>
      </c>
      <c r="KX7" t="s">
        <v>80</v>
      </c>
      <c r="KY7" t="s">
        <v>94</v>
      </c>
      <c r="KZ7" t="s">
        <v>87</v>
      </c>
      <c r="LA7" t="s">
        <v>80</v>
      </c>
      <c r="LB7" t="s">
        <v>80</v>
      </c>
      <c r="LC7" t="s">
        <v>80</v>
      </c>
      <c r="LD7" t="s">
        <v>94</v>
      </c>
      <c r="LE7" t="s">
        <v>94</v>
      </c>
      <c r="LF7" t="s">
        <v>87</v>
      </c>
      <c r="LG7" t="s">
        <v>94</v>
      </c>
      <c r="LH7" t="s">
        <v>87</v>
      </c>
      <c r="LI7" t="s">
        <v>94</v>
      </c>
      <c r="LJ7" t="s">
        <v>87</v>
      </c>
      <c r="LK7" t="s">
        <v>87</v>
      </c>
      <c r="LL7" t="s">
        <v>87</v>
      </c>
      <c r="LM7" t="s">
        <v>94</v>
      </c>
      <c r="LN7" t="s">
        <v>87</v>
      </c>
      <c r="LO7" t="s">
        <v>94</v>
      </c>
      <c r="LP7" t="s">
        <v>94</v>
      </c>
      <c r="LQ7" t="s">
        <v>80</v>
      </c>
      <c r="LR7" t="s">
        <v>87</v>
      </c>
      <c r="LS7" t="s">
        <v>80</v>
      </c>
      <c r="LT7" t="s">
        <v>94</v>
      </c>
      <c r="LU7" t="s">
        <v>87</v>
      </c>
      <c r="LV7" t="s">
        <v>80</v>
      </c>
      <c r="LW7" t="s">
        <v>87</v>
      </c>
      <c r="LX7" t="s">
        <v>87</v>
      </c>
      <c r="LY7" t="s">
        <v>94</v>
      </c>
      <c r="LZ7" t="s">
        <v>87</v>
      </c>
      <c r="MA7" t="s">
        <v>87</v>
      </c>
      <c r="MB7" t="s">
        <v>80</v>
      </c>
      <c r="MC7" t="s">
        <v>80</v>
      </c>
      <c r="MD7" t="s">
        <v>80</v>
      </c>
      <c r="ME7" t="s">
        <v>80</v>
      </c>
      <c r="MF7" t="s">
        <v>87</v>
      </c>
      <c r="MG7" t="s">
        <v>87</v>
      </c>
      <c r="MH7" t="s">
        <v>80</v>
      </c>
      <c r="MI7" t="s">
        <v>87</v>
      </c>
      <c r="MJ7" t="s">
        <v>80</v>
      </c>
      <c r="MK7" t="s">
        <v>80</v>
      </c>
      <c r="ML7" t="s">
        <v>87</v>
      </c>
      <c r="MM7" t="s">
        <v>94</v>
      </c>
      <c r="MN7" t="s">
        <v>87</v>
      </c>
      <c r="MO7" t="s">
        <v>87</v>
      </c>
      <c r="MP7" t="s">
        <v>80</v>
      </c>
      <c r="MQ7" t="s">
        <v>80</v>
      </c>
      <c r="MR7" t="s">
        <v>80</v>
      </c>
      <c r="MS7" t="s">
        <v>87</v>
      </c>
      <c r="MT7" t="s">
        <v>80</v>
      </c>
      <c r="MU7" t="s">
        <v>87</v>
      </c>
      <c r="MV7" t="s">
        <v>87</v>
      </c>
      <c r="MW7" t="s">
        <v>94</v>
      </c>
      <c r="MX7" t="s">
        <v>94</v>
      </c>
      <c r="MY7" t="s">
        <v>87</v>
      </c>
      <c r="MZ7" t="s">
        <v>94</v>
      </c>
      <c r="NA7" t="s">
        <v>80</v>
      </c>
      <c r="NB7" t="s">
        <v>94</v>
      </c>
      <c r="NC7" t="s">
        <v>94</v>
      </c>
      <c r="ND7" t="s">
        <v>80</v>
      </c>
      <c r="NE7" t="s">
        <v>94</v>
      </c>
      <c r="NF7" t="s">
        <v>80</v>
      </c>
      <c r="NG7" t="s">
        <v>94</v>
      </c>
      <c r="NH7" t="s">
        <v>94</v>
      </c>
      <c r="NI7" t="s">
        <v>94</v>
      </c>
      <c r="NJ7" t="s">
        <v>80</v>
      </c>
      <c r="NK7" t="s">
        <v>80</v>
      </c>
      <c r="NL7" t="s">
        <v>87</v>
      </c>
      <c r="NM7" t="s">
        <v>80</v>
      </c>
      <c r="NN7" t="s">
        <v>87</v>
      </c>
      <c r="NO7" t="s">
        <v>94</v>
      </c>
      <c r="NP7" t="s">
        <v>80</v>
      </c>
      <c r="NQ7" t="s">
        <v>94</v>
      </c>
      <c r="NR7" t="s">
        <v>80</v>
      </c>
      <c r="NS7" t="s">
        <v>94</v>
      </c>
      <c r="NT7" t="s">
        <v>87</v>
      </c>
      <c r="NU7" t="s">
        <v>80</v>
      </c>
      <c r="NV7" t="s">
        <v>94</v>
      </c>
      <c r="NW7" t="s">
        <v>94</v>
      </c>
      <c r="NX7" t="s">
        <v>87</v>
      </c>
      <c r="NY7" t="s">
        <v>87</v>
      </c>
      <c r="NZ7" t="s">
        <v>87</v>
      </c>
      <c r="OA7" t="s">
        <v>94</v>
      </c>
      <c r="OB7" t="s">
        <v>94</v>
      </c>
      <c r="OC7" t="s">
        <v>80</v>
      </c>
      <c r="OD7" t="s">
        <v>87</v>
      </c>
      <c r="OE7" t="s">
        <v>80</v>
      </c>
      <c r="OF7" t="s">
        <v>87</v>
      </c>
      <c r="OG7" t="s">
        <v>94</v>
      </c>
      <c r="OH7" t="s">
        <v>80</v>
      </c>
      <c r="OI7" t="s">
        <v>80</v>
      </c>
      <c r="OJ7" t="s">
        <v>80</v>
      </c>
      <c r="OK7" t="s">
        <v>87</v>
      </c>
      <c r="OL7" t="s">
        <v>94</v>
      </c>
      <c r="OM7" t="s">
        <v>94</v>
      </c>
      <c r="ON7" t="s">
        <v>87</v>
      </c>
      <c r="OO7" t="s">
        <v>80</v>
      </c>
      <c r="OP7" t="s">
        <v>87</v>
      </c>
      <c r="OQ7" t="s">
        <v>87</v>
      </c>
      <c r="OR7" t="s">
        <v>87</v>
      </c>
      <c r="OS7" t="s">
        <v>80</v>
      </c>
      <c r="OT7" t="s">
        <v>80</v>
      </c>
      <c r="OU7" t="s">
        <v>80</v>
      </c>
      <c r="OV7" t="s">
        <v>87</v>
      </c>
      <c r="OW7" t="s">
        <v>94</v>
      </c>
      <c r="OX7" t="s">
        <v>87</v>
      </c>
      <c r="OY7" t="s">
        <v>87</v>
      </c>
      <c r="OZ7" t="s">
        <v>80</v>
      </c>
      <c r="PA7" t="s">
        <v>80</v>
      </c>
      <c r="PB7" t="s">
        <v>87</v>
      </c>
      <c r="PC7" t="s">
        <v>94</v>
      </c>
      <c r="PD7" t="s">
        <v>80</v>
      </c>
      <c r="PE7" t="s">
        <v>87</v>
      </c>
      <c r="PF7" t="s">
        <v>87</v>
      </c>
      <c r="PG7" t="s">
        <v>94</v>
      </c>
      <c r="PH7" t="s">
        <v>87</v>
      </c>
      <c r="PI7" t="s">
        <v>94</v>
      </c>
      <c r="PJ7" t="s">
        <v>87</v>
      </c>
      <c r="PK7" t="s">
        <v>80</v>
      </c>
      <c r="PL7" t="s">
        <v>87</v>
      </c>
      <c r="PM7" t="s">
        <v>80</v>
      </c>
      <c r="PN7" t="s">
        <v>94</v>
      </c>
      <c r="PO7" t="s">
        <v>80</v>
      </c>
      <c r="PP7" t="s">
        <v>94</v>
      </c>
      <c r="PQ7" t="s">
        <v>80</v>
      </c>
      <c r="PR7" t="s">
        <v>80</v>
      </c>
      <c r="PS7" t="s">
        <v>87</v>
      </c>
      <c r="PT7" t="s">
        <v>94</v>
      </c>
      <c r="PU7" t="s">
        <v>80</v>
      </c>
      <c r="PV7" t="s">
        <v>80</v>
      </c>
      <c r="PW7" t="s">
        <v>80</v>
      </c>
      <c r="PX7" t="s">
        <v>87</v>
      </c>
      <c r="PY7" t="s">
        <v>94</v>
      </c>
      <c r="PZ7" t="s">
        <v>80</v>
      </c>
      <c r="QA7" t="s">
        <v>87</v>
      </c>
      <c r="QB7" t="s">
        <v>87</v>
      </c>
      <c r="QC7" t="s">
        <v>94</v>
      </c>
      <c r="QD7" t="s">
        <v>80</v>
      </c>
      <c r="QE7" t="s">
        <v>80</v>
      </c>
      <c r="QF7" t="s">
        <v>87</v>
      </c>
      <c r="QG7" t="s">
        <v>87</v>
      </c>
      <c r="QH7" t="s">
        <v>87</v>
      </c>
      <c r="QI7" t="s">
        <v>80</v>
      </c>
      <c r="QJ7" t="s">
        <v>87</v>
      </c>
      <c r="QK7" t="s">
        <v>94</v>
      </c>
      <c r="QL7" t="s">
        <v>94</v>
      </c>
      <c r="QM7" t="s">
        <v>80</v>
      </c>
      <c r="QN7" t="s">
        <v>80</v>
      </c>
      <c r="QO7" t="s">
        <v>94</v>
      </c>
      <c r="QP7" t="s">
        <v>94</v>
      </c>
      <c r="QQ7" t="s">
        <v>94</v>
      </c>
      <c r="QR7" t="s">
        <v>94</v>
      </c>
      <c r="QS7" t="s">
        <v>87</v>
      </c>
      <c r="QT7" t="s">
        <v>87</v>
      </c>
      <c r="QU7" t="s">
        <v>87</v>
      </c>
      <c r="QV7" t="s">
        <v>94</v>
      </c>
      <c r="QW7" t="s">
        <v>94</v>
      </c>
      <c r="QX7" t="s">
        <v>87</v>
      </c>
      <c r="QY7" t="s">
        <v>94</v>
      </c>
      <c r="QZ7" t="s">
        <v>80</v>
      </c>
      <c r="RA7" t="s">
        <v>80</v>
      </c>
      <c r="RB7" t="s">
        <v>94</v>
      </c>
      <c r="RC7" t="s">
        <v>87</v>
      </c>
      <c r="RD7" t="s">
        <v>94</v>
      </c>
      <c r="RE7" t="s">
        <v>87</v>
      </c>
      <c r="RF7" t="s">
        <v>80</v>
      </c>
      <c r="RG7" t="s">
        <v>87</v>
      </c>
      <c r="RH7" t="s">
        <v>80</v>
      </c>
      <c r="RI7" t="s">
        <v>94</v>
      </c>
      <c r="RJ7" t="s">
        <v>87</v>
      </c>
      <c r="RK7" t="s">
        <v>87</v>
      </c>
      <c r="RL7" t="s">
        <v>94</v>
      </c>
      <c r="RM7" t="s">
        <v>80</v>
      </c>
      <c r="RN7" t="s">
        <v>94</v>
      </c>
      <c r="RO7" t="s">
        <v>87</v>
      </c>
      <c r="RP7" t="s">
        <v>94</v>
      </c>
      <c r="RQ7" t="s">
        <v>94</v>
      </c>
      <c r="RR7" t="s">
        <v>94</v>
      </c>
      <c r="RS7" t="s">
        <v>94</v>
      </c>
      <c r="RT7" t="s">
        <v>94</v>
      </c>
      <c r="RU7" t="s">
        <v>80</v>
      </c>
      <c r="RV7" t="s">
        <v>94</v>
      </c>
      <c r="RW7" t="s">
        <v>87</v>
      </c>
      <c r="RX7" t="s">
        <v>80</v>
      </c>
      <c r="RY7" t="s">
        <v>80</v>
      </c>
      <c r="RZ7" t="s">
        <v>80</v>
      </c>
      <c r="SA7" t="s">
        <v>87</v>
      </c>
      <c r="SB7" t="s">
        <v>94</v>
      </c>
      <c r="SC7" t="s">
        <v>80</v>
      </c>
      <c r="SD7" t="s">
        <v>87</v>
      </c>
      <c r="SE7" t="s">
        <v>87</v>
      </c>
      <c r="SF7" t="s">
        <v>80</v>
      </c>
      <c r="SG7" t="s">
        <v>94</v>
      </c>
    </row>
    <row r="8" spans="1:501" x14ac:dyDescent="0.45">
      <c r="A8" t="s">
        <v>71</v>
      </c>
      <c r="B8" t="s">
        <v>81</v>
      </c>
      <c r="C8" t="s">
        <v>81</v>
      </c>
      <c r="D8" t="s">
        <v>81</v>
      </c>
      <c r="E8" t="s">
        <v>81</v>
      </c>
      <c r="F8" t="s">
        <v>97</v>
      </c>
      <c r="G8" t="s">
        <v>97</v>
      </c>
      <c r="H8" t="s">
        <v>97</v>
      </c>
      <c r="I8" t="s">
        <v>81</v>
      </c>
      <c r="J8" t="s">
        <v>81</v>
      </c>
      <c r="K8" t="s">
        <v>97</v>
      </c>
      <c r="L8" t="s">
        <v>97</v>
      </c>
      <c r="M8" t="s">
        <v>97</v>
      </c>
      <c r="N8" t="s">
        <v>97</v>
      </c>
      <c r="O8" t="s">
        <v>97</v>
      </c>
      <c r="P8" t="s">
        <v>97</v>
      </c>
      <c r="Q8" t="s">
        <v>81</v>
      </c>
      <c r="R8" t="s">
        <v>81</v>
      </c>
      <c r="S8" t="s">
        <v>97</v>
      </c>
      <c r="T8" t="s">
        <v>97</v>
      </c>
      <c r="U8" t="s">
        <v>97</v>
      </c>
      <c r="V8" t="s">
        <v>81</v>
      </c>
      <c r="W8" t="s">
        <v>81</v>
      </c>
      <c r="X8" t="s">
        <v>97</v>
      </c>
      <c r="Y8" t="s">
        <v>97</v>
      </c>
      <c r="Z8" t="s">
        <v>97</v>
      </c>
      <c r="AA8" t="s">
        <v>97</v>
      </c>
      <c r="AB8" t="s">
        <v>81</v>
      </c>
      <c r="AC8" t="s">
        <v>97</v>
      </c>
      <c r="AD8" t="s">
        <v>81</v>
      </c>
      <c r="AE8" t="s">
        <v>97</v>
      </c>
      <c r="AF8" t="s">
        <v>97</v>
      </c>
      <c r="AG8" t="s">
        <v>97</v>
      </c>
      <c r="AH8" t="s">
        <v>97</v>
      </c>
      <c r="AI8" t="s">
        <v>97</v>
      </c>
      <c r="AJ8" t="s">
        <v>97</v>
      </c>
      <c r="AK8" t="s">
        <v>81</v>
      </c>
      <c r="AL8" t="s">
        <v>81</v>
      </c>
      <c r="AM8" t="s">
        <v>97</v>
      </c>
      <c r="AN8" t="s">
        <v>81</v>
      </c>
      <c r="AO8" t="s">
        <v>97</v>
      </c>
      <c r="AP8" t="s">
        <v>97</v>
      </c>
      <c r="AQ8" t="s">
        <v>81</v>
      </c>
      <c r="AR8" t="s">
        <v>81</v>
      </c>
      <c r="AS8" t="s">
        <v>81</v>
      </c>
      <c r="AT8" t="s">
        <v>81</v>
      </c>
      <c r="AU8" t="s">
        <v>97</v>
      </c>
      <c r="AV8" t="s">
        <v>81</v>
      </c>
      <c r="AW8" t="s">
        <v>97</v>
      </c>
      <c r="AX8" t="s">
        <v>81</v>
      </c>
      <c r="AY8" t="s">
        <v>81</v>
      </c>
      <c r="AZ8" t="s">
        <v>97</v>
      </c>
      <c r="BA8" t="s">
        <v>97</v>
      </c>
      <c r="BB8" t="s">
        <v>81</v>
      </c>
      <c r="BC8" t="s">
        <v>97</v>
      </c>
      <c r="BD8" t="s">
        <v>81</v>
      </c>
      <c r="BE8" t="s">
        <v>97</v>
      </c>
      <c r="BF8" t="s">
        <v>81</v>
      </c>
      <c r="BG8" t="s">
        <v>81</v>
      </c>
      <c r="BH8" t="s">
        <v>81</v>
      </c>
      <c r="BI8" t="s">
        <v>81</v>
      </c>
      <c r="BJ8" t="s">
        <v>81</v>
      </c>
      <c r="BK8" t="s">
        <v>81</v>
      </c>
      <c r="BL8" t="s">
        <v>81</v>
      </c>
      <c r="BM8" t="s">
        <v>81</v>
      </c>
      <c r="BN8" t="s">
        <v>97</v>
      </c>
      <c r="BO8" t="s">
        <v>81</v>
      </c>
      <c r="BP8" t="s">
        <v>97</v>
      </c>
      <c r="BQ8" t="s">
        <v>97</v>
      </c>
      <c r="BR8" t="s">
        <v>97</v>
      </c>
      <c r="BS8" t="s">
        <v>81</v>
      </c>
      <c r="BT8" t="s">
        <v>97</v>
      </c>
      <c r="BU8" t="s">
        <v>81</v>
      </c>
      <c r="BV8" t="s">
        <v>81</v>
      </c>
      <c r="BW8" t="s">
        <v>81</v>
      </c>
      <c r="BX8" t="s">
        <v>81</v>
      </c>
      <c r="BY8" t="s">
        <v>81</v>
      </c>
      <c r="BZ8" t="s">
        <v>81</v>
      </c>
      <c r="CA8" t="s">
        <v>97</v>
      </c>
      <c r="CB8" t="s">
        <v>97</v>
      </c>
      <c r="CC8" t="s">
        <v>97</v>
      </c>
      <c r="CD8" t="s">
        <v>97</v>
      </c>
      <c r="CE8" t="s">
        <v>81</v>
      </c>
      <c r="CF8" t="s">
        <v>97</v>
      </c>
      <c r="CG8" t="s">
        <v>97</v>
      </c>
      <c r="CH8" t="s">
        <v>97</v>
      </c>
      <c r="CI8" t="s">
        <v>81</v>
      </c>
      <c r="CJ8" t="s">
        <v>81</v>
      </c>
      <c r="CK8" t="s">
        <v>81</v>
      </c>
      <c r="CL8" t="s">
        <v>97</v>
      </c>
      <c r="CM8" t="s">
        <v>81</v>
      </c>
      <c r="CN8" t="s">
        <v>81</v>
      </c>
      <c r="CO8" t="s">
        <v>81</v>
      </c>
      <c r="CP8" t="s">
        <v>81</v>
      </c>
      <c r="CQ8" t="s">
        <v>81</v>
      </c>
      <c r="CR8" t="s">
        <v>97</v>
      </c>
      <c r="CS8" t="s">
        <v>97</v>
      </c>
      <c r="CT8" t="s">
        <v>97</v>
      </c>
      <c r="CU8" t="s">
        <v>97</v>
      </c>
      <c r="CV8" t="s">
        <v>97</v>
      </c>
      <c r="CW8" t="s">
        <v>97</v>
      </c>
      <c r="CX8" t="s">
        <v>97</v>
      </c>
      <c r="CY8" t="s">
        <v>81</v>
      </c>
      <c r="CZ8" t="s">
        <v>81</v>
      </c>
      <c r="DA8" t="s">
        <v>81</v>
      </c>
      <c r="DB8" t="s">
        <v>81</v>
      </c>
      <c r="DC8" t="s">
        <v>81</v>
      </c>
      <c r="DD8" t="s">
        <v>97</v>
      </c>
      <c r="DE8" t="s">
        <v>97</v>
      </c>
      <c r="DF8" t="s">
        <v>97</v>
      </c>
      <c r="DG8" t="s">
        <v>81</v>
      </c>
      <c r="DH8" t="s">
        <v>81</v>
      </c>
      <c r="DI8" t="s">
        <v>97</v>
      </c>
      <c r="DJ8" t="s">
        <v>97</v>
      </c>
      <c r="DK8" t="s">
        <v>81</v>
      </c>
      <c r="DL8" t="s">
        <v>81</v>
      </c>
      <c r="DM8" t="s">
        <v>97</v>
      </c>
      <c r="DN8" t="s">
        <v>81</v>
      </c>
      <c r="DO8" t="s">
        <v>81</v>
      </c>
      <c r="DP8" t="s">
        <v>81</v>
      </c>
      <c r="DQ8" t="s">
        <v>81</v>
      </c>
      <c r="DR8" t="s">
        <v>81</v>
      </c>
      <c r="DS8" t="s">
        <v>97</v>
      </c>
      <c r="DT8" t="s">
        <v>97</v>
      </c>
      <c r="DU8" t="s">
        <v>81</v>
      </c>
      <c r="DV8" t="s">
        <v>81</v>
      </c>
      <c r="DW8" t="s">
        <v>81</v>
      </c>
      <c r="DX8" t="s">
        <v>97</v>
      </c>
      <c r="DY8" t="s">
        <v>81</v>
      </c>
      <c r="DZ8" t="s">
        <v>81</v>
      </c>
      <c r="EA8" t="s">
        <v>81</v>
      </c>
      <c r="EB8" t="s">
        <v>97</v>
      </c>
      <c r="EC8" t="s">
        <v>97</v>
      </c>
      <c r="ED8" t="s">
        <v>81</v>
      </c>
      <c r="EE8" t="s">
        <v>81</v>
      </c>
      <c r="EF8" t="s">
        <v>81</v>
      </c>
      <c r="EG8" t="s">
        <v>97</v>
      </c>
      <c r="EH8" t="s">
        <v>97</v>
      </c>
      <c r="EI8" t="s">
        <v>97</v>
      </c>
      <c r="EJ8" t="s">
        <v>81</v>
      </c>
      <c r="EK8" t="s">
        <v>97</v>
      </c>
      <c r="EL8" t="s">
        <v>81</v>
      </c>
      <c r="EM8" t="s">
        <v>81</v>
      </c>
      <c r="EN8" t="s">
        <v>97</v>
      </c>
      <c r="EO8" t="s">
        <v>81</v>
      </c>
      <c r="EP8" t="s">
        <v>81</v>
      </c>
      <c r="EQ8" t="s">
        <v>81</v>
      </c>
      <c r="ER8" t="s">
        <v>97</v>
      </c>
      <c r="ES8" t="s">
        <v>97</v>
      </c>
      <c r="ET8" t="s">
        <v>81</v>
      </c>
      <c r="EU8" t="s">
        <v>81</v>
      </c>
      <c r="EV8" t="s">
        <v>97</v>
      </c>
      <c r="EW8" t="s">
        <v>81</v>
      </c>
      <c r="EX8" t="s">
        <v>97</v>
      </c>
      <c r="EY8" t="s">
        <v>97</v>
      </c>
      <c r="EZ8" t="s">
        <v>97</v>
      </c>
      <c r="FA8" t="s">
        <v>81</v>
      </c>
      <c r="FB8" t="s">
        <v>97</v>
      </c>
      <c r="FC8" t="s">
        <v>97</v>
      </c>
      <c r="FD8" t="s">
        <v>97</v>
      </c>
      <c r="FE8" t="s">
        <v>81</v>
      </c>
      <c r="FF8" t="s">
        <v>81</v>
      </c>
      <c r="FG8" t="s">
        <v>81</v>
      </c>
      <c r="FH8" t="s">
        <v>81</v>
      </c>
      <c r="FI8" t="s">
        <v>81</v>
      </c>
      <c r="FJ8" t="s">
        <v>81</v>
      </c>
      <c r="FK8" t="s">
        <v>97</v>
      </c>
      <c r="FL8" t="s">
        <v>97</v>
      </c>
      <c r="FM8" t="s">
        <v>81</v>
      </c>
      <c r="FN8" t="s">
        <v>81</v>
      </c>
      <c r="FO8" t="s">
        <v>81</v>
      </c>
      <c r="FP8" t="s">
        <v>81</v>
      </c>
      <c r="FQ8" t="s">
        <v>81</v>
      </c>
      <c r="FR8" t="s">
        <v>81</v>
      </c>
      <c r="FS8" t="s">
        <v>81</v>
      </c>
      <c r="FT8" t="s">
        <v>81</v>
      </c>
      <c r="FU8" t="s">
        <v>81</v>
      </c>
      <c r="FV8" t="s">
        <v>81</v>
      </c>
      <c r="FW8" t="s">
        <v>97</v>
      </c>
      <c r="FX8" t="s">
        <v>97</v>
      </c>
      <c r="FY8" t="s">
        <v>97</v>
      </c>
      <c r="FZ8" t="s">
        <v>97</v>
      </c>
      <c r="GA8" t="s">
        <v>97</v>
      </c>
      <c r="GB8" t="s">
        <v>81</v>
      </c>
      <c r="GC8" t="s">
        <v>97</v>
      </c>
      <c r="GD8" t="s">
        <v>97</v>
      </c>
      <c r="GE8" t="s">
        <v>81</v>
      </c>
      <c r="GF8" t="s">
        <v>81</v>
      </c>
      <c r="GG8" t="s">
        <v>97</v>
      </c>
      <c r="GH8" t="s">
        <v>81</v>
      </c>
      <c r="GI8" t="s">
        <v>81</v>
      </c>
      <c r="GJ8" t="s">
        <v>81</v>
      </c>
      <c r="GK8" t="s">
        <v>97</v>
      </c>
      <c r="GL8" t="s">
        <v>81</v>
      </c>
      <c r="GM8" t="s">
        <v>97</v>
      </c>
      <c r="GN8" t="s">
        <v>97</v>
      </c>
      <c r="GO8" t="s">
        <v>97</v>
      </c>
      <c r="GP8" t="s">
        <v>97</v>
      </c>
      <c r="GQ8" t="s">
        <v>97</v>
      </c>
      <c r="GR8" t="s">
        <v>81</v>
      </c>
      <c r="GS8" t="s">
        <v>97</v>
      </c>
      <c r="GT8" t="s">
        <v>97</v>
      </c>
      <c r="GU8" t="s">
        <v>97</v>
      </c>
      <c r="GV8" t="s">
        <v>81</v>
      </c>
      <c r="GW8" t="s">
        <v>81</v>
      </c>
      <c r="GX8" t="s">
        <v>81</v>
      </c>
      <c r="GY8" t="s">
        <v>81</v>
      </c>
      <c r="GZ8" t="s">
        <v>97</v>
      </c>
      <c r="HA8" t="s">
        <v>97</v>
      </c>
      <c r="HB8" t="s">
        <v>81</v>
      </c>
      <c r="HC8" t="s">
        <v>81</v>
      </c>
      <c r="HD8" t="s">
        <v>81</v>
      </c>
      <c r="HE8" t="s">
        <v>97</v>
      </c>
      <c r="HF8" t="s">
        <v>97</v>
      </c>
      <c r="HG8" t="s">
        <v>97</v>
      </c>
      <c r="HH8" t="s">
        <v>97</v>
      </c>
      <c r="HI8" t="s">
        <v>97</v>
      </c>
      <c r="HJ8" t="s">
        <v>97</v>
      </c>
      <c r="HK8" t="s">
        <v>97</v>
      </c>
      <c r="HL8" t="s">
        <v>97</v>
      </c>
      <c r="HM8" t="s">
        <v>97</v>
      </c>
      <c r="HN8" t="s">
        <v>81</v>
      </c>
      <c r="HO8" t="s">
        <v>97</v>
      </c>
      <c r="HP8" t="s">
        <v>81</v>
      </c>
      <c r="HQ8" t="s">
        <v>81</v>
      </c>
      <c r="HR8" t="s">
        <v>97</v>
      </c>
      <c r="HS8" t="s">
        <v>81</v>
      </c>
      <c r="HT8" t="s">
        <v>97</v>
      </c>
      <c r="HU8" t="s">
        <v>97</v>
      </c>
      <c r="HV8" t="s">
        <v>97</v>
      </c>
      <c r="HW8" t="s">
        <v>81</v>
      </c>
      <c r="HX8" t="s">
        <v>97</v>
      </c>
      <c r="HY8" t="s">
        <v>97</v>
      </c>
      <c r="HZ8" t="s">
        <v>81</v>
      </c>
      <c r="IA8" t="s">
        <v>81</v>
      </c>
      <c r="IB8" t="s">
        <v>81</v>
      </c>
      <c r="IC8" t="s">
        <v>97</v>
      </c>
      <c r="ID8" t="s">
        <v>97</v>
      </c>
      <c r="IE8" t="s">
        <v>81</v>
      </c>
      <c r="IF8" t="s">
        <v>97</v>
      </c>
      <c r="IG8" t="s">
        <v>97</v>
      </c>
      <c r="IH8" t="s">
        <v>81</v>
      </c>
      <c r="II8" t="s">
        <v>97</v>
      </c>
      <c r="IJ8" t="s">
        <v>81</v>
      </c>
      <c r="IK8" t="s">
        <v>97</v>
      </c>
      <c r="IL8" t="s">
        <v>97</v>
      </c>
      <c r="IM8" t="s">
        <v>97</v>
      </c>
      <c r="IN8" t="s">
        <v>97</v>
      </c>
      <c r="IO8" t="s">
        <v>97</v>
      </c>
      <c r="IP8" t="s">
        <v>81</v>
      </c>
      <c r="IQ8" t="s">
        <v>81</v>
      </c>
      <c r="IR8" t="s">
        <v>97</v>
      </c>
      <c r="IS8" t="s">
        <v>97</v>
      </c>
      <c r="IT8" t="s">
        <v>81</v>
      </c>
      <c r="IU8" t="s">
        <v>81</v>
      </c>
      <c r="IV8" t="s">
        <v>81</v>
      </c>
      <c r="IW8" t="s">
        <v>81</v>
      </c>
      <c r="IX8" t="s">
        <v>97</v>
      </c>
      <c r="IY8" t="s">
        <v>81</v>
      </c>
      <c r="IZ8" t="s">
        <v>81</v>
      </c>
      <c r="JA8" t="s">
        <v>97</v>
      </c>
      <c r="JB8" t="s">
        <v>97</v>
      </c>
      <c r="JC8" t="s">
        <v>81</v>
      </c>
      <c r="JD8" t="s">
        <v>81</v>
      </c>
      <c r="JE8" t="s">
        <v>81</v>
      </c>
      <c r="JF8" t="s">
        <v>97</v>
      </c>
      <c r="JG8" t="s">
        <v>97</v>
      </c>
      <c r="JH8" t="s">
        <v>81</v>
      </c>
      <c r="JI8" t="s">
        <v>81</v>
      </c>
      <c r="JJ8" t="s">
        <v>81</v>
      </c>
      <c r="JK8" t="s">
        <v>97</v>
      </c>
      <c r="JL8" t="s">
        <v>97</v>
      </c>
      <c r="JM8" t="s">
        <v>81</v>
      </c>
      <c r="JN8" t="s">
        <v>97</v>
      </c>
      <c r="JO8" t="s">
        <v>97</v>
      </c>
      <c r="JP8" t="s">
        <v>97</v>
      </c>
      <c r="JQ8" t="s">
        <v>81</v>
      </c>
      <c r="JR8" t="s">
        <v>97</v>
      </c>
      <c r="JS8" t="s">
        <v>81</v>
      </c>
      <c r="JT8" t="s">
        <v>81</v>
      </c>
      <c r="JU8" t="s">
        <v>97</v>
      </c>
      <c r="JV8" t="s">
        <v>81</v>
      </c>
      <c r="JW8" t="s">
        <v>81</v>
      </c>
      <c r="JX8" t="s">
        <v>81</v>
      </c>
      <c r="JY8" t="s">
        <v>97</v>
      </c>
      <c r="JZ8" t="s">
        <v>97</v>
      </c>
      <c r="KA8" t="s">
        <v>81</v>
      </c>
      <c r="KB8" t="s">
        <v>81</v>
      </c>
      <c r="KC8" t="s">
        <v>97</v>
      </c>
      <c r="KD8" t="s">
        <v>81</v>
      </c>
      <c r="KE8" t="s">
        <v>97</v>
      </c>
      <c r="KF8" t="s">
        <v>81</v>
      </c>
      <c r="KG8" t="s">
        <v>97</v>
      </c>
      <c r="KH8" t="s">
        <v>97</v>
      </c>
      <c r="KI8" t="s">
        <v>81</v>
      </c>
      <c r="KJ8" t="s">
        <v>97</v>
      </c>
      <c r="KK8" t="s">
        <v>81</v>
      </c>
      <c r="KL8" t="s">
        <v>81</v>
      </c>
      <c r="KM8" t="s">
        <v>81</v>
      </c>
      <c r="KN8" t="s">
        <v>81</v>
      </c>
      <c r="KO8" t="s">
        <v>81</v>
      </c>
      <c r="KP8" t="s">
        <v>97</v>
      </c>
      <c r="KQ8" t="s">
        <v>97</v>
      </c>
      <c r="KR8" t="s">
        <v>81</v>
      </c>
      <c r="KS8" t="s">
        <v>81</v>
      </c>
      <c r="KT8" t="s">
        <v>81</v>
      </c>
      <c r="KU8" t="s">
        <v>97</v>
      </c>
      <c r="KV8" t="s">
        <v>81</v>
      </c>
      <c r="KW8" t="s">
        <v>81</v>
      </c>
      <c r="KX8" t="s">
        <v>97</v>
      </c>
      <c r="KY8" t="s">
        <v>97</v>
      </c>
      <c r="KZ8" t="s">
        <v>81</v>
      </c>
      <c r="LA8" t="s">
        <v>97</v>
      </c>
      <c r="LB8" t="s">
        <v>97</v>
      </c>
      <c r="LC8" t="s">
        <v>97</v>
      </c>
      <c r="LD8" t="s">
        <v>97</v>
      </c>
      <c r="LE8" t="s">
        <v>81</v>
      </c>
      <c r="LF8" t="s">
        <v>97</v>
      </c>
      <c r="LG8" t="s">
        <v>97</v>
      </c>
      <c r="LH8" t="s">
        <v>97</v>
      </c>
      <c r="LI8" t="s">
        <v>97</v>
      </c>
      <c r="LJ8" t="s">
        <v>97</v>
      </c>
      <c r="LK8" t="s">
        <v>81</v>
      </c>
      <c r="LL8" t="s">
        <v>97</v>
      </c>
      <c r="LM8" t="s">
        <v>81</v>
      </c>
      <c r="LN8" t="s">
        <v>97</v>
      </c>
      <c r="LO8" t="s">
        <v>81</v>
      </c>
      <c r="LP8" t="s">
        <v>81</v>
      </c>
      <c r="LQ8" t="s">
        <v>97</v>
      </c>
      <c r="LR8" t="s">
        <v>81</v>
      </c>
      <c r="LS8" t="s">
        <v>97</v>
      </c>
      <c r="LT8" t="s">
        <v>81</v>
      </c>
      <c r="LU8" t="s">
        <v>97</v>
      </c>
      <c r="LV8" t="s">
        <v>97</v>
      </c>
      <c r="LW8" t="s">
        <v>81</v>
      </c>
      <c r="LX8" t="s">
        <v>97</v>
      </c>
      <c r="LY8" t="s">
        <v>97</v>
      </c>
      <c r="LZ8" t="s">
        <v>97</v>
      </c>
      <c r="MA8" t="s">
        <v>81</v>
      </c>
      <c r="MB8" t="s">
        <v>97</v>
      </c>
      <c r="MC8" t="s">
        <v>81</v>
      </c>
      <c r="MD8" t="s">
        <v>81</v>
      </c>
      <c r="ME8" t="s">
        <v>81</v>
      </c>
      <c r="MF8" t="s">
        <v>97</v>
      </c>
      <c r="MG8" t="s">
        <v>81</v>
      </c>
      <c r="MH8" t="s">
        <v>97</v>
      </c>
      <c r="MI8" t="s">
        <v>81</v>
      </c>
      <c r="MJ8" t="s">
        <v>97</v>
      </c>
      <c r="MK8" t="s">
        <v>81</v>
      </c>
      <c r="ML8" t="s">
        <v>97</v>
      </c>
      <c r="MM8" t="s">
        <v>97</v>
      </c>
      <c r="MN8" t="s">
        <v>97</v>
      </c>
      <c r="MO8" t="s">
        <v>81</v>
      </c>
      <c r="MP8" t="s">
        <v>81</v>
      </c>
      <c r="MQ8" t="s">
        <v>97</v>
      </c>
      <c r="MR8" t="s">
        <v>81</v>
      </c>
      <c r="MS8" t="s">
        <v>81</v>
      </c>
      <c r="MT8" t="s">
        <v>81</v>
      </c>
      <c r="MU8" t="s">
        <v>81</v>
      </c>
      <c r="MV8" t="s">
        <v>97</v>
      </c>
      <c r="MW8" t="s">
        <v>81</v>
      </c>
      <c r="MX8" t="s">
        <v>97</v>
      </c>
      <c r="MY8" t="s">
        <v>81</v>
      </c>
      <c r="MZ8" t="s">
        <v>97</v>
      </c>
      <c r="NA8" t="s">
        <v>97</v>
      </c>
      <c r="NB8" t="s">
        <v>81</v>
      </c>
      <c r="NC8" t="s">
        <v>81</v>
      </c>
      <c r="ND8" t="s">
        <v>81</v>
      </c>
      <c r="NE8" t="s">
        <v>81</v>
      </c>
      <c r="NF8" t="s">
        <v>97</v>
      </c>
      <c r="NG8" t="s">
        <v>81</v>
      </c>
      <c r="NH8" t="s">
        <v>97</v>
      </c>
      <c r="NI8" t="s">
        <v>81</v>
      </c>
      <c r="NJ8" t="s">
        <v>81</v>
      </c>
      <c r="NK8" t="s">
        <v>81</v>
      </c>
      <c r="NL8" t="s">
        <v>97</v>
      </c>
      <c r="NM8" t="s">
        <v>97</v>
      </c>
      <c r="NN8" t="s">
        <v>97</v>
      </c>
      <c r="NO8" t="s">
        <v>81</v>
      </c>
      <c r="NP8" t="s">
        <v>81</v>
      </c>
      <c r="NQ8" t="s">
        <v>97</v>
      </c>
      <c r="NR8" t="s">
        <v>97</v>
      </c>
      <c r="NS8" t="s">
        <v>81</v>
      </c>
      <c r="NT8" t="s">
        <v>81</v>
      </c>
      <c r="NU8" t="s">
        <v>97</v>
      </c>
      <c r="NV8" t="s">
        <v>81</v>
      </c>
      <c r="NW8" t="s">
        <v>97</v>
      </c>
      <c r="NX8" t="s">
        <v>81</v>
      </c>
      <c r="NY8" t="s">
        <v>81</v>
      </c>
      <c r="NZ8" t="s">
        <v>97</v>
      </c>
      <c r="OA8" t="s">
        <v>97</v>
      </c>
      <c r="OB8" t="s">
        <v>97</v>
      </c>
      <c r="OC8" t="s">
        <v>97</v>
      </c>
      <c r="OD8" t="s">
        <v>97</v>
      </c>
      <c r="OE8" t="s">
        <v>81</v>
      </c>
      <c r="OF8" t="s">
        <v>97</v>
      </c>
      <c r="OG8" t="s">
        <v>97</v>
      </c>
      <c r="OH8" t="s">
        <v>97</v>
      </c>
      <c r="OI8" t="s">
        <v>97</v>
      </c>
      <c r="OJ8" t="s">
        <v>97</v>
      </c>
      <c r="OK8" t="s">
        <v>97</v>
      </c>
      <c r="OL8" t="s">
        <v>81</v>
      </c>
      <c r="OM8" t="s">
        <v>97</v>
      </c>
      <c r="ON8" t="s">
        <v>81</v>
      </c>
      <c r="OO8" t="s">
        <v>81</v>
      </c>
      <c r="OP8" t="s">
        <v>81</v>
      </c>
      <c r="OQ8" t="s">
        <v>81</v>
      </c>
      <c r="OR8" t="s">
        <v>81</v>
      </c>
      <c r="OS8" t="s">
        <v>81</v>
      </c>
      <c r="OT8" t="s">
        <v>81</v>
      </c>
      <c r="OU8" t="s">
        <v>97</v>
      </c>
      <c r="OV8" t="s">
        <v>81</v>
      </c>
      <c r="OW8" t="s">
        <v>97</v>
      </c>
      <c r="OX8" t="s">
        <v>81</v>
      </c>
      <c r="OY8" t="s">
        <v>97</v>
      </c>
      <c r="OZ8" t="s">
        <v>81</v>
      </c>
      <c r="PA8" t="s">
        <v>97</v>
      </c>
      <c r="PB8" t="s">
        <v>97</v>
      </c>
      <c r="PC8" t="s">
        <v>97</v>
      </c>
      <c r="PD8" t="s">
        <v>81</v>
      </c>
      <c r="PE8" t="s">
        <v>81</v>
      </c>
      <c r="PF8" t="s">
        <v>81</v>
      </c>
      <c r="PG8" t="s">
        <v>97</v>
      </c>
      <c r="PH8" t="s">
        <v>81</v>
      </c>
      <c r="PI8" t="s">
        <v>81</v>
      </c>
      <c r="PJ8" t="s">
        <v>97</v>
      </c>
      <c r="PK8" t="s">
        <v>81</v>
      </c>
      <c r="PL8" t="s">
        <v>81</v>
      </c>
      <c r="PM8" t="s">
        <v>81</v>
      </c>
      <c r="PN8" t="s">
        <v>97</v>
      </c>
      <c r="PO8" t="s">
        <v>97</v>
      </c>
      <c r="PP8" t="s">
        <v>81</v>
      </c>
      <c r="PQ8" t="s">
        <v>81</v>
      </c>
      <c r="PR8" t="s">
        <v>97</v>
      </c>
      <c r="PS8" t="s">
        <v>81</v>
      </c>
      <c r="PT8" t="s">
        <v>81</v>
      </c>
      <c r="PU8" t="s">
        <v>97</v>
      </c>
      <c r="PV8" t="s">
        <v>81</v>
      </c>
      <c r="PW8" t="s">
        <v>97</v>
      </c>
      <c r="PX8" t="s">
        <v>81</v>
      </c>
      <c r="PY8" t="s">
        <v>97</v>
      </c>
      <c r="PZ8" t="s">
        <v>81</v>
      </c>
      <c r="QA8" t="s">
        <v>97</v>
      </c>
      <c r="QB8" t="s">
        <v>97</v>
      </c>
      <c r="QC8" t="s">
        <v>81</v>
      </c>
      <c r="QD8" t="s">
        <v>97</v>
      </c>
      <c r="QE8" t="s">
        <v>97</v>
      </c>
      <c r="QF8" t="s">
        <v>97</v>
      </c>
      <c r="QG8" t="s">
        <v>97</v>
      </c>
      <c r="QH8" t="s">
        <v>81</v>
      </c>
      <c r="QI8" t="s">
        <v>97</v>
      </c>
      <c r="QJ8" t="s">
        <v>97</v>
      </c>
      <c r="QK8" t="s">
        <v>81</v>
      </c>
      <c r="QL8" t="s">
        <v>81</v>
      </c>
      <c r="QM8" t="s">
        <v>97</v>
      </c>
      <c r="QN8" t="s">
        <v>97</v>
      </c>
      <c r="QO8" t="s">
        <v>97</v>
      </c>
      <c r="QP8" t="s">
        <v>97</v>
      </c>
      <c r="QQ8" t="s">
        <v>97</v>
      </c>
      <c r="QR8" t="s">
        <v>97</v>
      </c>
      <c r="QS8" t="s">
        <v>97</v>
      </c>
      <c r="QT8" t="s">
        <v>97</v>
      </c>
      <c r="QU8" t="s">
        <v>81</v>
      </c>
      <c r="QV8" t="s">
        <v>81</v>
      </c>
      <c r="QW8" t="s">
        <v>81</v>
      </c>
      <c r="QX8" t="s">
        <v>97</v>
      </c>
      <c r="QY8" t="s">
        <v>81</v>
      </c>
      <c r="QZ8" t="s">
        <v>97</v>
      </c>
      <c r="RA8" t="s">
        <v>81</v>
      </c>
      <c r="RB8" t="s">
        <v>97</v>
      </c>
      <c r="RC8" t="s">
        <v>97</v>
      </c>
      <c r="RD8" t="s">
        <v>81</v>
      </c>
      <c r="RE8" t="s">
        <v>97</v>
      </c>
      <c r="RF8" t="s">
        <v>97</v>
      </c>
      <c r="RG8" t="s">
        <v>97</v>
      </c>
      <c r="RH8" t="s">
        <v>81</v>
      </c>
      <c r="RI8" t="s">
        <v>97</v>
      </c>
      <c r="RJ8" t="s">
        <v>81</v>
      </c>
      <c r="RK8" t="s">
        <v>97</v>
      </c>
      <c r="RL8" t="s">
        <v>97</v>
      </c>
      <c r="RM8" t="s">
        <v>97</v>
      </c>
      <c r="RN8" t="s">
        <v>97</v>
      </c>
      <c r="RO8" t="s">
        <v>81</v>
      </c>
      <c r="RP8" t="s">
        <v>97</v>
      </c>
      <c r="RQ8" t="s">
        <v>97</v>
      </c>
      <c r="RR8" t="s">
        <v>81</v>
      </c>
      <c r="RS8" t="s">
        <v>81</v>
      </c>
      <c r="RT8" t="s">
        <v>81</v>
      </c>
      <c r="RU8" t="s">
        <v>97</v>
      </c>
      <c r="RV8" t="s">
        <v>97</v>
      </c>
      <c r="RW8" t="s">
        <v>81</v>
      </c>
      <c r="RX8" t="s">
        <v>81</v>
      </c>
      <c r="RY8" t="s">
        <v>81</v>
      </c>
      <c r="RZ8" t="s">
        <v>81</v>
      </c>
      <c r="SA8" t="s">
        <v>81</v>
      </c>
      <c r="SB8" t="s">
        <v>97</v>
      </c>
      <c r="SC8" t="s">
        <v>81</v>
      </c>
      <c r="SD8" t="s">
        <v>97</v>
      </c>
      <c r="SE8" t="s">
        <v>97</v>
      </c>
      <c r="SF8" t="s">
        <v>81</v>
      </c>
      <c r="SG8" t="s">
        <v>97</v>
      </c>
    </row>
    <row r="9" spans="1:501" x14ac:dyDescent="0.45">
      <c r="A9" t="s">
        <v>40</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72</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73</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41</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74</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9B88-CACB-40D1-9F9C-7B8826C8F510}">
  <dimension ref="A1:AH501"/>
  <sheetViews>
    <sheetView topLeftCell="T1" zoomScale="130" zoomScaleNormal="130" workbookViewId="0">
      <selection activeCell="AH2" sqref="AH2"/>
    </sheetView>
  </sheetViews>
  <sheetFormatPr defaultRowHeight="14.25" x14ac:dyDescent="0.45"/>
  <cols>
    <col min="1" max="1" width="9.265625" bestFit="1" customWidth="1"/>
    <col min="2" max="2" width="15.6640625" bestFit="1" customWidth="1"/>
    <col min="3" max="3" width="9.3984375" bestFit="1" customWidth="1"/>
    <col min="4" max="4" width="14.73046875" bestFit="1" customWidth="1"/>
    <col min="5" max="6" width="14.73046875" customWidth="1"/>
    <col min="7" max="7" width="11.53125" bestFit="1" customWidth="1"/>
    <col min="8" max="8" width="11.53125" customWidth="1"/>
    <col min="9" max="9" width="13.265625" bestFit="1" customWidth="1"/>
    <col min="10" max="10" width="19.796875" bestFit="1" customWidth="1"/>
    <col min="11" max="11" width="19.796875" customWidth="1"/>
    <col min="12" max="12" width="12.59765625" bestFit="1" customWidth="1"/>
    <col min="13" max="13" width="6.19921875" bestFit="1" customWidth="1"/>
    <col min="14" max="14" width="8.19921875" bestFit="1" customWidth="1"/>
    <col min="15" max="16" width="20.06640625" customWidth="1"/>
    <col min="17" max="17" width="21.265625" bestFit="1" customWidth="1"/>
    <col min="18" max="18" width="19.6640625" bestFit="1" customWidth="1"/>
    <col min="19" max="19" width="19.9296875" bestFit="1" customWidth="1"/>
    <col min="20" max="20" width="21.6640625" bestFit="1" customWidth="1"/>
    <col min="21" max="22" width="21.6640625" customWidth="1"/>
    <col min="23" max="23" width="15.265625" bestFit="1" customWidth="1"/>
    <col min="24" max="24" width="8.59765625" bestFit="1" customWidth="1"/>
    <col min="25" max="25" width="11.9296875" bestFit="1" customWidth="1"/>
    <col min="26" max="26" width="10.33203125" bestFit="1" customWidth="1"/>
    <col min="27" max="27" width="5" bestFit="1" customWidth="1"/>
    <col min="28" max="28" width="14.46484375" bestFit="1" customWidth="1"/>
    <col min="29" max="29" width="8.59765625" bestFit="1" customWidth="1"/>
    <col min="30" max="30" width="9.6640625" customWidth="1"/>
  </cols>
  <sheetData>
    <row r="1" spans="1:34" x14ac:dyDescent="0.45">
      <c r="A1" s="6" t="s">
        <v>515</v>
      </c>
      <c r="B1" s="6" t="s">
        <v>516</v>
      </c>
      <c r="C1" s="6" t="s">
        <v>39</v>
      </c>
      <c r="D1" s="6" t="s">
        <v>517</v>
      </c>
      <c r="E1" s="14" t="s">
        <v>640</v>
      </c>
      <c r="F1" s="14" t="s">
        <v>642</v>
      </c>
      <c r="G1" s="6" t="s">
        <v>518</v>
      </c>
      <c r="H1" s="14" t="s">
        <v>639</v>
      </c>
      <c r="I1" s="6" t="s">
        <v>519</v>
      </c>
      <c r="J1" s="6" t="s">
        <v>520</v>
      </c>
      <c r="K1" s="14" t="s">
        <v>638</v>
      </c>
      <c r="L1" s="6" t="s">
        <v>521</v>
      </c>
      <c r="M1" s="6" t="s">
        <v>40</v>
      </c>
      <c r="N1" s="6" t="s">
        <v>522</v>
      </c>
      <c r="O1" s="6" t="s">
        <v>41</v>
      </c>
      <c r="P1" s="14" t="s">
        <v>641</v>
      </c>
      <c r="Q1" s="6" t="s">
        <v>523</v>
      </c>
      <c r="R1" s="6" t="s">
        <v>524</v>
      </c>
      <c r="S1" s="6" t="s">
        <v>525</v>
      </c>
      <c r="T1" s="6" t="s">
        <v>526</v>
      </c>
      <c r="U1" s="13" t="s">
        <v>643</v>
      </c>
      <c r="V1" s="13" t="s">
        <v>644</v>
      </c>
      <c r="W1" s="13" t="s">
        <v>645</v>
      </c>
      <c r="X1" s="13" t="s">
        <v>632</v>
      </c>
      <c r="Y1" s="13" t="s">
        <v>633</v>
      </c>
      <c r="Z1" s="13" t="s">
        <v>635</v>
      </c>
      <c r="AA1" s="13" t="s">
        <v>636</v>
      </c>
      <c r="AB1" s="13" t="s">
        <v>646</v>
      </c>
      <c r="AC1" s="13" t="s">
        <v>648</v>
      </c>
      <c r="AD1" s="13" t="s">
        <v>649</v>
      </c>
    </row>
    <row r="2" spans="1:34" x14ac:dyDescent="0.45">
      <c r="A2" s="7">
        <v>1</v>
      </c>
      <c r="B2" s="7" t="s">
        <v>527</v>
      </c>
      <c r="C2" s="7" t="s">
        <v>528</v>
      </c>
      <c r="D2" s="7" t="s">
        <v>529</v>
      </c>
      <c r="E2" s="15" t="b">
        <f>D2&lt;&gt;$D$7</f>
        <v>1</v>
      </c>
      <c r="F2" s="15" t="b">
        <f>NOT(D2=$D$7)</f>
        <v>1</v>
      </c>
      <c r="G2" s="7" t="s">
        <v>530</v>
      </c>
      <c r="H2" s="15" t="b">
        <f>G2=$G$12</f>
        <v>0</v>
      </c>
      <c r="I2" s="7" t="s">
        <v>531</v>
      </c>
      <c r="J2" s="7" t="s">
        <v>532</v>
      </c>
      <c r="K2" s="15" t="b">
        <f>J2=$J$5</f>
        <v>0</v>
      </c>
      <c r="L2" s="7" t="s">
        <v>533</v>
      </c>
      <c r="M2" s="7">
        <v>26</v>
      </c>
      <c r="N2" s="7">
        <v>107487</v>
      </c>
      <c r="O2" s="7">
        <v>38</v>
      </c>
      <c r="P2" s="15" t="b">
        <f>O2&gt;15</f>
        <v>1</v>
      </c>
      <c r="Q2" s="7">
        <v>1</v>
      </c>
      <c r="R2" s="7">
        <v>2</v>
      </c>
      <c r="S2" s="7">
        <v>7</v>
      </c>
      <c r="T2" s="7">
        <v>31</v>
      </c>
      <c r="U2" s="9" t="b">
        <f>AND(K2,H2)</f>
        <v>0</v>
      </c>
      <c r="V2" s="9" t="b">
        <f>AND(P2,E2)</f>
        <v>1</v>
      </c>
      <c r="W2" s="9" t="b">
        <f>OR(U2:V2)</f>
        <v>1</v>
      </c>
      <c r="X2" t="b">
        <f>AND(J2="Permanent",S2&gt;=8)</f>
        <v>0</v>
      </c>
      <c r="Y2" t="b">
        <f>OR(J2=$J$2,S2&gt;7)</f>
        <v>1</v>
      </c>
      <c r="Z2" t="b">
        <f>AND(J2=$J$5,G2=$G$7,D2=$D$8,O2&gt;15)</f>
        <v>0</v>
      </c>
      <c r="AA2">
        <f>_xlfn.RANK.EQ(N2,$N$2:$N$501)</f>
        <v>68</v>
      </c>
      <c r="AB2" t="b">
        <f>ISEVEN(O2)</f>
        <v>1</v>
      </c>
      <c r="AC2" t="str">
        <f>IF(N2&gt;80000,"Well Paid","Moderate")</f>
        <v>Well Paid</v>
      </c>
      <c r="AD2" t="str" cm="1">
        <f t="array" ref="AD2:AD501">IF(N2:N501&gt;80000,"Well Paid","Moderate")</f>
        <v>Well Paid</v>
      </c>
      <c r="AF2" t="b" cm="1">
        <f t="array" ref="AF2:AF501">IF(B2:B501="Finance",N2:N501)</f>
        <v>0</v>
      </c>
      <c r="AG2">
        <f>MEDIAN(_xlfn.ANCHORARRAY(AF2))</f>
        <v>80098</v>
      </c>
      <c r="AH2" cm="1">
        <f t="array" ref="AH2">MEDIAN(IF(B2:B501="Finance",N2:N501))</f>
        <v>80098</v>
      </c>
    </row>
    <row r="3" spans="1:34" x14ac:dyDescent="0.45">
      <c r="A3" s="8">
        <v>2</v>
      </c>
      <c r="B3" s="8" t="s">
        <v>534</v>
      </c>
      <c r="C3" s="8" t="s">
        <v>42</v>
      </c>
      <c r="D3" s="8" t="s">
        <v>535</v>
      </c>
      <c r="E3" s="15" t="b">
        <f t="shared" ref="E3:E66" si="0">D3&lt;&gt;$D$7</f>
        <v>1</v>
      </c>
      <c r="F3" s="15" t="b">
        <f t="shared" ref="F3:F66" si="1">NOT(D3=$D$7)</f>
        <v>1</v>
      </c>
      <c r="G3" s="8" t="s">
        <v>530</v>
      </c>
      <c r="H3" s="15" t="b">
        <f t="shared" ref="H3:H66" si="2">G3=$G$12</f>
        <v>0</v>
      </c>
      <c r="I3" s="8" t="s">
        <v>536</v>
      </c>
      <c r="J3" s="8" t="s">
        <v>537</v>
      </c>
      <c r="K3" s="15" t="b">
        <f t="shared" ref="K3:K66" si="3">J3=$J$5</f>
        <v>0</v>
      </c>
      <c r="L3" s="8" t="s">
        <v>538</v>
      </c>
      <c r="M3" s="8">
        <v>24</v>
      </c>
      <c r="N3" s="8">
        <v>47438</v>
      </c>
      <c r="O3" s="8">
        <v>27</v>
      </c>
      <c r="P3" s="15" t="b">
        <f t="shared" ref="P3:P66" si="4">O3&gt;15</f>
        <v>1</v>
      </c>
      <c r="Q3" s="8">
        <v>4</v>
      </c>
      <c r="R3" s="8">
        <v>11</v>
      </c>
      <c r="S3" s="8">
        <v>1</v>
      </c>
      <c r="T3" s="8">
        <v>44</v>
      </c>
      <c r="U3" s="9" t="b">
        <f t="shared" ref="U3:U66" si="5">AND(K3,H3)</f>
        <v>0</v>
      </c>
      <c r="V3" s="9" t="b">
        <f t="shared" ref="V3:V66" si="6">AND(P3,E3)</f>
        <v>1</v>
      </c>
      <c r="W3" s="9" t="b">
        <f t="shared" ref="W3:W66" si="7">OR(U3:V3)</f>
        <v>1</v>
      </c>
      <c r="X3" t="b">
        <f t="shared" ref="X3:X66" si="8">AND(J3="Permanent",S3&gt;=8)</f>
        <v>0</v>
      </c>
      <c r="Y3" t="b">
        <f t="shared" ref="Y3:Y66" si="9">OR(J3=$J$2,S3&gt;7)</f>
        <v>0</v>
      </c>
      <c r="Z3" t="b">
        <f t="shared" ref="Z3:Z66" si="10">AND(J3=$J$5,G3=$G$7,D3=$D$8,O3&gt;15)</f>
        <v>0</v>
      </c>
      <c r="AA3">
        <f t="shared" ref="AA3:AA66" si="11">_xlfn.RANK.EQ(N3,$N$2:$N$501)</f>
        <v>408</v>
      </c>
      <c r="AB3" t="b">
        <f t="shared" ref="AB3:AB66" si="12">ISEVEN(O3)</f>
        <v>0</v>
      </c>
      <c r="AC3" t="str">
        <f t="shared" ref="AC3:AC66" si="13">IF(N3&gt;80000,"Well Paid","Moderate")</f>
        <v>Moderate</v>
      </c>
      <c r="AD3" t="str">
        <v>Moderate</v>
      </c>
      <c r="AF3" t="b">
        <v>0</v>
      </c>
    </row>
    <row r="4" spans="1:34" x14ac:dyDescent="0.45">
      <c r="A4" s="9">
        <v>3</v>
      </c>
      <c r="B4" s="9" t="s">
        <v>539</v>
      </c>
      <c r="C4" s="9" t="s">
        <v>528</v>
      </c>
      <c r="D4" s="9" t="s">
        <v>535</v>
      </c>
      <c r="E4" s="15" t="b">
        <f t="shared" si="0"/>
        <v>1</v>
      </c>
      <c r="F4" s="15" t="b">
        <f t="shared" si="1"/>
        <v>1</v>
      </c>
      <c r="G4" s="9" t="s">
        <v>540</v>
      </c>
      <c r="H4" s="15" t="b">
        <f t="shared" si="2"/>
        <v>0</v>
      </c>
      <c r="I4" s="9" t="s">
        <v>541</v>
      </c>
      <c r="J4" s="9" t="s">
        <v>537</v>
      </c>
      <c r="K4" s="15" t="b">
        <f t="shared" si="3"/>
        <v>0</v>
      </c>
      <c r="L4" s="9" t="s">
        <v>542</v>
      </c>
      <c r="M4" s="9">
        <v>44</v>
      </c>
      <c r="N4" s="9">
        <v>78515</v>
      </c>
      <c r="O4" s="9">
        <v>34</v>
      </c>
      <c r="P4" s="15" t="b">
        <f t="shared" si="4"/>
        <v>1</v>
      </c>
      <c r="Q4" s="9">
        <v>12</v>
      </c>
      <c r="R4" s="9">
        <v>13</v>
      </c>
      <c r="S4" s="9">
        <v>2</v>
      </c>
      <c r="T4" s="9">
        <v>36</v>
      </c>
      <c r="U4" s="9" t="b">
        <f t="shared" si="5"/>
        <v>0</v>
      </c>
      <c r="V4" s="9" t="b">
        <f t="shared" si="6"/>
        <v>1</v>
      </c>
      <c r="W4" s="9" t="b">
        <f t="shared" si="7"/>
        <v>1</v>
      </c>
      <c r="X4" t="b">
        <f t="shared" si="8"/>
        <v>0</v>
      </c>
      <c r="Y4" t="b">
        <f t="shared" si="9"/>
        <v>0</v>
      </c>
      <c r="Z4" t="b">
        <f t="shared" si="10"/>
        <v>0</v>
      </c>
      <c r="AA4">
        <f t="shared" si="11"/>
        <v>231</v>
      </c>
      <c r="AB4" t="b">
        <f t="shared" si="12"/>
        <v>1</v>
      </c>
      <c r="AC4" t="str">
        <f t="shared" si="13"/>
        <v>Moderate</v>
      </c>
      <c r="AD4" t="str">
        <v>Moderate</v>
      </c>
      <c r="AF4">
        <v>78515</v>
      </c>
    </row>
    <row r="5" spans="1:34" x14ac:dyDescent="0.45">
      <c r="A5" s="8">
        <v>4</v>
      </c>
      <c r="B5" s="8" t="s">
        <v>527</v>
      </c>
      <c r="C5" s="8" t="s">
        <v>43</v>
      </c>
      <c r="D5" s="8" t="s">
        <v>535</v>
      </c>
      <c r="E5" s="15" t="b">
        <f t="shared" si="0"/>
        <v>1</v>
      </c>
      <c r="F5" s="15" t="b">
        <f t="shared" si="1"/>
        <v>1</v>
      </c>
      <c r="G5" s="8" t="s">
        <v>530</v>
      </c>
      <c r="H5" s="15" t="b">
        <f t="shared" si="2"/>
        <v>0</v>
      </c>
      <c r="I5" s="8" t="s">
        <v>543</v>
      </c>
      <c r="J5" s="8" t="s">
        <v>544</v>
      </c>
      <c r="K5" s="15" t="b">
        <f t="shared" si="3"/>
        <v>1</v>
      </c>
      <c r="L5" s="8" t="s">
        <v>542</v>
      </c>
      <c r="M5" s="8">
        <v>47</v>
      </c>
      <c r="N5" s="8">
        <v>35744</v>
      </c>
      <c r="O5" s="8">
        <v>15</v>
      </c>
      <c r="P5" s="15" t="b">
        <f t="shared" si="4"/>
        <v>0</v>
      </c>
      <c r="Q5" s="8">
        <v>10</v>
      </c>
      <c r="R5" s="8">
        <v>7</v>
      </c>
      <c r="S5" s="8">
        <v>1</v>
      </c>
      <c r="T5" s="8">
        <v>45</v>
      </c>
      <c r="U5" s="9" t="b">
        <f t="shared" si="5"/>
        <v>0</v>
      </c>
      <c r="V5" s="9" t="b">
        <f t="shared" si="6"/>
        <v>0</v>
      </c>
      <c r="W5" s="9" t="b">
        <f t="shared" si="7"/>
        <v>0</v>
      </c>
      <c r="X5" t="b">
        <f t="shared" si="8"/>
        <v>0</v>
      </c>
      <c r="Y5" t="b">
        <f t="shared" si="9"/>
        <v>0</v>
      </c>
      <c r="Z5" t="b">
        <f t="shared" si="10"/>
        <v>0</v>
      </c>
      <c r="AA5">
        <f t="shared" si="11"/>
        <v>470</v>
      </c>
      <c r="AB5" t="b">
        <f t="shared" si="12"/>
        <v>0</v>
      </c>
      <c r="AC5" t="str">
        <f t="shared" si="13"/>
        <v>Moderate</v>
      </c>
      <c r="AD5" t="str">
        <v>Moderate</v>
      </c>
      <c r="AF5" t="b">
        <v>0</v>
      </c>
    </row>
    <row r="6" spans="1:34" x14ac:dyDescent="0.45">
      <c r="A6" s="9">
        <v>5</v>
      </c>
      <c r="B6" s="9" t="s">
        <v>545</v>
      </c>
      <c r="C6" s="9" t="s">
        <v>43</v>
      </c>
      <c r="D6" s="9" t="s">
        <v>529</v>
      </c>
      <c r="E6" s="15" t="b">
        <f t="shared" si="0"/>
        <v>1</v>
      </c>
      <c r="F6" s="15" t="b">
        <f t="shared" si="1"/>
        <v>1</v>
      </c>
      <c r="G6" s="9" t="s">
        <v>530</v>
      </c>
      <c r="H6" s="15" t="b">
        <f t="shared" si="2"/>
        <v>0</v>
      </c>
      <c r="I6" s="9" t="s">
        <v>541</v>
      </c>
      <c r="J6" s="9" t="s">
        <v>537</v>
      </c>
      <c r="K6" s="15" t="b">
        <f t="shared" si="3"/>
        <v>0</v>
      </c>
      <c r="L6" s="9" t="s">
        <v>546</v>
      </c>
      <c r="M6" s="9">
        <v>58</v>
      </c>
      <c r="N6" s="9">
        <v>113820</v>
      </c>
      <c r="O6" s="9">
        <v>32</v>
      </c>
      <c r="P6" s="15" t="b">
        <f t="shared" si="4"/>
        <v>1</v>
      </c>
      <c r="Q6" s="9">
        <v>13</v>
      </c>
      <c r="R6" s="9">
        <v>14</v>
      </c>
      <c r="S6" s="9">
        <v>9</v>
      </c>
      <c r="T6" s="9">
        <v>33</v>
      </c>
      <c r="U6" s="9" t="b">
        <f t="shared" si="5"/>
        <v>0</v>
      </c>
      <c r="V6" s="9" t="b">
        <f t="shared" si="6"/>
        <v>1</v>
      </c>
      <c r="W6" s="9" t="b">
        <f t="shared" si="7"/>
        <v>1</v>
      </c>
      <c r="X6" t="b">
        <f t="shared" si="8"/>
        <v>0</v>
      </c>
      <c r="Y6" t="b">
        <f t="shared" si="9"/>
        <v>1</v>
      </c>
      <c r="Z6" t="b">
        <f t="shared" si="10"/>
        <v>0</v>
      </c>
      <c r="AA6">
        <f t="shared" si="11"/>
        <v>32</v>
      </c>
      <c r="AB6" t="b">
        <f t="shared" si="12"/>
        <v>1</v>
      </c>
      <c r="AC6" t="str">
        <f t="shared" si="13"/>
        <v>Well Paid</v>
      </c>
      <c r="AD6" t="str">
        <v>Well Paid</v>
      </c>
      <c r="AF6" t="b">
        <v>0</v>
      </c>
    </row>
    <row r="7" spans="1:34" x14ac:dyDescent="0.45">
      <c r="A7" s="8">
        <v>6</v>
      </c>
      <c r="B7" s="8" t="s">
        <v>539</v>
      </c>
      <c r="C7" s="8" t="s">
        <v>43</v>
      </c>
      <c r="D7" s="8" t="s">
        <v>547</v>
      </c>
      <c r="E7" s="15" t="b">
        <f t="shared" si="0"/>
        <v>0</v>
      </c>
      <c r="F7" s="15" t="b">
        <f t="shared" si="1"/>
        <v>0</v>
      </c>
      <c r="G7" s="8" t="s">
        <v>548</v>
      </c>
      <c r="H7" s="15" t="b">
        <f t="shared" si="2"/>
        <v>1</v>
      </c>
      <c r="I7" s="8" t="s">
        <v>536</v>
      </c>
      <c r="J7" s="8" t="s">
        <v>532</v>
      </c>
      <c r="K7" s="15" t="b">
        <f t="shared" si="3"/>
        <v>0</v>
      </c>
      <c r="L7" s="8" t="s">
        <v>549</v>
      </c>
      <c r="M7" s="8">
        <v>45</v>
      </c>
      <c r="N7" s="8">
        <v>72417</v>
      </c>
      <c r="O7" s="8">
        <v>21</v>
      </c>
      <c r="P7" s="15" t="b">
        <f t="shared" si="4"/>
        <v>1</v>
      </c>
      <c r="Q7" s="8">
        <v>14</v>
      </c>
      <c r="R7" s="8">
        <v>8</v>
      </c>
      <c r="S7" s="8">
        <v>9</v>
      </c>
      <c r="T7" s="8">
        <v>55</v>
      </c>
      <c r="U7" s="9" t="b">
        <f t="shared" si="5"/>
        <v>0</v>
      </c>
      <c r="V7" s="9" t="b">
        <f t="shared" si="6"/>
        <v>0</v>
      </c>
      <c r="W7" s="9" t="b">
        <f t="shared" si="7"/>
        <v>0</v>
      </c>
      <c r="X7" t="b">
        <f t="shared" si="8"/>
        <v>1</v>
      </c>
      <c r="Y7" t="b">
        <f t="shared" si="9"/>
        <v>1</v>
      </c>
      <c r="Z7" t="b">
        <f t="shared" si="10"/>
        <v>0</v>
      </c>
      <c r="AA7">
        <f t="shared" si="11"/>
        <v>261</v>
      </c>
      <c r="AB7" t="b">
        <f t="shared" si="12"/>
        <v>0</v>
      </c>
      <c r="AC7" t="str">
        <f t="shared" si="13"/>
        <v>Moderate</v>
      </c>
      <c r="AD7" t="str">
        <v>Moderate</v>
      </c>
      <c r="AF7">
        <v>72417</v>
      </c>
    </row>
    <row r="8" spans="1:34" x14ac:dyDescent="0.45">
      <c r="A8" s="9">
        <v>7</v>
      </c>
      <c r="B8" s="9" t="s">
        <v>539</v>
      </c>
      <c r="C8" s="9" t="s">
        <v>43</v>
      </c>
      <c r="D8" s="9" t="s">
        <v>547</v>
      </c>
      <c r="E8" s="15" t="b">
        <f t="shared" si="0"/>
        <v>0</v>
      </c>
      <c r="F8" s="15" t="b">
        <f t="shared" si="1"/>
        <v>0</v>
      </c>
      <c r="G8" s="9" t="s">
        <v>550</v>
      </c>
      <c r="H8" s="15" t="b">
        <f t="shared" si="2"/>
        <v>0</v>
      </c>
      <c r="I8" s="9" t="s">
        <v>551</v>
      </c>
      <c r="J8" s="9" t="s">
        <v>544</v>
      </c>
      <c r="K8" s="15" t="b">
        <f t="shared" si="3"/>
        <v>1</v>
      </c>
      <c r="L8" s="9" t="s">
        <v>549</v>
      </c>
      <c r="M8" s="9">
        <v>40</v>
      </c>
      <c r="N8" s="9">
        <v>37069</v>
      </c>
      <c r="O8" s="9">
        <v>5</v>
      </c>
      <c r="P8" s="15" t="b">
        <f t="shared" si="4"/>
        <v>0</v>
      </c>
      <c r="Q8" s="9">
        <v>5</v>
      </c>
      <c r="R8" s="9">
        <v>8</v>
      </c>
      <c r="S8" s="9">
        <v>7</v>
      </c>
      <c r="T8" s="9">
        <v>42</v>
      </c>
      <c r="U8" s="9" t="b">
        <f t="shared" si="5"/>
        <v>0</v>
      </c>
      <c r="V8" s="9" t="b">
        <f t="shared" si="6"/>
        <v>0</v>
      </c>
      <c r="W8" s="9" t="b">
        <f t="shared" si="7"/>
        <v>0</v>
      </c>
      <c r="X8" t="b">
        <f t="shared" si="8"/>
        <v>0</v>
      </c>
      <c r="Y8" t="b">
        <f t="shared" si="9"/>
        <v>0</v>
      </c>
      <c r="Z8" t="b">
        <f t="shared" si="10"/>
        <v>0</v>
      </c>
      <c r="AA8">
        <f t="shared" si="11"/>
        <v>460</v>
      </c>
      <c r="AB8" t="b">
        <f t="shared" si="12"/>
        <v>0</v>
      </c>
      <c r="AC8" t="str">
        <f t="shared" si="13"/>
        <v>Moderate</v>
      </c>
      <c r="AD8" t="str">
        <v>Moderate</v>
      </c>
      <c r="AF8">
        <v>37069</v>
      </c>
    </row>
    <row r="9" spans="1:34" x14ac:dyDescent="0.45">
      <c r="A9" s="8">
        <v>8</v>
      </c>
      <c r="B9" s="8" t="s">
        <v>527</v>
      </c>
      <c r="C9" s="8" t="s">
        <v>528</v>
      </c>
      <c r="D9" s="8" t="s">
        <v>547</v>
      </c>
      <c r="E9" s="15" t="b">
        <f t="shared" si="0"/>
        <v>0</v>
      </c>
      <c r="F9" s="15" t="b">
        <f t="shared" si="1"/>
        <v>0</v>
      </c>
      <c r="G9" s="8" t="s">
        <v>540</v>
      </c>
      <c r="H9" s="15" t="b">
        <f t="shared" si="2"/>
        <v>0</v>
      </c>
      <c r="I9" s="8" t="s">
        <v>536</v>
      </c>
      <c r="J9" s="8" t="s">
        <v>544</v>
      </c>
      <c r="K9" s="15" t="b">
        <f t="shared" si="3"/>
        <v>1</v>
      </c>
      <c r="L9" s="8" t="s">
        <v>542</v>
      </c>
      <c r="M9" s="8">
        <v>46</v>
      </c>
      <c r="N9" s="8">
        <v>72359</v>
      </c>
      <c r="O9" s="8">
        <v>6</v>
      </c>
      <c r="P9" s="15" t="b">
        <f t="shared" si="4"/>
        <v>0</v>
      </c>
      <c r="Q9" s="8">
        <v>4</v>
      </c>
      <c r="R9" s="8">
        <v>11</v>
      </c>
      <c r="S9" s="8">
        <v>3</v>
      </c>
      <c r="T9" s="8">
        <v>25</v>
      </c>
      <c r="U9" s="9" t="b">
        <f t="shared" si="5"/>
        <v>0</v>
      </c>
      <c r="V9" s="9" t="b">
        <f t="shared" si="6"/>
        <v>0</v>
      </c>
      <c r="W9" s="9" t="b">
        <f t="shared" si="7"/>
        <v>0</v>
      </c>
      <c r="X9" t="b">
        <f t="shared" si="8"/>
        <v>0</v>
      </c>
      <c r="Y9" t="b">
        <f t="shared" si="9"/>
        <v>0</v>
      </c>
      <c r="Z9" t="b">
        <f t="shared" si="10"/>
        <v>0</v>
      </c>
      <c r="AA9">
        <f t="shared" si="11"/>
        <v>262</v>
      </c>
      <c r="AB9" t="b">
        <f t="shared" si="12"/>
        <v>1</v>
      </c>
      <c r="AC9" t="str">
        <f t="shared" si="13"/>
        <v>Moderate</v>
      </c>
      <c r="AD9" t="str">
        <v>Moderate</v>
      </c>
      <c r="AF9" t="b">
        <v>0</v>
      </c>
    </row>
    <row r="10" spans="1:34" x14ac:dyDescent="0.45">
      <c r="A10" s="9">
        <v>9</v>
      </c>
      <c r="B10" s="9" t="s">
        <v>552</v>
      </c>
      <c r="C10" s="9" t="s">
        <v>42</v>
      </c>
      <c r="D10" s="9" t="s">
        <v>529</v>
      </c>
      <c r="E10" s="15" t="b">
        <f t="shared" si="0"/>
        <v>1</v>
      </c>
      <c r="F10" s="15" t="b">
        <f t="shared" si="1"/>
        <v>1</v>
      </c>
      <c r="G10" s="9" t="s">
        <v>540</v>
      </c>
      <c r="H10" s="15" t="b">
        <f t="shared" si="2"/>
        <v>0</v>
      </c>
      <c r="I10" s="9" t="s">
        <v>553</v>
      </c>
      <c r="J10" s="9" t="s">
        <v>544</v>
      </c>
      <c r="K10" s="15" t="b">
        <f t="shared" si="3"/>
        <v>1</v>
      </c>
      <c r="L10" s="9" t="s">
        <v>549</v>
      </c>
      <c r="M10" s="9">
        <v>42</v>
      </c>
      <c r="N10" s="9">
        <v>49799</v>
      </c>
      <c r="O10" s="9">
        <v>38</v>
      </c>
      <c r="P10" s="15" t="b">
        <f t="shared" si="4"/>
        <v>1</v>
      </c>
      <c r="Q10" s="9">
        <v>14</v>
      </c>
      <c r="R10" s="9">
        <v>10</v>
      </c>
      <c r="S10" s="9">
        <v>5</v>
      </c>
      <c r="T10" s="9">
        <v>24</v>
      </c>
      <c r="U10" s="9" t="b">
        <f t="shared" si="5"/>
        <v>0</v>
      </c>
      <c r="V10" s="9" t="b">
        <f t="shared" si="6"/>
        <v>1</v>
      </c>
      <c r="W10" s="9" t="b">
        <f t="shared" si="7"/>
        <v>1</v>
      </c>
      <c r="X10" t="b">
        <f t="shared" si="8"/>
        <v>0</v>
      </c>
      <c r="Y10" t="b">
        <f t="shared" si="9"/>
        <v>0</v>
      </c>
      <c r="Z10" t="b">
        <f t="shared" si="10"/>
        <v>0</v>
      </c>
      <c r="AA10">
        <f t="shared" si="11"/>
        <v>390</v>
      </c>
      <c r="AB10" t="b">
        <f t="shared" si="12"/>
        <v>1</v>
      </c>
      <c r="AC10" t="str">
        <f t="shared" si="13"/>
        <v>Moderate</v>
      </c>
      <c r="AD10" t="str">
        <v>Moderate</v>
      </c>
      <c r="AF10" t="b">
        <v>0</v>
      </c>
    </row>
    <row r="11" spans="1:34" x14ac:dyDescent="0.45">
      <c r="A11" s="8">
        <v>10</v>
      </c>
      <c r="B11" s="8" t="s">
        <v>545</v>
      </c>
      <c r="C11" s="8" t="s">
        <v>43</v>
      </c>
      <c r="D11" s="8" t="s">
        <v>535</v>
      </c>
      <c r="E11" s="15" t="b">
        <f t="shared" si="0"/>
        <v>1</v>
      </c>
      <c r="F11" s="15" t="b">
        <f t="shared" si="1"/>
        <v>1</v>
      </c>
      <c r="G11" s="8" t="s">
        <v>548</v>
      </c>
      <c r="H11" s="15" t="b">
        <f t="shared" si="2"/>
        <v>1</v>
      </c>
      <c r="I11" s="8" t="s">
        <v>531</v>
      </c>
      <c r="J11" s="8" t="s">
        <v>532</v>
      </c>
      <c r="K11" s="15" t="b">
        <f t="shared" si="3"/>
        <v>0</v>
      </c>
      <c r="L11" s="8" t="s">
        <v>542</v>
      </c>
      <c r="M11" s="8">
        <v>33</v>
      </c>
      <c r="N11" s="8">
        <v>100188</v>
      </c>
      <c r="O11" s="8">
        <v>22</v>
      </c>
      <c r="P11" s="15" t="b">
        <f t="shared" si="4"/>
        <v>1</v>
      </c>
      <c r="Q11" s="8">
        <v>10</v>
      </c>
      <c r="R11" s="8">
        <v>11</v>
      </c>
      <c r="S11" s="8">
        <v>4</v>
      </c>
      <c r="T11" s="8">
        <v>44</v>
      </c>
      <c r="U11" s="9" t="b">
        <f t="shared" si="5"/>
        <v>0</v>
      </c>
      <c r="V11" s="9" t="b">
        <f t="shared" si="6"/>
        <v>1</v>
      </c>
      <c r="W11" s="9" t="b">
        <f t="shared" si="7"/>
        <v>1</v>
      </c>
      <c r="X11" t="b">
        <f t="shared" si="8"/>
        <v>0</v>
      </c>
      <c r="Y11" t="b">
        <f t="shared" si="9"/>
        <v>1</v>
      </c>
      <c r="Z11" t="b">
        <f t="shared" si="10"/>
        <v>0</v>
      </c>
      <c r="AA11">
        <f t="shared" si="11"/>
        <v>113</v>
      </c>
      <c r="AB11" t="b">
        <f t="shared" si="12"/>
        <v>1</v>
      </c>
      <c r="AC11" t="str">
        <f t="shared" si="13"/>
        <v>Well Paid</v>
      </c>
      <c r="AD11" t="str">
        <v>Well Paid</v>
      </c>
      <c r="AF11" t="b">
        <v>0</v>
      </c>
    </row>
    <row r="12" spans="1:34" x14ac:dyDescent="0.45">
      <c r="A12" s="9">
        <v>11</v>
      </c>
      <c r="B12" s="9" t="s">
        <v>527</v>
      </c>
      <c r="C12" s="9" t="s">
        <v>42</v>
      </c>
      <c r="D12" s="9" t="s">
        <v>547</v>
      </c>
      <c r="E12" s="15" t="b">
        <f t="shared" si="0"/>
        <v>0</v>
      </c>
      <c r="F12" s="15" t="b">
        <f t="shared" si="1"/>
        <v>0</v>
      </c>
      <c r="G12" s="9" t="s">
        <v>548</v>
      </c>
      <c r="H12" s="15" t="b">
        <f t="shared" si="2"/>
        <v>1</v>
      </c>
      <c r="I12" s="9" t="s">
        <v>531</v>
      </c>
      <c r="J12" s="9" t="s">
        <v>537</v>
      </c>
      <c r="K12" s="15" t="b">
        <f t="shared" si="3"/>
        <v>0</v>
      </c>
      <c r="L12" s="9" t="s">
        <v>546</v>
      </c>
      <c r="M12" s="9">
        <v>62</v>
      </c>
      <c r="N12" s="9">
        <v>119859</v>
      </c>
      <c r="O12" s="9">
        <v>18</v>
      </c>
      <c r="P12" s="15" t="b">
        <f t="shared" si="4"/>
        <v>1</v>
      </c>
      <c r="Q12" s="9">
        <v>17</v>
      </c>
      <c r="R12" s="9">
        <v>13</v>
      </c>
      <c r="S12" s="9">
        <v>7</v>
      </c>
      <c r="T12" s="9">
        <v>37</v>
      </c>
      <c r="U12" s="9" t="b">
        <f t="shared" si="5"/>
        <v>0</v>
      </c>
      <c r="V12" s="9" t="b">
        <f t="shared" si="6"/>
        <v>0</v>
      </c>
      <c r="W12" s="9" t="b">
        <f t="shared" si="7"/>
        <v>0</v>
      </c>
      <c r="X12" t="b">
        <f t="shared" si="8"/>
        <v>0</v>
      </c>
      <c r="Y12" t="b">
        <f t="shared" si="9"/>
        <v>0</v>
      </c>
      <c r="Z12" t="b">
        <f t="shared" si="10"/>
        <v>0</v>
      </c>
      <c r="AA12">
        <f t="shared" si="11"/>
        <v>2</v>
      </c>
      <c r="AB12" t="b">
        <f t="shared" si="12"/>
        <v>1</v>
      </c>
      <c r="AC12" t="str">
        <f t="shared" si="13"/>
        <v>Well Paid</v>
      </c>
      <c r="AD12" t="str">
        <v>Well Paid</v>
      </c>
      <c r="AF12" t="b">
        <v>0</v>
      </c>
    </row>
    <row r="13" spans="1:34" x14ac:dyDescent="0.45">
      <c r="A13" s="8">
        <v>12</v>
      </c>
      <c r="B13" s="8" t="s">
        <v>545</v>
      </c>
      <c r="C13" s="8" t="s">
        <v>528</v>
      </c>
      <c r="D13" s="8" t="s">
        <v>529</v>
      </c>
      <c r="E13" s="15" t="b">
        <f t="shared" si="0"/>
        <v>1</v>
      </c>
      <c r="F13" s="15" t="b">
        <f t="shared" si="1"/>
        <v>1</v>
      </c>
      <c r="G13" s="8" t="s">
        <v>530</v>
      </c>
      <c r="H13" s="15" t="b">
        <f t="shared" si="2"/>
        <v>0</v>
      </c>
      <c r="I13" s="8" t="s">
        <v>541</v>
      </c>
      <c r="J13" s="8" t="s">
        <v>532</v>
      </c>
      <c r="K13" s="15" t="b">
        <f t="shared" si="3"/>
        <v>0</v>
      </c>
      <c r="L13" s="8" t="s">
        <v>554</v>
      </c>
      <c r="M13" s="8">
        <v>54</v>
      </c>
      <c r="N13" s="8">
        <v>37597</v>
      </c>
      <c r="O13" s="8">
        <v>14</v>
      </c>
      <c r="P13" s="15" t="b">
        <f t="shared" si="4"/>
        <v>0</v>
      </c>
      <c r="Q13" s="8">
        <v>10</v>
      </c>
      <c r="R13" s="8">
        <v>7</v>
      </c>
      <c r="S13" s="8">
        <v>9</v>
      </c>
      <c r="T13" s="8">
        <v>32</v>
      </c>
      <c r="U13" s="9" t="b">
        <f t="shared" si="5"/>
        <v>0</v>
      </c>
      <c r="V13" s="9" t="b">
        <f t="shared" si="6"/>
        <v>0</v>
      </c>
      <c r="W13" s="9" t="b">
        <f t="shared" si="7"/>
        <v>0</v>
      </c>
      <c r="X13" t="b">
        <f t="shared" si="8"/>
        <v>1</v>
      </c>
      <c r="Y13" t="b">
        <f t="shared" si="9"/>
        <v>1</v>
      </c>
      <c r="Z13" t="b">
        <f t="shared" si="10"/>
        <v>0</v>
      </c>
      <c r="AA13">
        <f t="shared" si="11"/>
        <v>457</v>
      </c>
      <c r="AB13" t="b">
        <f t="shared" si="12"/>
        <v>1</v>
      </c>
      <c r="AC13" t="str">
        <f t="shared" si="13"/>
        <v>Moderate</v>
      </c>
      <c r="AD13" t="str">
        <v>Moderate</v>
      </c>
      <c r="AF13" t="b">
        <v>0</v>
      </c>
    </row>
    <row r="14" spans="1:34" x14ac:dyDescent="0.45">
      <c r="A14" s="9">
        <v>13</v>
      </c>
      <c r="B14" s="9" t="s">
        <v>545</v>
      </c>
      <c r="C14" s="9" t="s">
        <v>528</v>
      </c>
      <c r="D14" s="9" t="s">
        <v>547</v>
      </c>
      <c r="E14" s="15" t="b">
        <f t="shared" si="0"/>
        <v>0</v>
      </c>
      <c r="F14" s="15" t="b">
        <f t="shared" si="1"/>
        <v>0</v>
      </c>
      <c r="G14" s="9" t="s">
        <v>540</v>
      </c>
      <c r="H14" s="15" t="b">
        <f t="shared" si="2"/>
        <v>0</v>
      </c>
      <c r="I14" s="9" t="s">
        <v>543</v>
      </c>
      <c r="J14" s="9" t="s">
        <v>544</v>
      </c>
      <c r="K14" s="15" t="b">
        <f t="shared" si="3"/>
        <v>1</v>
      </c>
      <c r="L14" s="9" t="s">
        <v>542</v>
      </c>
      <c r="M14" s="9">
        <v>25</v>
      </c>
      <c r="N14" s="9">
        <v>77093</v>
      </c>
      <c r="O14" s="9">
        <v>10</v>
      </c>
      <c r="P14" s="15" t="b">
        <f t="shared" si="4"/>
        <v>0</v>
      </c>
      <c r="Q14" s="9">
        <v>7</v>
      </c>
      <c r="R14" s="9">
        <v>5</v>
      </c>
      <c r="S14" s="9">
        <v>2</v>
      </c>
      <c r="T14" s="9">
        <v>33</v>
      </c>
      <c r="U14" s="9" t="b">
        <f t="shared" si="5"/>
        <v>0</v>
      </c>
      <c r="V14" s="9" t="b">
        <f t="shared" si="6"/>
        <v>0</v>
      </c>
      <c r="W14" s="9" t="b">
        <f t="shared" si="7"/>
        <v>0</v>
      </c>
      <c r="X14" t="b">
        <f t="shared" si="8"/>
        <v>0</v>
      </c>
      <c r="Y14" t="b">
        <f t="shared" si="9"/>
        <v>0</v>
      </c>
      <c r="Z14" t="b">
        <f t="shared" si="10"/>
        <v>0</v>
      </c>
      <c r="AA14">
        <f t="shared" si="11"/>
        <v>238</v>
      </c>
      <c r="AB14" t="b">
        <f t="shared" si="12"/>
        <v>1</v>
      </c>
      <c r="AC14" t="str">
        <f t="shared" si="13"/>
        <v>Moderate</v>
      </c>
      <c r="AD14" t="str">
        <v>Moderate</v>
      </c>
      <c r="AF14" t="b">
        <v>0</v>
      </c>
    </row>
    <row r="15" spans="1:34" x14ac:dyDescent="0.45">
      <c r="A15" s="8">
        <v>14</v>
      </c>
      <c r="B15" s="8" t="s">
        <v>539</v>
      </c>
      <c r="C15" s="8" t="s">
        <v>528</v>
      </c>
      <c r="D15" s="8" t="s">
        <v>555</v>
      </c>
      <c r="E15" s="15" t="b">
        <f t="shared" si="0"/>
        <v>1</v>
      </c>
      <c r="F15" s="15" t="b">
        <f t="shared" si="1"/>
        <v>1</v>
      </c>
      <c r="G15" s="8" t="s">
        <v>550</v>
      </c>
      <c r="H15" s="15" t="b">
        <f t="shared" si="2"/>
        <v>0</v>
      </c>
      <c r="I15" s="8" t="s">
        <v>551</v>
      </c>
      <c r="J15" s="8" t="s">
        <v>532</v>
      </c>
      <c r="K15" s="15" t="b">
        <f t="shared" si="3"/>
        <v>0</v>
      </c>
      <c r="L15" s="8" t="s">
        <v>533</v>
      </c>
      <c r="M15" s="8">
        <v>63</v>
      </c>
      <c r="N15" s="8">
        <v>67226</v>
      </c>
      <c r="O15" s="8">
        <v>13</v>
      </c>
      <c r="P15" s="15" t="b">
        <f t="shared" si="4"/>
        <v>0</v>
      </c>
      <c r="Q15" s="8">
        <v>16</v>
      </c>
      <c r="R15" s="8">
        <v>1</v>
      </c>
      <c r="S15" s="8">
        <v>8</v>
      </c>
      <c r="T15" s="8">
        <v>47</v>
      </c>
      <c r="U15" s="9" t="b">
        <f t="shared" si="5"/>
        <v>0</v>
      </c>
      <c r="V15" s="9" t="b">
        <f t="shared" si="6"/>
        <v>0</v>
      </c>
      <c r="W15" s="9" t="b">
        <f t="shared" si="7"/>
        <v>0</v>
      </c>
      <c r="X15" t="b">
        <f t="shared" si="8"/>
        <v>1</v>
      </c>
      <c r="Y15" t="b">
        <f t="shared" si="9"/>
        <v>1</v>
      </c>
      <c r="Z15" t="b">
        <f t="shared" si="10"/>
        <v>0</v>
      </c>
      <c r="AA15">
        <f t="shared" si="11"/>
        <v>280</v>
      </c>
      <c r="AB15" t="b">
        <f t="shared" si="12"/>
        <v>0</v>
      </c>
      <c r="AC15" t="str">
        <f t="shared" si="13"/>
        <v>Moderate</v>
      </c>
      <c r="AD15" t="str">
        <v>Moderate</v>
      </c>
      <c r="AF15">
        <v>67226</v>
      </c>
    </row>
    <row r="16" spans="1:34" x14ac:dyDescent="0.45">
      <c r="A16" s="9">
        <v>15</v>
      </c>
      <c r="B16" s="9" t="s">
        <v>534</v>
      </c>
      <c r="C16" s="9" t="s">
        <v>43</v>
      </c>
      <c r="D16" s="9" t="s">
        <v>547</v>
      </c>
      <c r="E16" s="15" t="b">
        <f t="shared" si="0"/>
        <v>0</v>
      </c>
      <c r="F16" s="15" t="b">
        <f t="shared" si="1"/>
        <v>0</v>
      </c>
      <c r="G16" s="9" t="s">
        <v>548</v>
      </c>
      <c r="H16" s="15" t="b">
        <f t="shared" si="2"/>
        <v>1</v>
      </c>
      <c r="I16" s="9" t="s">
        <v>556</v>
      </c>
      <c r="J16" s="9" t="s">
        <v>532</v>
      </c>
      <c r="K16" s="15" t="b">
        <f t="shared" si="3"/>
        <v>0</v>
      </c>
      <c r="L16" s="9" t="s">
        <v>549</v>
      </c>
      <c r="M16" s="9">
        <v>28</v>
      </c>
      <c r="N16" s="9">
        <v>102127</v>
      </c>
      <c r="O16" s="9">
        <v>31</v>
      </c>
      <c r="P16" s="15" t="b">
        <f t="shared" si="4"/>
        <v>1</v>
      </c>
      <c r="Q16" s="9">
        <v>1</v>
      </c>
      <c r="R16" s="9">
        <v>12</v>
      </c>
      <c r="S16" s="9">
        <v>9</v>
      </c>
      <c r="T16" s="9">
        <v>37</v>
      </c>
      <c r="U16" s="9" t="b">
        <f t="shared" si="5"/>
        <v>0</v>
      </c>
      <c r="V16" s="9" t="b">
        <f t="shared" si="6"/>
        <v>0</v>
      </c>
      <c r="W16" s="9" t="b">
        <f t="shared" si="7"/>
        <v>0</v>
      </c>
      <c r="X16" t="b">
        <f t="shared" si="8"/>
        <v>1</v>
      </c>
      <c r="Y16" t="b">
        <f t="shared" si="9"/>
        <v>1</v>
      </c>
      <c r="Z16" t="b">
        <f t="shared" si="10"/>
        <v>0</v>
      </c>
      <c r="AA16">
        <f t="shared" si="11"/>
        <v>98</v>
      </c>
      <c r="AB16" t="b">
        <f t="shared" si="12"/>
        <v>0</v>
      </c>
      <c r="AC16" t="str">
        <f t="shared" si="13"/>
        <v>Well Paid</v>
      </c>
      <c r="AD16" t="str">
        <v>Well Paid</v>
      </c>
      <c r="AF16" t="b">
        <v>0</v>
      </c>
    </row>
    <row r="17" spans="1:32" x14ac:dyDescent="0.45">
      <c r="A17" s="8">
        <v>16</v>
      </c>
      <c r="B17" s="8" t="s">
        <v>545</v>
      </c>
      <c r="C17" s="8" t="s">
        <v>42</v>
      </c>
      <c r="D17" s="8" t="s">
        <v>547</v>
      </c>
      <c r="E17" s="15" t="b">
        <f t="shared" si="0"/>
        <v>0</v>
      </c>
      <c r="F17" s="15" t="b">
        <f t="shared" si="1"/>
        <v>0</v>
      </c>
      <c r="G17" s="8" t="s">
        <v>550</v>
      </c>
      <c r="H17" s="15" t="b">
        <f t="shared" si="2"/>
        <v>0</v>
      </c>
      <c r="I17" s="8" t="s">
        <v>531</v>
      </c>
      <c r="J17" s="8" t="s">
        <v>537</v>
      </c>
      <c r="K17" s="15" t="b">
        <f t="shared" si="3"/>
        <v>0</v>
      </c>
      <c r="L17" s="8" t="s">
        <v>542</v>
      </c>
      <c r="M17" s="8">
        <v>43</v>
      </c>
      <c r="N17" s="8">
        <v>107362</v>
      </c>
      <c r="O17" s="8">
        <v>30</v>
      </c>
      <c r="P17" s="15" t="b">
        <f t="shared" si="4"/>
        <v>1</v>
      </c>
      <c r="Q17" s="8">
        <v>17</v>
      </c>
      <c r="R17" s="8">
        <v>9</v>
      </c>
      <c r="S17" s="8">
        <v>9</v>
      </c>
      <c r="T17" s="8">
        <v>47</v>
      </c>
      <c r="U17" s="9" t="b">
        <f t="shared" si="5"/>
        <v>0</v>
      </c>
      <c r="V17" s="9" t="b">
        <f t="shared" si="6"/>
        <v>0</v>
      </c>
      <c r="W17" s="9" t="b">
        <f t="shared" si="7"/>
        <v>0</v>
      </c>
      <c r="X17" t="b">
        <f t="shared" si="8"/>
        <v>0</v>
      </c>
      <c r="Y17" t="b">
        <f t="shared" si="9"/>
        <v>1</v>
      </c>
      <c r="Z17" t="b">
        <f t="shared" si="10"/>
        <v>0</v>
      </c>
      <c r="AA17">
        <f t="shared" si="11"/>
        <v>70</v>
      </c>
      <c r="AB17" t="b">
        <f t="shared" si="12"/>
        <v>1</v>
      </c>
      <c r="AC17" t="str">
        <f t="shared" si="13"/>
        <v>Well Paid</v>
      </c>
      <c r="AD17" t="str">
        <v>Well Paid</v>
      </c>
      <c r="AF17" t="b">
        <v>0</v>
      </c>
    </row>
    <row r="18" spans="1:32" x14ac:dyDescent="0.45">
      <c r="A18" s="9">
        <v>17</v>
      </c>
      <c r="B18" s="9" t="s">
        <v>557</v>
      </c>
      <c r="C18" s="9" t="s">
        <v>42</v>
      </c>
      <c r="D18" s="9" t="s">
        <v>535</v>
      </c>
      <c r="E18" s="15" t="b">
        <f t="shared" si="0"/>
        <v>1</v>
      </c>
      <c r="F18" s="15" t="b">
        <f t="shared" si="1"/>
        <v>1</v>
      </c>
      <c r="G18" s="9" t="s">
        <v>550</v>
      </c>
      <c r="H18" s="15" t="b">
        <f t="shared" si="2"/>
        <v>0</v>
      </c>
      <c r="I18" s="9" t="s">
        <v>553</v>
      </c>
      <c r="J18" s="9" t="s">
        <v>537</v>
      </c>
      <c r="K18" s="15" t="b">
        <f t="shared" si="3"/>
        <v>0</v>
      </c>
      <c r="L18" s="9" t="s">
        <v>542</v>
      </c>
      <c r="M18" s="9">
        <v>54</v>
      </c>
      <c r="N18" s="9">
        <v>56417</v>
      </c>
      <c r="O18" s="9">
        <v>3</v>
      </c>
      <c r="P18" s="15" t="b">
        <f t="shared" si="4"/>
        <v>0</v>
      </c>
      <c r="Q18" s="9">
        <v>9</v>
      </c>
      <c r="R18" s="9">
        <v>13</v>
      </c>
      <c r="S18" s="9">
        <v>7</v>
      </c>
      <c r="T18" s="9">
        <v>46</v>
      </c>
      <c r="U18" s="9" t="b">
        <f t="shared" si="5"/>
        <v>0</v>
      </c>
      <c r="V18" s="9" t="b">
        <f t="shared" si="6"/>
        <v>0</v>
      </c>
      <c r="W18" s="9" t="b">
        <f t="shared" si="7"/>
        <v>0</v>
      </c>
      <c r="X18" t="b">
        <f t="shared" si="8"/>
        <v>0</v>
      </c>
      <c r="Y18" t="b">
        <f t="shared" si="9"/>
        <v>0</v>
      </c>
      <c r="Z18" t="b">
        <f t="shared" si="10"/>
        <v>0</v>
      </c>
      <c r="AA18">
        <f t="shared" si="11"/>
        <v>346</v>
      </c>
      <c r="AB18" t="b">
        <f t="shared" si="12"/>
        <v>0</v>
      </c>
      <c r="AC18" t="str">
        <f t="shared" si="13"/>
        <v>Moderate</v>
      </c>
      <c r="AD18" t="str">
        <v>Moderate</v>
      </c>
      <c r="AF18" t="b">
        <v>0</v>
      </c>
    </row>
    <row r="19" spans="1:32" x14ac:dyDescent="0.45">
      <c r="A19" s="8">
        <v>18</v>
      </c>
      <c r="B19" s="8" t="s">
        <v>539</v>
      </c>
      <c r="C19" s="8" t="s">
        <v>42</v>
      </c>
      <c r="D19" s="8" t="s">
        <v>529</v>
      </c>
      <c r="E19" s="15" t="b">
        <f t="shared" si="0"/>
        <v>1</v>
      </c>
      <c r="F19" s="15" t="b">
        <f t="shared" si="1"/>
        <v>1</v>
      </c>
      <c r="G19" s="8" t="s">
        <v>540</v>
      </c>
      <c r="H19" s="15" t="b">
        <f t="shared" si="2"/>
        <v>0</v>
      </c>
      <c r="I19" s="8" t="s">
        <v>541</v>
      </c>
      <c r="J19" s="8" t="s">
        <v>544</v>
      </c>
      <c r="K19" s="15" t="b">
        <f t="shared" si="3"/>
        <v>1</v>
      </c>
      <c r="L19" s="8" t="s">
        <v>546</v>
      </c>
      <c r="M19" s="8">
        <v>38</v>
      </c>
      <c r="N19" s="8">
        <v>48693</v>
      </c>
      <c r="O19" s="8">
        <v>30</v>
      </c>
      <c r="P19" s="15" t="b">
        <f t="shared" si="4"/>
        <v>1</v>
      </c>
      <c r="Q19" s="8">
        <v>6</v>
      </c>
      <c r="R19" s="8">
        <v>7</v>
      </c>
      <c r="S19" s="8">
        <v>9</v>
      </c>
      <c r="T19" s="8">
        <v>51</v>
      </c>
      <c r="U19" s="9" t="b">
        <f t="shared" si="5"/>
        <v>0</v>
      </c>
      <c r="V19" s="9" t="b">
        <f t="shared" si="6"/>
        <v>1</v>
      </c>
      <c r="W19" s="9" t="b">
        <f t="shared" si="7"/>
        <v>1</v>
      </c>
      <c r="X19" t="b">
        <f t="shared" si="8"/>
        <v>0</v>
      </c>
      <c r="Y19" t="b">
        <f t="shared" si="9"/>
        <v>1</v>
      </c>
      <c r="Z19" t="b">
        <f t="shared" si="10"/>
        <v>0</v>
      </c>
      <c r="AA19">
        <f t="shared" si="11"/>
        <v>400</v>
      </c>
      <c r="AB19" t="b">
        <f t="shared" si="12"/>
        <v>1</v>
      </c>
      <c r="AC19" t="str">
        <f t="shared" si="13"/>
        <v>Moderate</v>
      </c>
      <c r="AD19" t="str">
        <v>Moderate</v>
      </c>
      <c r="AF19">
        <v>48693</v>
      </c>
    </row>
    <row r="20" spans="1:32" x14ac:dyDescent="0.45">
      <c r="A20" s="9">
        <v>19</v>
      </c>
      <c r="B20" s="9" t="s">
        <v>552</v>
      </c>
      <c r="C20" s="9" t="s">
        <v>528</v>
      </c>
      <c r="D20" s="9" t="s">
        <v>535</v>
      </c>
      <c r="E20" s="15" t="b">
        <f t="shared" si="0"/>
        <v>1</v>
      </c>
      <c r="F20" s="15" t="b">
        <f t="shared" si="1"/>
        <v>1</v>
      </c>
      <c r="G20" s="9" t="s">
        <v>540</v>
      </c>
      <c r="H20" s="15" t="b">
        <f t="shared" si="2"/>
        <v>0</v>
      </c>
      <c r="I20" s="9" t="s">
        <v>541</v>
      </c>
      <c r="J20" s="9" t="s">
        <v>532</v>
      </c>
      <c r="K20" s="15" t="b">
        <f t="shared" si="3"/>
        <v>0</v>
      </c>
      <c r="L20" s="9" t="s">
        <v>549</v>
      </c>
      <c r="M20" s="9">
        <v>45</v>
      </c>
      <c r="N20" s="9">
        <v>109674</v>
      </c>
      <c r="O20" s="9">
        <v>6</v>
      </c>
      <c r="P20" s="15" t="b">
        <f t="shared" si="4"/>
        <v>0</v>
      </c>
      <c r="Q20" s="9">
        <v>19</v>
      </c>
      <c r="R20" s="9">
        <v>2</v>
      </c>
      <c r="S20" s="9">
        <v>9</v>
      </c>
      <c r="T20" s="9">
        <v>28</v>
      </c>
      <c r="U20" s="9" t="b">
        <f t="shared" si="5"/>
        <v>0</v>
      </c>
      <c r="V20" s="9" t="b">
        <f t="shared" si="6"/>
        <v>0</v>
      </c>
      <c r="W20" s="9" t="b">
        <f t="shared" si="7"/>
        <v>0</v>
      </c>
      <c r="X20" t="b">
        <f t="shared" si="8"/>
        <v>1</v>
      </c>
      <c r="Y20" t="b">
        <f t="shared" si="9"/>
        <v>1</v>
      </c>
      <c r="Z20" t="b">
        <f t="shared" si="10"/>
        <v>0</v>
      </c>
      <c r="AA20">
        <f t="shared" si="11"/>
        <v>53</v>
      </c>
      <c r="AB20" t="b">
        <f t="shared" si="12"/>
        <v>1</v>
      </c>
      <c r="AC20" t="str">
        <f t="shared" si="13"/>
        <v>Well Paid</v>
      </c>
      <c r="AD20" t="str">
        <v>Well Paid</v>
      </c>
      <c r="AF20" t="b">
        <v>0</v>
      </c>
    </row>
    <row r="21" spans="1:32" x14ac:dyDescent="0.45">
      <c r="A21" s="8">
        <v>20</v>
      </c>
      <c r="B21" s="8" t="s">
        <v>534</v>
      </c>
      <c r="C21" s="8" t="s">
        <v>43</v>
      </c>
      <c r="D21" s="8" t="s">
        <v>535</v>
      </c>
      <c r="E21" s="15" t="b">
        <f t="shared" si="0"/>
        <v>1</v>
      </c>
      <c r="F21" s="15" t="b">
        <f t="shared" si="1"/>
        <v>1</v>
      </c>
      <c r="G21" s="8" t="s">
        <v>548</v>
      </c>
      <c r="H21" s="15" t="b">
        <f t="shared" si="2"/>
        <v>1</v>
      </c>
      <c r="I21" s="8" t="s">
        <v>556</v>
      </c>
      <c r="J21" s="8" t="s">
        <v>532</v>
      </c>
      <c r="K21" s="15" t="b">
        <f t="shared" si="3"/>
        <v>0</v>
      </c>
      <c r="L21" s="8" t="s">
        <v>554</v>
      </c>
      <c r="M21" s="8">
        <v>55</v>
      </c>
      <c r="N21" s="8">
        <v>83161</v>
      </c>
      <c r="O21" s="8">
        <v>29</v>
      </c>
      <c r="P21" s="15" t="b">
        <f t="shared" si="4"/>
        <v>1</v>
      </c>
      <c r="Q21" s="8">
        <v>13</v>
      </c>
      <c r="R21" s="8">
        <v>6</v>
      </c>
      <c r="S21" s="8">
        <v>3</v>
      </c>
      <c r="T21" s="8">
        <v>59</v>
      </c>
      <c r="U21" s="9" t="b">
        <f t="shared" si="5"/>
        <v>0</v>
      </c>
      <c r="V21" s="9" t="b">
        <f t="shared" si="6"/>
        <v>1</v>
      </c>
      <c r="W21" s="9" t="b">
        <f t="shared" si="7"/>
        <v>1</v>
      </c>
      <c r="X21" t="b">
        <f t="shared" si="8"/>
        <v>0</v>
      </c>
      <c r="Y21" t="b">
        <f t="shared" si="9"/>
        <v>1</v>
      </c>
      <c r="Z21" t="b">
        <f t="shared" si="10"/>
        <v>0</v>
      </c>
      <c r="AA21">
        <f t="shared" si="11"/>
        <v>204</v>
      </c>
      <c r="AB21" t="b">
        <f t="shared" si="12"/>
        <v>0</v>
      </c>
      <c r="AC21" t="str">
        <f t="shared" si="13"/>
        <v>Well Paid</v>
      </c>
      <c r="AD21" t="str">
        <v>Well Paid</v>
      </c>
      <c r="AF21" t="b">
        <v>0</v>
      </c>
    </row>
    <row r="22" spans="1:32" x14ac:dyDescent="0.45">
      <c r="A22" s="9">
        <v>21</v>
      </c>
      <c r="B22" s="9" t="s">
        <v>557</v>
      </c>
      <c r="C22" s="9" t="s">
        <v>528</v>
      </c>
      <c r="D22" s="9" t="s">
        <v>535</v>
      </c>
      <c r="E22" s="15" t="b">
        <f t="shared" si="0"/>
        <v>1</v>
      </c>
      <c r="F22" s="15" t="b">
        <f t="shared" si="1"/>
        <v>1</v>
      </c>
      <c r="G22" s="9" t="s">
        <v>540</v>
      </c>
      <c r="H22" s="15" t="b">
        <f t="shared" si="2"/>
        <v>0</v>
      </c>
      <c r="I22" s="9" t="s">
        <v>553</v>
      </c>
      <c r="J22" s="9" t="s">
        <v>537</v>
      </c>
      <c r="K22" s="15" t="b">
        <f t="shared" si="3"/>
        <v>0</v>
      </c>
      <c r="L22" s="9" t="s">
        <v>546</v>
      </c>
      <c r="M22" s="9">
        <v>49</v>
      </c>
      <c r="N22" s="9">
        <v>32169</v>
      </c>
      <c r="O22" s="9">
        <v>8</v>
      </c>
      <c r="P22" s="15" t="b">
        <f t="shared" si="4"/>
        <v>0</v>
      </c>
      <c r="Q22" s="9">
        <v>3</v>
      </c>
      <c r="R22" s="9">
        <v>2</v>
      </c>
      <c r="S22" s="9">
        <v>4</v>
      </c>
      <c r="T22" s="9">
        <v>51</v>
      </c>
      <c r="U22" s="9" t="b">
        <f t="shared" si="5"/>
        <v>0</v>
      </c>
      <c r="V22" s="9" t="b">
        <f t="shared" si="6"/>
        <v>0</v>
      </c>
      <c r="W22" s="9" t="b">
        <f t="shared" si="7"/>
        <v>0</v>
      </c>
      <c r="X22" t="b">
        <f t="shared" si="8"/>
        <v>0</v>
      </c>
      <c r="Y22" t="b">
        <f t="shared" si="9"/>
        <v>0</v>
      </c>
      <c r="Z22" t="b">
        <f t="shared" si="10"/>
        <v>0</v>
      </c>
      <c r="AA22">
        <f t="shared" si="11"/>
        <v>486</v>
      </c>
      <c r="AB22" t="b">
        <f t="shared" si="12"/>
        <v>1</v>
      </c>
      <c r="AC22" t="str">
        <f t="shared" si="13"/>
        <v>Moderate</v>
      </c>
      <c r="AD22" t="str">
        <v>Moderate</v>
      </c>
      <c r="AF22" t="b">
        <v>0</v>
      </c>
    </row>
    <row r="23" spans="1:32" x14ac:dyDescent="0.45">
      <c r="A23" s="8">
        <v>22</v>
      </c>
      <c r="B23" s="8" t="s">
        <v>557</v>
      </c>
      <c r="C23" s="8" t="s">
        <v>528</v>
      </c>
      <c r="D23" s="8" t="s">
        <v>535</v>
      </c>
      <c r="E23" s="15" t="b">
        <f t="shared" si="0"/>
        <v>1</v>
      </c>
      <c r="F23" s="15" t="b">
        <f t="shared" si="1"/>
        <v>1</v>
      </c>
      <c r="G23" s="8" t="s">
        <v>540</v>
      </c>
      <c r="H23" s="15" t="b">
        <f t="shared" si="2"/>
        <v>0</v>
      </c>
      <c r="I23" s="8" t="s">
        <v>543</v>
      </c>
      <c r="J23" s="8" t="s">
        <v>532</v>
      </c>
      <c r="K23" s="15" t="b">
        <f t="shared" si="3"/>
        <v>0</v>
      </c>
      <c r="L23" s="8" t="s">
        <v>554</v>
      </c>
      <c r="M23" s="8">
        <v>64</v>
      </c>
      <c r="N23" s="8">
        <v>114092</v>
      </c>
      <c r="O23" s="8">
        <v>33</v>
      </c>
      <c r="P23" s="15" t="b">
        <f t="shared" si="4"/>
        <v>1</v>
      </c>
      <c r="Q23" s="8">
        <v>7</v>
      </c>
      <c r="R23" s="8">
        <v>1</v>
      </c>
      <c r="S23" s="8">
        <v>2</v>
      </c>
      <c r="T23" s="8">
        <v>39</v>
      </c>
      <c r="U23" s="9" t="b">
        <f t="shared" si="5"/>
        <v>0</v>
      </c>
      <c r="V23" s="9" t="b">
        <f t="shared" si="6"/>
        <v>1</v>
      </c>
      <c r="W23" s="9" t="b">
        <f t="shared" si="7"/>
        <v>1</v>
      </c>
      <c r="X23" t="b">
        <f t="shared" si="8"/>
        <v>0</v>
      </c>
      <c r="Y23" t="b">
        <f t="shared" si="9"/>
        <v>1</v>
      </c>
      <c r="Z23" t="b">
        <f t="shared" si="10"/>
        <v>0</v>
      </c>
      <c r="AA23">
        <f t="shared" si="11"/>
        <v>30</v>
      </c>
      <c r="AB23" t="b">
        <f t="shared" si="12"/>
        <v>0</v>
      </c>
      <c r="AC23" t="str">
        <f t="shared" si="13"/>
        <v>Well Paid</v>
      </c>
      <c r="AD23" t="str">
        <v>Well Paid</v>
      </c>
      <c r="AF23" t="b">
        <v>0</v>
      </c>
    </row>
    <row r="24" spans="1:32" x14ac:dyDescent="0.45">
      <c r="A24" s="9">
        <v>23</v>
      </c>
      <c r="B24" s="9" t="s">
        <v>552</v>
      </c>
      <c r="C24" s="9" t="s">
        <v>42</v>
      </c>
      <c r="D24" s="9" t="s">
        <v>535</v>
      </c>
      <c r="E24" s="15" t="b">
        <f t="shared" si="0"/>
        <v>1</v>
      </c>
      <c r="F24" s="15" t="b">
        <f t="shared" si="1"/>
        <v>1</v>
      </c>
      <c r="G24" s="9" t="s">
        <v>540</v>
      </c>
      <c r="H24" s="15" t="b">
        <f t="shared" si="2"/>
        <v>0</v>
      </c>
      <c r="I24" s="9" t="s">
        <v>553</v>
      </c>
      <c r="J24" s="9" t="s">
        <v>532</v>
      </c>
      <c r="K24" s="15" t="b">
        <f t="shared" si="3"/>
        <v>0</v>
      </c>
      <c r="L24" s="9" t="s">
        <v>546</v>
      </c>
      <c r="M24" s="9">
        <v>62</v>
      </c>
      <c r="N24" s="9">
        <v>52052</v>
      </c>
      <c r="O24" s="9">
        <v>17</v>
      </c>
      <c r="P24" s="15" t="b">
        <f t="shared" si="4"/>
        <v>1</v>
      </c>
      <c r="Q24" s="9">
        <v>9</v>
      </c>
      <c r="R24" s="9">
        <v>14</v>
      </c>
      <c r="S24" s="9">
        <v>3</v>
      </c>
      <c r="T24" s="9">
        <v>47</v>
      </c>
      <c r="U24" s="9" t="b">
        <f t="shared" si="5"/>
        <v>0</v>
      </c>
      <c r="V24" s="9" t="b">
        <f t="shared" si="6"/>
        <v>1</v>
      </c>
      <c r="W24" s="9" t="b">
        <f t="shared" si="7"/>
        <v>1</v>
      </c>
      <c r="X24" t="b">
        <f t="shared" si="8"/>
        <v>0</v>
      </c>
      <c r="Y24" t="b">
        <f t="shared" si="9"/>
        <v>1</v>
      </c>
      <c r="Z24" t="b">
        <f t="shared" si="10"/>
        <v>0</v>
      </c>
      <c r="AA24">
        <f t="shared" si="11"/>
        <v>371</v>
      </c>
      <c r="AB24" t="b">
        <f t="shared" si="12"/>
        <v>0</v>
      </c>
      <c r="AC24" t="str">
        <f t="shared" si="13"/>
        <v>Moderate</v>
      </c>
      <c r="AD24" t="str">
        <v>Moderate</v>
      </c>
      <c r="AF24" t="b">
        <v>0</v>
      </c>
    </row>
    <row r="25" spans="1:32" x14ac:dyDescent="0.45">
      <c r="A25" s="8">
        <v>24</v>
      </c>
      <c r="B25" s="8" t="s">
        <v>534</v>
      </c>
      <c r="C25" s="8" t="s">
        <v>528</v>
      </c>
      <c r="D25" s="8" t="s">
        <v>547</v>
      </c>
      <c r="E25" s="15" t="b">
        <f t="shared" si="0"/>
        <v>0</v>
      </c>
      <c r="F25" s="15" t="b">
        <f t="shared" si="1"/>
        <v>0</v>
      </c>
      <c r="G25" s="8" t="s">
        <v>550</v>
      </c>
      <c r="H25" s="15" t="b">
        <f t="shared" si="2"/>
        <v>0</v>
      </c>
      <c r="I25" s="8" t="s">
        <v>543</v>
      </c>
      <c r="J25" s="8" t="s">
        <v>532</v>
      </c>
      <c r="K25" s="15" t="b">
        <f t="shared" si="3"/>
        <v>0</v>
      </c>
      <c r="L25" s="8" t="s">
        <v>549</v>
      </c>
      <c r="M25" s="8">
        <v>60</v>
      </c>
      <c r="N25" s="8">
        <v>101849</v>
      </c>
      <c r="O25" s="8">
        <v>11</v>
      </c>
      <c r="P25" s="15" t="b">
        <f t="shared" si="4"/>
        <v>0</v>
      </c>
      <c r="Q25" s="8">
        <v>5</v>
      </c>
      <c r="R25" s="8">
        <v>7</v>
      </c>
      <c r="S25" s="8">
        <v>5</v>
      </c>
      <c r="T25" s="8">
        <v>52</v>
      </c>
      <c r="U25" s="9" t="b">
        <f t="shared" si="5"/>
        <v>0</v>
      </c>
      <c r="V25" s="9" t="b">
        <f t="shared" si="6"/>
        <v>0</v>
      </c>
      <c r="W25" s="9" t="b">
        <f t="shared" si="7"/>
        <v>0</v>
      </c>
      <c r="X25" t="b">
        <f t="shared" si="8"/>
        <v>0</v>
      </c>
      <c r="Y25" t="b">
        <f t="shared" si="9"/>
        <v>1</v>
      </c>
      <c r="Z25" t="b">
        <f t="shared" si="10"/>
        <v>0</v>
      </c>
      <c r="AA25">
        <f t="shared" si="11"/>
        <v>100</v>
      </c>
      <c r="AB25" t="b">
        <f t="shared" si="12"/>
        <v>0</v>
      </c>
      <c r="AC25" t="str">
        <f t="shared" si="13"/>
        <v>Well Paid</v>
      </c>
      <c r="AD25" t="str">
        <v>Well Paid</v>
      </c>
      <c r="AF25" t="b">
        <v>0</v>
      </c>
    </row>
    <row r="26" spans="1:32" x14ac:dyDescent="0.45">
      <c r="A26" s="9">
        <v>25</v>
      </c>
      <c r="B26" s="9" t="s">
        <v>539</v>
      </c>
      <c r="C26" s="9" t="s">
        <v>42</v>
      </c>
      <c r="D26" s="9" t="s">
        <v>535</v>
      </c>
      <c r="E26" s="15" t="b">
        <f t="shared" si="0"/>
        <v>1</v>
      </c>
      <c r="F26" s="15" t="b">
        <f t="shared" si="1"/>
        <v>1</v>
      </c>
      <c r="G26" s="9" t="s">
        <v>548</v>
      </c>
      <c r="H26" s="15" t="b">
        <f t="shared" si="2"/>
        <v>1</v>
      </c>
      <c r="I26" s="9" t="s">
        <v>553</v>
      </c>
      <c r="J26" s="9" t="s">
        <v>537</v>
      </c>
      <c r="K26" s="15" t="b">
        <f t="shared" si="3"/>
        <v>0</v>
      </c>
      <c r="L26" s="9" t="s">
        <v>558</v>
      </c>
      <c r="M26" s="9">
        <v>43</v>
      </c>
      <c r="N26" s="9">
        <v>103851</v>
      </c>
      <c r="O26" s="9">
        <v>13</v>
      </c>
      <c r="P26" s="15" t="b">
        <f t="shared" si="4"/>
        <v>0</v>
      </c>
      <c r="Q26" s="9">
        <v>10</v>
      </c>
      <c r="R26" s="9">
        <v>13</v>
      </c>
      <c r="S26" s="9">
        <v>5</v>
      </c>
      <c r="T26" s="9">
        <v>23</v>
      </c>
      <c r="U26" s="9" t="b">
        <f t="shared" si="5"/>
        <v>0</v>
      </c>
      <c r="V26" s="9" t="b">
        <f t="shared" si="6"/>
        <v>0</v>
      </c>
      <c r="W26" s="9" t="b">
        <f t="shared" si="7"/>
        <v>0</v>
      </c>
      <c r="X26" t="b">
        <f t="shared" si="8"/>
        <v>0</v>
      </c>
      <c r="Y26" t="b">
        <f t="shared" si="9"/>
        <v>0</v>
      </c>
      <c r="Z26" t="b">
        <f t="shared" si="10"/>
        <v>0</v>
      </c>
      <c r="AA26">
        <f t="shared" si="11"/>
        <v>93</v>
      </c>
      <c r="AB26" t="b">
        <f t="shared" si="12"/>
        <v>0</v>
      </c>
      <c r="AC26" t="str">
        <f t="shared" si="13"/>
        <v>Well Paid</v>
      </c>
      <c r="AD26" t="str">
        <v>Well Paid</v>
      </c>
      <c r="AF26">
        <v>103851</v>
      </c>
    </row>
    <row r="27" spans="1:32" x14ac:dyDescent="0.45">
      <c r="A27" s="8">
        <v>26</v>
      </c>
      <c r="B27" s="8" t="s">
        <v>559</v>
      </c>
      <c r="C27" s="8" t="s">
        <v>43</v>
      </c>
      <c r="D27" s="8" t="s">
        <v>535</v>
      </c>
      <c r="E27" s="15" t="b">
        <f t="shared" si="0"/>
        <v>1</v>
      </c>
      <c r="F27" s="15" t="b">
        <f t="shared" si="1"/>
        <v>1</v>
      </c>
      <c r="G27" s="8" t="s">
        <v>530</v>
      </c>
      <c r="H27" s="15" t="b">
        <f t="shared" si="2"/>
        <v>0</v>
      </c>
      <c r="I27" s="8" t="s">
        <v>553</v>
      </c>
      <c r="J27" s="8" t="s">
        <v>544</v>
      </c>
      <c r="K27" s="15" t="b">
        <f t="shared" si="3"/>
        <v>1</v>
      </c>
      <c r="L27" s="8" t="s">
        <v>549</v>
      </c>
      <c r="M27" s="8">
        <v>38</v>
      </c>
      <c r="N27" s="8">
        <v>38036</v>
      </c>
      <c r="O27" s="8">
        <v>11</v>
      </c>
      <c r="P27" s="15" t="b">
        <f t="shared" si="4"/>
        <v>0</v>
      </c>
      <c r="Q27" s="8">
        <v>17</v>
      </c>
      <c r="R27" s="8">
        <v>2</v>
      </c>
      <c r="S27" s="8">
        <v>6</v>
      </c>
      <c r="T27" s="8">
        <v>53</v>
      </c>
      <c r="U27" s="9" t="b">
        <f t="shared" si="5"/>
        <v>0</v>
      </c>
      <c r="V27" s="9" t="b">
        <f t="shared" si="6"/>
        <v>0</v>
      </c>
      <c r="W27" s="9" t="b">
        <f t="shared" si="7"/>
        <v>0</v>
      </c>
      <c r="X27" t="b">
        <f t="shared" si="8"/>
        <v>0</v>
      </c>
      <c r="Y27" t="b">
        <f t="shared" si="9"/>
        <v>0</v>
      </c>
      <c r="Z27" t="b">
        <f t="shared" si="10"/>
        <v>0</v>
      </c>
      <c r="AA27">
        <f t="shared" si="11"/>
        <v>452</v>
      </c>
      <c r="AB27" t="b">
        <f t="shared" si="12"/>
        <v>0</v>
      </c>
      <c r="AC27" t="str">
        <f t="shared" si="13"/>
        <v>Moderate</v>
      </c>
      <c r="AD27" t="str">
        <v>Moderate</v>
      </c>
      <c r="AF27" t="b">
        <v>0</v>
      </c>
    </row>
    <row r="28" spans="1:32" x14ac:dyDescent="0.45">
      <c r="A28" s="9">
        <v>27</v>
      </c>
      <c r="B28" s="9" t="s">
        <v>534</v>
      </c>
      <c r="C28" s="9" t="s">
        <v>42</v>
      </c>
      <c r="D28" s="9" t="s">
        <v>529</v>
      </c>
      <c r="E28" s="15" t="b">
        <f t="shared" si="0"/>
        <v>1</v>
      </c>
      <c r="F28" s="15" t="b">
        <f t="shared" si="1"/>
        <v>1</v>
      </c>
      <c r="G28" s="9" t="s">
        <v>550</v>
      </c>
      <c r="H28" s="15" t="b">
        <f t="shared" si="2"/>
        <v>0</v>
      </c>
      <c r="I28" s="9" t="s">
        <v>536</v>
      </c>
      <c r="J28" s="9" t="s">
        <v>544</v>
      </c>
      <c r="K28" s="15" t="b">
        <f t="shared" si="3"/>
        <v>1</v>
      </c>
      <c r="L28" s="9" t="s">
        <v>549</v>
      </c>
      <c r="M28" s="9">
        <v>55</v>
      </c>
      <c r="N28" s="9">
        <v>61778</v>
      </c>
      <c r="O28" s="9">
        <v>31</v>
      </c>
      <c r="P28" s="15" t="b">
        <f t="shared" si="4"/>
        <v>1</v>
      </c>
      <c r="Q28" s="9">
        <v>12</v>
      </c>
      <c r="R28" s="9">
        <v>13</v>
      </c>
      <c r="S28" s="9">
        <v>7</v>
      </c>
      <c r="T28" s="9">
        <v>22</v>
      </c>
      <c r="U28" s="9" t="b">
        <f t="shared" si="5"/>
        <v>0</v>
      </c>
      <c r="V28" s="9" t="b">
        <f t="shared" si="6"/>
        <v>1</v>
      </c>
      <c r="W28" s="9" t="b">
        <f t="shared" si="7"/>
        <v>1</v>
      </c>
      <c r="X28" t="b">
        <f t="shared" si="8"/>
        <v>0</v>
      </c>
      <c r="Y28" t="b">
        <f t="shared" si="9"/>
        <v>0</v>
      </c>
      <c r="Z28" t="b">
        <f t="shared" si="10"/>
        <v>0</v>
      </c>
      <c r="AA28">
        <f t="shared" si="11"/>
        <v>312</v>
      </c>
      <c r="AB28" t="b">
        <f t="shared" si="12"/>
        <v>0</v>
      </c>
      <c r="AC28" t="str">
        <f t="shared" si="13"/>
        <v>Moderate</v>
      </c>
      <c r="AD28" t="str">
        <v>Moderate</v>
      </c>
      <c r="AF28" t="b">
        <v>0</v>
      </c>
    </row>
    <row r="29" spans="1:32" x14ac:dyDescent="0.45">
      <c r="A29" s="8">
        <v>28</v>
      </c>
      <c r="B29" s="8" t="s">
        <v>552</v>
      </c>
      <c r="C29" s="8" t="s">
        <v>43</v>
      </c>
      <c r="D29" s="8" t="s">
        <v>555</v>
      </c>
      <c r="E29" s="15" t="b">
        <f t="shared" si="0"/>
        <v>1</v>
      </c>
      <c r="F29" s="15" t="b">
        <f t="shared" si="1"/>
        <v>1</v>
      </c>
      <c r="G29" s="8" t="s">
        <v>540</v>
      </c>
      <c r="H29" s="15" t="b">
        <f t="shared" si="2"/>
        <v>0</v>
      </c>
      <c r="I29" s="8" t="s">
        <v>541</v>
      </c>
      <c r="J29" s="8" t="s">
        <v>532</v>
      </c>
      <c r="K29" s="15" t="b">
        <f t="shared" si="3"/>
        <v>0</v>
      </c>
      <c r="L29" s="8" t="s">
        <v>554</v>
      </c>
      <c r="M29" s="8">
        <v>27</v>
      </c>
      <c r="N29" s="8">
        <v>57734</v>
      </c>
      <c r="O29" s="8">
        <v>28</v>
      </c>
      <c r="P29" s="15" t="b">
        <f t="shared" si="4"/>
        <v>1</v>
      </c>
      <c r="Q29" s="8">
        <v>16</v>
      </c>
      <c r="R29" s="8">
        <v>14</v>
      </c>
      <c r="S29" s="8">
        <v>7</v>
      </c>
      <c r="T29" s="8">
        <v>45</v>
      </c>
      <c r="U29" s="9" t="b">
        <f t="shared" si="5"/>
        <v>0</v>
      </c>
      <c r="V29" s="9" t="b">
        <f t="shared" si="6"/>
        <v>1</v>
      </c>
      <c r="W29" s="9" t="b">
        <f t="shared" si="7"/>
        <v>1</v>
      </c>
      <c r="X29" t="b">
        <f t="shared" si="8"/>
        <v>0</v>
      </c>
      <c r="Y29" t="b">
        <f t="shared" si="9"/>
        <v>1</v>
      </c>
      <c r="Z29" t="b">
        <f t="shared" si="10"/>
        <v>0</v>
      </c>
      <c r="AA29">
        <f t="shared" si="11"/>
        <v>334</v>
      </c>
      <c r="AB29" t="b">
        <f t="shared" si="12"/>
        <v>1</v>
      </c>
      <c r="AC29" t="str">
        <f t="shared" si="13"/>
        <v>Moderate</v>
      </c>
      <c r="AD29" t="str">
        <v>Moderate</v>
      </c>
      <c r="AF29" t="b">
        <v>0</v>
      </c>
    </row>
    <row r="30" spans="1:32" x14ac:dyDescent="0.45">
      <c r="A30" s="9">
        <v>29</v>
      </c>
      <c r="B30" s="9" t="s">
        <v>557</v>
      </c>
      <c r="C30" s="9" t="s">
        <v>42</v>
      </c>
      <c r="D30" s="9" t="s">
        <v>547</v>
      </c>
      <c r="E30" s="15" t="b">
        <f t="shared" si="0"/>
        <v>0</v>
      </c>
      <c r="F30" s="15" t="b">
        <f t="shared" si="1"/>
        <v>0</v>
      </c>
      <c r="G30" s="9" t="s">
        <v>550</v>
      </c>
      <c r="H30" s="15" t="b">
        <f t="shared" si="2"/>
        <v>0</v>
      </c>
      <c r="I30" s="9" t="s">
        <v>553</v>
      </c>
      <c r="J30" s="9" t="s">
        <v>544</v>
      </c>
      <c r="K30" s="15" t="b">
        <f t="shared" si="3"/>
        <v>1</v>
      </c>
      <c r="L30" s="9" t="s">
        <v>554</v>
      </c>
      <c r="M30" s="9">
        <v>27</v>
      </c>
      <c r="N30" s="9">
        <v>53173</v>
      </c>
      <c r="O30" s="9">
        <v>6</v>
      </c>
      <c r="P30" s="15" t="b">
        <f t="shared" si="4"/>
        <v>0</v>
      </c>
      <c r="Q30" s="9">
        <v>3</v>
      </c>
      <c r="R30" s="9">
        <v>14</v>
      </c>
      <c r="S30" s="9">
        <v>1</v>
      </c>
      <c r="T30" s="9">
        <v>27</v>
      </c>
      <c r="U30" s="9" t="b">
        <f t="shared" si="5"/>
        <v>0</v>
      </c>
      <c r="V30" s="9" t="b">
        <f t="shared" si="6"/>
        <v>0</v>
      </c>
      <c r="W30" s="9" t="b">
        <f t="shared" si="7"/>
        <v>0</v>
      </c>
      <c r="X30" t="b">
        <f t="shared" si="8"/>
        <v>0</v>
      </c>
      <c r="Y30" t="b">
        <f t="shared" si="9"/>
        <v>0</v>
      </c>
      <c r="Z30" t="b">
        <f t="shared" si="10"/>
        <v>0</v>
      </c>
      <c r="AA30">
        <f t="shared" si="11"/>
        <v>364</v>
      </c>
      <c r="AB30" t="b">
        <f t="shared" si="12"/>
        <v>1</v>
      </c>
      <c r="AC30" t="str">
        <f t="shared" si="13"/>
        <v>Moderate</v>
      </c>
      <c r="AD30" t="str">
        <v>Moderate</v>
      </c>
      <c r="AF30" t="b">
        <v>0</v>
      </c>
    </row>
    <row r="31" spans="1:32" x14ac:dyDescent="0.45">
      <c r="A31" s="8">
        <v>30</v>
      </c>
      <c r="B31" s="8" t="s">
        <v>539</v>
      </c>
      <c r="C31" s="8" t="s">
        <v>528</v>
      </c>
      <c r="D31" s="8" t="s">
        <v>547</v>
      </c>
      <c r="E31" s="15" t="b">
        <f t="shared" si="0"/>
        <v>0</v>
      </c>
      <c r="F31" s="15" t="b">
        <f t="shared" si="1"/>
        <v>0</v>
      </c>
      <c r="G31" s="8" t="s">
        <v>540</v>
      </c>
      <c r="H31" s="15" t="b">
        <f t="shared" si="2"/>
        <v>0</v>
      </c>
      <c r="I31" s="8" t="s">
        <v>556</v>
      </c>
      <c r="J31" s="8" t="s">
        <v>537</v>
      </c>
      <c r="K31" s="15" t="b">
        <f t="shared" si="3"/>
        <v>0</v>
      </c>
      <c r="L31" s="8" t="s">
        <v>549</v>
      </c>
      <c r="M31" s="8">
        <v>55</v>
      </c>
      <c r="N31" s="8">
        <v>60403</v>
      </c>
      <c r="O31" s="8">
        <v>16</v>
      </c>
      <c r="P31" s="15" t="b">
        <f t="shared" si="4"/>
        <v>1</v>
      </c>
      <c r="Q31" s="8">
        <v>9</v>
      </c>
      <c r="R31" s="8">
        <v>2</v>
      </c>
      <c r="S31" s="8">
        <v>2</v>
      </c>
      <c r="T31" s="8">
        <v>25</v>
      </c>
      <c r="U31" s="9" t="b">
        <f t="shared" si="5"/>
        <v>0</v>
      </c>
      <c r="V31" s="9" t="b">
        <f t="shared" si="6"/>
        <v>0</v>
      </c>
      <c r="W31" s="9" t="b">
        <f t="shared" si="7"/>
        <v>0</v>
      </c>
      <c r="X31" t="b">
        <f t="shared" si="8"/>
        <v>0</v>
      </c>
      <c r="Y31" t="b">
        <f t="shared" si="9"/>
        <v>0</v>
      </c>
      <c r="Z31" t="b">
        <f t="shared" si="10"/>
        <v>0</v>
      </c>
      <c r="AA31">
        <f t="shared" si="11"/>
        <v>317</v>
      </c>
      <c r="AB31" t="b">
        <f t="shared" si="12"/>
        <v>1</v>
      </c>
      <c r="AC31" t="str">
        <f t="shared" si="13"/>
        <v>Moderate</v>
      </c>
      <c r="AD31" t="str">
        <v>Moderate</v>
      </c>
      <c r="AF31">
        <v>60403</v>
      </c>
    </row>
    <row r="32" spans="1:32" x14ac:dyDescent="0.45">
      <c r="A32" s="9">
        <v>31</v>
      </c>
      <c r="B32" s="9" t="s">
        <v>534</v>
      </c>
      <c r="C32" s="9" t="s">
        <v>528</v>
      </c>
      <c r="D32" s="9" t="s">
        <v>547</v>
      </c>
      <c r="E32" s="15" t="b">
        <f t="shared" si="0"/>
        <v>0</v>
      </c>
      <c r="F32" s="15" t="b">
        <f t="shared" si="1"/>
        <v>0</v>
      </c>
      <c r="G32" s="9" t="s">
        <v>540</v>
      </c>
      <c r="H32" s="15" t="b">
        <f t="shared" si="2"/>
        <v>0</v>
      </c>
      <c r="I32" s="9" t="s">
        <v>553</v>
      </c>
      <c r="J32" s="9" t="s">
        <v>537</v>
      </c>
      <c r="K32" s="15" t="b">
        <f t="shared" si="3"/>
        <v>0</v>
      </c>
      <c r="L32" s="9" t="s">
        <v>549</v>
      </c>
      <c r="M32" s="9">
        <v>22</v>
      </c>
      <c r="N32" s="9">
        <v>96321</v>
      </c>
      <c r="O32" s="9">
        <v>4</v>
      </c>
      <c r="P32" s="15" t="b">
        <f t="shared" si="4"/>
        <v>0</v>
      </c>
      <c r="Q32" s="9">
        <v>15</v>
      </c>
      <c r="R32" s="9">
        <v>13</v>
      </c>
      <c r="S32" s="9">
        <v>9</v>
      </c>
      <c r="T32" s="9">
        <v>35</v>
      </c>
      <c r="U32" s="9" t="b">
        <f t="shared" si="5"/>
        <v>0</v>
      </c>
      <c r="V32" s="9" t="b">
        <f t="shared" si="6"/>
        <v>0</v>
      </c>
      <c r="W32" s="9" t="b">
        <f t="shared" si="7"/>
        <v>0</v>
      </c>
      <c r="X32" t="b">
        <f t="shared" si="8"/>
        <v>0</v>
      </c>
      <c r="Y32" t="b">
        <f t="shared" si="9"/>
        <v>1</v>
      </c>
      <c r="Z32" t="b">
        <f t="shared" si="10"/>
        <v>0</v>
      </c>
      <c r="AA32">
        <f t="shared" si="11"/>
        <v>130</v>
      </c>
      <c r="AB32" t="b">
        <f t="shared" si="12"/>
        <v>1</v>
      </c>
      <c r="AC32" t="str">
        <f t="shared" si="13"/>
        <v>Well Paid</v>
      </c>
      <c r="AD32" t="str">
        <v>Well Paid</v>
      </c>
      <c r="AF32" t="b">
        <v>0</v>
      </c>
    </row>
    <row r="33" spans="1:32" x14ac:dyDescent="0.45">
      <c r="A33" s="8">
        <v>32</v>
      </c>
      <c r="B33" s="8" t="s">
        <v>559</v>
      </c>
      <c r="C33" s="8" t="s">
        <v>43</v>
      </c>
      <c r="D33" s="8" t="s">
        <v>535</v>
      </c>
      <c r="E33" s="15" t="b">
        <f t="shared" si="0"/>
        <v>1</v>
      </c>
      <c r="F33" s="15" t="b">
        <f t="shared" si="1"/>
        <v>1</v>
      </c>
      <c r="G33" s="8" t="s">
        <v>550</v>
      </c>
      <c r="H33" s="15" t="b">
        <f t="shared" si="2"/>
        <v>0</v>
      </c>
      <c r="I33" s="8" t="s">
        <v>531</v>
      </c>
      <c r="J33" s="8" t="s">
        <v>544</v>
      </c>
      <c r="K33" s="15" t="b">
        <f t="shared" si="3"/>
        <v>1</v>
      </c>
      <c r="L33" s="8" t="s">
        <v>549</v>
      </c>
      <c r="M33" s="8">
        <v>31</v>
      </c>
      <c r="N33" s="8">
        <v>101675</v>
      </c>
      <c r="O33" s="8">
        <v>35</v>
      </c>
      <c r="P33" s="15" t="b">
        <f t="shared" si="4"/>
        <v>1</v>
      </c>
      <c r="Q33" s="8">
        <v>5</v>
      </c>
      <c r="R33" s="8">
        <v>11</v>
      </c>
      <c r="S33" s="8">
        <v>2</v>
      </c>
      <c r="T33" s="8">
        <v>43</v>
      </c>
      <c r="U33" s="9" t="b">
        <f t="shared" si="5"/>
        <v>0</v>
      </c>
      <c r="V33" s="9" t="b">
        <f t="shared" si="6"/>
        <v>1</v>
      </c>
      <c r="W33" s="9" t="b">
        <f t="shared" si="7"/>
        <v>1</v>
      </c>
      <c r="X33" t="b">
        <f t="shared" si="8"/>
        <v>0</v>
      </c>
      <c r="Y33" t="b">
        <f t="shared" si="9"/>
        <v>0</v>
      </c>
      <c r="Z33" t="b">
        <f t="shared" si="10"/>
        <v>0</v>
      </c>
      <c r="AA33">
        <f t="shared" si="11"/>
        <v>101</v>
      </c>
      <c r="AB33" t="b">
        <f t="shared" si="12"/>
        <v>0</v>
      </c>
      <c r="AC33" t="str">
        <f t="shared" si="13"/>
        <v>Well Paid</v>
      </c>
      <c r="AD33" t="str">
        <v>Well Paid</v>
      </c>
      <c r="AF33" t="b">
        <v>0</v>
      </c>
    </row>
    <row r="34" spans="1:32" x14ac:dyDescent="0.45">
      <c r="A34" s="9">
        <v>33</v>
      </c>
      <c r="B34" s="9" t="s">
        <v>559</v>
      </c>
      <c r="C34" s="9" t="s">
        <v>43</v>
      </c>
      <c r="D34" s="9" t="s">
        <v>535</v>
      </c>
      <c r="E34" s="15" t="b">
        <f t="shared" si="0"/>
        <v>1</v>
      </c>
      <c r="F34" s="15" t="b">
        <f t="shared" si="1"/>
        <v>1</v>
      </c>
      <c r="G34" s="9" t="s">
        <v>548</v>
      </c>
      <c r="H34" s="15" t="b">
        <f t="shared" si="2"/>
        <v>1</v>
      </c>
      <c r="I34" s="9" t="s">
        <v>541</v>
      </c>
      <c r="J34" s="9" t="s">
        <v>544</v>
      </c>
      <c r="K34" s="15" t="b">
        <f t="shared" si="3"/>
        <v>1</v>
      </c>
      <c r="L34" s="9" t="s">
        <v>554</v>
      </c>
      <c r="M34" s="9">
        <v>42</v>
      </c>
      <c r="N34" s="9">
        <v>36344</v>
      </c>
      <c r="O34" s="9">
        <v>26</v>
      </c>
      <c r="P34" s="15" t="b">
        <f t="shared" si="4"/>
        <v>1</v>
      </c>
      <c r="Q34" s="9">
        <v>13</v>
      </c>
      <c r="R34" s="9">
        <v>5</v>
      </c>
      <c r="S34" s="9">
        <v>6</v>
      </c>
      <c r="T34" s="9">
        <v>58</v>
      </c>
      <c r="U34" s="9" t="b">
        <f t="shared" si="5"/>
        <v>1</v>
      </c>
      <c r="V34" s="9" t="b">
        <f t="shared" si="6"/>
        <v>1</v>
      </c>
      <c r="W34" s="9" t="b">
        <f t="shared" si="7"/>
        <v>1</v>
      </c>
      <c r="X34" t="b">
        <f t="shared" si="8"/>
        <v>0</v>
      </c>
      <c r="Y34" t="b">
        <f t="shared" si="9"/>
        <v>0</v>
      </c>
      <c r="Z34" t="b">
        <f t="shared" si="10"/>
        <v>0</v>
      </c>
      <c r="AA34">
        <f t="shared" si="11"/>
        <v>463</v>
      </c>
      <c r="AB34" t="b">
        <f t="shared" si="12"/>
        <v>1</v>
      </c>
      <c r="AC34" t="str">
        <f t="shared" si="13"/>
        <v>Moderate</v>
      </c>
      <c r="AD34" t="str">
        <v>Moderate</v>
      </c>
      <c r="AF34" t="b">
        <v>0</v>
      </c>
    </row>
    <row r="35" spans="1:32" x14ac:dyDescent="0.45">
      <c r="A35" s="8">
        <v>34</v>
      </c>
      <c r="B35" s="8" t="s">
        <v>545</v>
      </c>
      <c r="C35" s="8" t="s">
        <v>43</v>
      </c>
      <c r="D35" s="8" t="s">
        <v>535</v>
      </c>
      <c r="E35" s="15" t="b">
        <f t="shared" si="0"/>
        <v>1</v>
      </c>
      <c r="F35" s="15" t="b">
        <f t="shared" si="1"/>
        <v>1</v>
      </c>
      <c r="G35" s="8" t="s">
        <v>540</v>
      </c>
      <c r="H35" s="15" t="b">
        <f t="shared" si="2"/>
        <v>0</v>
      </c>
      <c r="I35" s="8" t="s">
        <v>531</v>
      </c>
      <c r="J35" s="8" t="s">
        <v>532</v>
      </c>
      <c r="K35" s="15" t="b">
        <f t="shared" si="3"/>
        <v>0</v>
      </c>
      <c r="L35" s="8" t="s">
        <v>549</v>
      </c>
      <c r="M35" s="8">
        <v>26</v>
      </c>
      <c r="N35" s="8">
        <v>48800</v>
      </c>
      <c r="O35" s="8">
        <v>12</v>
      </c>
      <c r="P35" s="15" t="b">
        <f t="shared" si="4"/>
        <v>0</v>
      </c>
      <c r="Q35" s="8">
        <v>14</v>
      </c>
      <c r="R35" s="8">
        <v>14</v>
      </c>
      <c r="S35" s="8">
        <v>1</v>
      </c>
      <c r="T35" s="8">
        <v>49</v>
      </c>
      <c r="U35" s="9" t="b">
        <f t="shared" si="5"/>
        <v>0</v>
      </c>
      <c r="V35" s="9" t="b">
        <f t="shared" si="6"/>
        <v>0</v>
      </c>
      <c r="W35" s="9" t="b">
        <f t="shared" si="7"/>
        <v>0</v>
      </c>
      <c r="X35" t="b">
        <f t="shared" si="8"/>
        <v>0</v>
      </c>
      <c r="Y35" t="b">
        <f t="shared" si="9"/>
        <v>1</v>
      </c>
      <c r="Z35" t="b">
        <f t="shared" si="10"/>
        <v>0</v>
      </c>
      <c r="AA35">
        <f t="shared" si="11"/>
        <v>399</v>
      </c>
      <c r="AB35" t="b">
        <f t="shared" si="12"/>
        <v>1</v>
      </c>
      <c r="AC35" t="str">
        <f t="shared" si="13"/>
        <v>Moderate</v>
      </c>
      <c r="AD35" t="str">
        <v>Moderate</v>
      </c>
      <c r="AF35" t="b">
        <v>0</v>
      </c>
    </row>
    <row r="36" spans="1:32" x14ac:dyDescent="0.45">
      <c r="A36" s="9">
        <v>35</v>
      </c>
      <c r="B36" s="9" t="s">
        <v>545</v>
      </c>
      <c r="C36" s="9" t="s">
        <v>42</v>
      </c>
      <c r="D36" s="9" t="s">
        <v>529</v>
      </c>
      <c r="E36" s="15" t="b">
        <f t="shared" si="0"/>
        <v>1</v>
      </c>
      <c r="F36" s="15" t="b">
        <f t="shared" si="1"/>
        <v>1</v>
      </c>
      <c r="G36" s="9" t="s">
        <v>548</v>
      </c>
      <c r="H36" s="15" t="b">
        <f t="shared" si="2"/>
        <v>1</v>
      </c>
      <c r="I36" s="9" t="s">
        <v>541</v>
      </c>
      <c r="J36" s="9" t="s">
        <v>544</v>
      </c>
      <c r="K36" s="15" t="b">
        <f t="shared" si="3"/>
        <v>1</v>
      </c>
      <c r="L36" s="9" t="s">
        <v>549</v>
      </c>
      <c r="M36" s="9">
        <v>23</v>
      </c>
      <c r="N36" s="9">
        <v>55372</v>
      </c>
      <c r="O36" s="9">
        <v>11</v>
      </c>
      <c r="P36" s="15" t="b">
        <f t="shared" si="4"/>
        <v>0</v>
      </c>
      <c r="Q36" s="9">
        <v>15</v>
      </c>
      <c r="R36" s="9">
        <v>5</v>
      </c>
      <c r="S36" s="9">
        <v>3</v>
      </c>
      <c r="T36" s="9">
        <v>32</v>
      </c>
      <c r="U36" s="9" t="b">
        <f t="shared" si="5"/>
        <v>1</v>
      </c>
      <c r="V36" s="9" t="b">
        <f t="shared" si="6"/>
        <v>0</v>
      </c>
      <c r="W36" s="9" t="b">
        <f t="shared" si="7"/>
        <v>1</v>
      </c>
      <c r="X36" t="b">
        <f t="shared" si="8"/>
        <v>0</v>
      </c>
      <c r="Y36" t="b">
        <f t="shared" si="9"/>
        <v>0</v>
      </c>
      <c r="Z36" t="b">
        <f t="shared" si="10"/>
        <v>0</v>
      </c>
      <c r="AA36">
        <f t="shared" si="11"/>
        <v>351</v>
      </c>
      <c r="AB36" t="b">
        <f t="shared" si="12"/>
        <v>0</v>
      </c>
      <c r="AC36" t="str">
        <f t="shared" si="13"/>
        <v>Moderate</v>
      </c>
      <c r="AD36" t="str">
        <v>Moderate</v>
      </c>
      <c r="AF36" t="b">
        <v>0</v>
      </c>
    </row>
    <row r="37" spans="1:32" x14ac:dyDescent="0.45">
      <c r="A37" s="8">
        <v>36</v>
      </c>
      <c r="B37" s="8" t="s">
        <v>527</v>
      </c>
      <c r="C37" s="8" t="s">
        <v>42</v>
      </c>
      <c r="D37" s="8" t="s">
        <v>555</v>
      </c>
      <c r="E37" s="15" t="b">
        <f t="shared" si="0"/>
        <v>1</v>
      </c>
      <c r="F37" s="15" t="b">
        <f t="shared" si="1"/>
        <v>1</v>
      </c>
      <c r="G37" s="8" t="s">
        <v>530</v>
      </c>
      <c r="H37" s="15" t="b">
        <f t="shared" si="2"/>
        <v>0</v>
      </c>
      <c r="I37" s="8" t="s">
        <v>531</v>
      </c>
      <c r="J37" s="8" t="s">
        <v>532</v>
      </c>
      <c r="K37" s="15" t="b">
        <f t="shared" si="3"/>
        <v>0</v>
      </c>
      <c r="L37" s="8" t="s">
        <v>538</v>
      </c>
      <c r="M37" s="8">
        <v>43</v>
      </c>
      <c r="N37" s="8">
        <v>91516</v>
      </c>
      <c r="O37" s="8">
        <v>37</v>
      </c>
      <c r="P37" s="15" t="b">
        <f t="shared" si="4"/>
        <v>1</v>
      </c>
      <c r="Q37" s="8">
        <v>16</v>
      </c>
      <c r="R37" s="8">
        <v>7</v>
      </c>
      <c r="S37" s="8">
        <v>2</v>
      </c>
      <c r="T37" s="8">
        <v>24</v>
      </c>
      <c r="U37" s="9" t="b">
        <f t="shared" si="5"/>
        <v>0</v>
      </c>
      <c r="V37" s="9" t="b">
        <f t="shared" si="6"/>
        <v>1</v>
      </c>
      <c r="W37" s="9" t="b">
        <f t="shared" si="7"/>
        <v>1</v>
      </c>
      <c r="X37" t="b">
        <f t="shared" si="8"/>
        <v>0</v>
      </c>
      <c r="Y37" t="b">
        <f t="shared" si="9"/>
        <v>1</v>
      </c>
      <c r="Z37" t="b">
        <f t="shared" si="10"/>
        <v>0</v>
      </c>
      <c r="AA37">
        <f t="shared" si="11"/>
        <v>151</v>
      </c>
      <c r="AB37" t="b">
        <f t="shared" si="12"/>
        <v>0</v>
      </c>
      <c r="AC37" t="str">
        <f t="shared" si="13"/>
        <v>Well Paid</v>
      </c>
      <c r="AD37" t="str">
        <v>Well Paid</v>
      </c>
      <c r="AF37" t="b">
        <v>0</v>
      </c>
    </row>
    <row r="38" spans="1:32" x14ac:dyDescent="0.45">
      <c r="A38" s="9">
        <v>37</v>
      </c>
      <c r="B38" s="9" t="s">
        <v>552</v>
      </c>
      <c r="C38" s="9" t="s">
        <v>43</v>
      </c>
      <c r="D38" s="9" t="s">
        <v>535</v>
      </c>
      <c r="E38" s="15" t="b">
        <f t="shared" si="0"/>
        <v>1</v>
      </c>
      <c r="F38" s="15" t="b">
        <f t="shared" si="1"/>
        <v>1</v>
      </c>
      <c r="G38" s="9" t="s">
        <v>540</v>
      </c>
      <c r="H38" s="15" t="b">
        <f t="shared" si="2"/>
        <v>0</v>
      </c>
      <c r="I38" s="9" t="s">
        <v>553</v>
      </c>
      <c r="J38" s="9" t="s">
        <v>532</v>
      </c>
      <c r="K38" s="15" t="b">
        <f t="shared" si="3"/>
        <v>0</v>
      </c>
      <c r="L38" s="9" t="s">
        <v>558</v>
      </c>
      <c r="M38" s="9">
        <v>23</v>
      </c>
      <c r="N38" s="9">
        <v>50538</v>
      </c>
      <c r="O38" s="9">
        <v>25</v>
      </c>
      <c r="P38" s="15" t="b">
        <f t="shared" si="4"/>
        <v>1</v>
      </c>
      <c r="Q38" s="9">
        <v>13</v>
      </c>
      <c r="R38" s="9">
        <v>1</v>
      </c>
      <c r="S38" s="9">
        <v>3</v>
      </c>
      <c r="T38" s="9">
        <v>44</v>
      </c>
      <c r="U38" s="9" t="b">
        <f t="shared" si="5"/>
        <v>0</v>
      </c>
      <c r="V38" s="9" t="b">
        <f t="shared" si="6"/>
        <v>1</v>
      </c>
      <c r="W38" s="9" t="b">
        <f t="shared" si="7"/>
        <v>1</v>
      </c>
      <c r="X38" t="b">
        <f t="shared" si="8"/>
        <v>0</v>
      </c>
      <c r="Y38" t="b">
        <f t="shared" si="9"/>
        <v>1</v>
      </c>
      <c r="Z38" t="b">
        <f t="shared" si="10"/>
        <v>0</v>
      </c>
      <c r="AA38">
        <f t="shared" si="11"/>
        <v>382</v>
      </c>
      <c r="AB38" t="b">
        <f t="shared" si="12"/>
        <v>0</v>
      </c>
      <c r="AC38" t="str">
        <f t="shared" si="13"/>
        <v>Moderate</v>
      </c>
      <c r="AD38" t="str">
        <v>Moderate</v>
      </c>
      <c r="AF38" t="b">
        <v>0</v>
      </c>
    </row>
    <row r="39" spans="1:32" x14ac:dyDescent="0.45">
      <c r="A39" s="8">
        <v>38</v>
      </c>
      <c r="B39" s="8" t="s">
        <v>534</v>
      </c>
      <c r="C39" s="8" t="s">
        <v>528</v>
      </c>
      <c r="D39" s="8" t="s">
        <v>555</v>
      </c>
      <c r="E39" s="15" t="b">
        <f t="shared" si="0"/>
        <v>1</v>
      </c>
      <c r="F39" s="15" t="b">
        <f t="shared" si="1"/>
        <v>1</v>
      </c>
      <c r="G39" s="8" t="s">
        <v>548</v>
      </c>
      <c r="H39" s="15" t="b">
        <f t="shared" si="2"/>
        <v>1</v>
      </c>
      <c r="I39" s="8" t="s">
        <v>553</v>
      </c>
      <c r="J39" s="8" t="s">
        <v>537</v>
      </c>
      <c r="K39" s="15" t="b">
        <f t="shared" si="3"/>
        <v>0</v>
      </c>
      <c r="L39" s="8" t="s">
        <v>533</v>
      </c>
      <c r="M39" s="8">
        <v>31</v>
      </c>
      <c r="N39" s="8">
        <v>93918</v>
      </c>
      <c r="O39" s="8">
        <v>18</v>
      </c>
      <c r="P39" s="15" t="b">
        <f t="shared" si="4"/>
        <v>1</v>
      </c>
      <c r="Q39" s="8">
        <v>17</v>
      </c>
      <c r="R39" s="8">
        <v>8</v>
      </c>
      <c r="S39" s="8">
        <v>5</v>
      </c>
      <c r="T39" s="8">
        <v>39</v>
      </c>
      <c r="U39" s="9" t="b">
        <f t="shared" si="5"/>
        <v>0</v>
      </c>
      <c r="V39" s="9" t="b">
        <f t="shared" si="6"/>
        <v>1</v>
      </c>
      <c r="W39" s="9" t="b">
        <f t="shared" si="7"/>
        <v>1</v>
      </c>
      <c r="X39" t="b">
        <f t="shared" si="8"/>
        <v>0</v>
      </c>
      <c r="Y39" t="b">
        <f t="shared" si="9"/>
        <v>0</v>
      </c>
      <c r="Z39" t="b">
        <f t="shared" si="10"/>
        <v>0</v>
      </c>
      <c r="AA39">
        <f t="shared" si="11"/>
        <v>137</v>
      </c>
      <c r="AB39" t="b">
        <f t="shared" si="12"/>
        <v>1</v>
      </c>
      <c r="AC39" t="str">
        <f t="shared" si="13"/>
        <v>Well Paid</v>
      </c>
      <c r="AD39" t="str">
        <v>Well Paid</v>
      </c>
      <c r="AF39" t="b">
        <v>0</v>
      </c>
    </row>
    <row r="40" spans="1:32" x14ac:dyDescent="0.45">
      <c r="A40" s="9">
        <v>39</v>
      </c>
      <c r="B40" s="9" t="s">
        <v>534</v>
      </c>
      <c r="C40" s="9" t="s">
        <v>42</v>
      </c>
      <c r="D40" s="9" t="s">
        <v>529</v>
      </c>
      <c r="E40" s="15" t="b">
        <f t="shared" si="0"/>
        <v>1</v>
      </c>
      <c r="F40" s="15" t="b">
        <f t="shared" si="1"/>
        <v>1</v>
      </c>
      <c r="G40" s="9" t="s">
        <v>548</v>
      </c>
      <c r="H40" s="15" t="b">
        <f t="shared" si="2"/>
        <v>1</v>
      </c>
      <c r="I40" s="9" t="s">
        <v>536</v>
      </c>
      <c r="J40" s="9" t="s">
        <v>537</v>
      </c>
      <c r="K40" s="15" t="b">
        <f t="shared" si="3"/>
        <v>0</v>
      </c>
      <c r="L40" s="9" t="s">
        <v>558</v>
      </c>
      <c r="M40" s="9">
        <v>55</v>
      </c>
      <c r="N40" s="9">
        <v>44973</v>
      </c>
      <c r="O40" s="9">
        <v>19</v>
      </c>
      <c r="P40" s="15" t="b">
        <f t="shared" si="4"/>
        <v>1</v>
      </c>
      <c r="Q40" s="9">
        <v>8</v>
      </c>
      <c r="R40" s="9">
        <v>3</v>
      </c>
      <c r="S40" s="9">
        <v>6</v>
      </c>
      <c r="T40" s="9">
        <v>37</v>
      </c>
      <c r="U40" s="9" t="b">
        <f t="shared" si="5"/>
        <v>0</v>
      </c>
      <c r="V40" s="9" t="b">
        <f t="shared" si="6"/>
        <v>1</v>
      </c>
      <c r="W40" s="9" t="b">
        <f t="shared" si="7"/>
        <v>1</v>
      </c>
      <c r="X40" t="b">
        <f t="shared" si="8"/>
        <v>0</v>
      </c>
      <c r="Y40" t="b">
        <f t="shared" si="9"/>
        <v>0</v>
      </c>
      <c r="Z40" t="b">
        <f t="shared" si="10"/>
        <v>0</v>
      </c>
      <c r="AA40">
        <f t="shared" si="11"/>
        <v>423</v>
      </c>
      <c r="AB40" t="b">
        <f t="shared" si="12"/>
        <v>0</v>
      </c>
      <c r="AC40" t="str">
        <f t="shared" si="13"/>
        <v>Moderate</v>
      </c>
      <c r="AD40" t="str">
        <v>Moderate</v>
      </c>
      <c r="AF40" t="b">
        <v>0</v>
      </c>
    </row>
    <row r="41" spans="1:32" x14ac:dyDescent="0.45">
      <c r="A41" s="8">
        <v>40</v>
      </c>
      <c r="B41" s="8" t="s">
        <v>527</v>
      </c>
      <c r="C41" s="8" t="s">
        <v>42</v>
      </c>
      <c r="D41" s="8" t="s">
        <v>547</v>
      </c>
      <c r="E41" s="15" t="b">
        <f t="shared" si="0"/>
        <v>0</v>
      </c>
      <c r="F41" s="15" t="b">
        <f t="shared" si="1"/>
        <v>0</v>
      </c>
      <c r="G41" s="8" t="s">
        <v>530</v>
      </c>
      <c r="H41" s="15" t="b">
        <f t="shared" si="2"/>
        <v>0</v>
      </c>
      <c r="I41" s="8" t="s">
        <v>556</v>
      </c>
      <c r="J41" s="8" t="s">
        <v>537</v>
      </c>
      <c r="K41" s="15" t="b">
        <f t="shared" si="3"/>
        <v>0</v>
      </c>
      <c r="L41" s="8" t="s">
        <v>538</v>
      </c>
      <c r="M41" s="8">
        <v>37</v>
      </c>
      <c r="N41" s="8">
        <v>101155</v>
      </c>
      <c r="O41" s="8">
        <v>23</v>
      </c>
      <c r="P41" s="15" t="b">
        <f t="shared" si="4"/>
        <v>1</v>
      </c>
      <c r="Q41" s="8">
        <v>2</v>
      </c>
      <c r="R41" s="8">
        <v>4</v>
      </c>
      <c r="S41" s="8">
        <v>9</v>
      </c>
      <c r="T41" s="8">
        <v>37</v>
      </c>
      <c r="U41" s="9" t="b">
        <f t="shared" si="5"/>
        <v>0</v>
      </c>
      <c r="V41" s="9" t="b">
        <f t="shared" si="6"/>
        <v>0</v>
      </c>
      <c r="W41" s="9" t="b">
        <f t="shared" si="7"/>
        <v>0</v>
      </c>
      <c r="X41" t="b">
        <f t="shared" si="8"/>
        <v>0</v>
      </c>
      <c r="Y41" t="b">
        <f t="shared" si="9"/>
        <v>1</v>
      </c>
      <c r="Z41" t="b">
        <f t="shared" si="10"/>
        <v>0</v>
      </c>
      <c r="AA41">
        <f t="shared" si="11"/>
        <v>106</v>
      </c>
      <c r="AB41" t="b">
        <f t="shared" si="12"/>
        <v>0</v>
      </c>
      <c r="AC41" t="str">
        <f t="shared" si="13"/>
        <v>Well Paid</v>
      </c>
      <c r="AD41" t="str">
        <v>Well Paid</v>
      </c>
      <c r="AF41" t="b">
        <v>0</v>
      </c>
    </row>
    <row r="42" spans="1:32" x14ac:dyDescent="0.45">
      <c r="A42" s="9">
        <v>41</v>
      </c>
      <c r="B42" s="9" t="s">
        <v>557</v>
      </c>
      <c r="C42" s="9" t="s">
        <v>42</v>
      </c>
      <c r="D42" s="9" t="s">
        <v>535</v>
      </c>
      <c r="E42" s="15" t="b">
        <f t="shared" si="0"/>
        <v>1</v>
      </c>
      <c r="F42" s="15" t="b">
        <f t="shared" si="1"/>
        <v>1</v>
      </c>
      <c r="G42" s="9" t="s">
        <v>548</v>
      </c>
      <c r="H42" s="15" t="b">
        <f t="shared" si="2"/>
        <v>1</v>
      </c>
      <c r="I42" s="9" t="s">
        <v>531</v>
      </c>
      <c r="J42" s="9" t="s">
        <v>537</v>
      </c>
      <c r="K42" s="15" t="b">
        <f t="shared" si="3"/>
        <v>0</v>
      </c>
      <c r="L42" s="9" t="s">
        <v>533</v>
      </c>
      <c r="M42" s="9">
        <v>60</v>
      </c>
      <c r="N42" s="9">
        <v>89500</v>
      </c>
      <c r="O42" s="9">
        <v>38</v>
      </c>
      <c r="P42" s="15" t="b">
        <f t="shared" si="4"/>
        <v>1</v>
      </c>
      <c r="Q42" s="9">
        <v>5</v>
      </c>
      <c r="R42" s="9">
        <v>9</v>
      </c>
      <c r="S42" s="9">
        <v>4</v>
      </c>
      <c r="T42" s="9">
        <v>21</v>
      </c>
      <c r="U42" s="9" t="b">
        <f t="shared" si="5"/>
        <v>0</v>
      </c>
      <c r="V42" s="9" t="b">
        <f t="shared" si="6"/>
        <v>1</v>
      </c>
      <c r="W42" s="9" t="b">
        <f t="shared" si="7"/>
        <v>1</v>
      </c>
      <c r="X42" t="b">
        <f t="shared" si="8"/>
        <v>0</v>
      </c>
      <c r="Y42" t="b">
        <f t="shared" si="9"/>
        <v>0</v>
      </c>
      <c r="Z42" t="b">
        <f t="shared" si="10"/>
        <v>0</v>
      </c>
      <c r="AA42">
        <f t="shared" si="11"/>
        <v>160</v>
      </c>
      <c r="AB42" t="b">
        <f t="shared" si="12"/>
        <v>1</v>
      </c>
      <c r="AC42" t="str">
        <f t="shared" si="13"/>
        <v>Well Paid</v>
      </c>
      <c r="AD42" t="str">
        <v>Well Paid</v>
      </c>
      <c r="AF42" t="b">
        <v>0</v>
      </c>
    </row>
    <row r="43" spans="1:32" x14ac:dyDescent="0.45">
      <c r="A43" s="8">
        <v>42</v>
      </c>
      <c r="B43" s="8" t="s">
        <v>557</v>
      </c>
      <c r="C43" s="8" t="s">
        <v>43</v>
      </c>
      <c r="D43" s="8" t="s">
        <v>555</v>
      </c>
      <c r="E43" s="15" t="b">
        <f t="shared" si="0"/>
        <v>1</v>
      </c>
      <c r="F43" s="15" t="b">
        <f t="shared" si="1"/>
        <v>1</v>
      </c>
      <c r="G43" s="8" t="s">
        <v>548</v>
      </c>
      <c r="H43" s="15" t="b">
        <f t="shared" si="2"/>
        <v>1</v>
      </c>
      <c r="I43" s="8" t="s">
        <v>543</v>
      </c>
      <c r="J43" s="8" t="s">
        <v>544</v>
      </c>
      <c r="K43" s="15" t="b">
        <f t="shared" si="3"/>
        <v>1</v>
      </c>
      <c r="L43" s="8" t="s">
        <v>546</v>
      </c>
      <c r="M43" s="8">
        <v>43</v>
      </c>
      <c r="N43" s="8">
        <v>66575</v>
      </c>
      <c r="O43" s="8">
        <v>18</v>
      </c>
      <c r="P43" s="15" t="b">
        <f t="shared" si="4"/>
        <v>1</v>
      </c>
      <c r="Q43" s="8">
        <v>6</v>
      </c>
      <c r="R43" s="8">
        <v>4</v>
      </c>
      <c r="S43" s="8">
        <v>7</v>
      </c>
      <c r="T43" s="8">
        <v>29</v>
      </c>
      <c r="U43" s="9" t="b">
        <f t="shared" si="5"/>
        <v>1</v>
      </c>
      <c r="V43" s="9" t="b">
        <f t="shared" si="6"/>
        <v>1</v>
      </c>
      <c r="W43" s="9" t="b">
        <f t="shared" si="7"/>
        <v>1</v>
      </c>
      <c r="X43" t="b">
        <f t="shared" si="8"/>
        <v>0</v>
      </c>
      <c r="Y43" t="b">
        <f t="shared" si="9"/>
        <v>0</v>
      </c>
      <c r="Z43" t="b">
        <f t="shared" si="10"/>
        <v>0</v>
      </c>
      <c r="AA43">
        <f t="shared" si="11"/>
        <v>285</v>
      </c>
      <c r="AB43" t="b">
        <f t="shared" si="12"/>
        <v>1</v>
      </c>
      <c r="AC43" t="str">
        <f t="shared" si="13"/>
        <v>Moderate</v>
      </c>
      <c r="AD43" t="str">
        <v>Moderate</v>
      </c>
      <c r="AF43" t="b">
        <v>0</v>
      </c>
    </row>
    <row r="44" spans="1:32" x14ac:dyDescent="0.45">
      <c r="A44" s="9">
        <v>43</v>
      </c>
      <c r="B44" s="9" t="s">
        <v>527</v>
      </c>
      <c r="C44" s="9" t="s">
        <v>43</v>
      </c>
      <c r="D44" s="9" t="s">
        <v>555</v>
      </c>
      <c r="E44" s="15" t="b">
        <f t="shared" si="0"/>
        <v>1</v>
      </c>
      <c r="F44" s="15" t="b">
        <f t="shared" si="1"/>
        <v>1</v>
      </c>
      <c r="G44" s="9" t="s">
        <v>530</v>
      </c>
      <c r="H44" s="15" t="b">
        <f t="shared" si="2"/>
        <v>0</v>
      </c>
      <c r="I44" s="9" t="s">
        <v>536</v>
      </c>
      <c r="J44" s="9" t="s">
        <v>537</v>
      </c>
      <c r="K44" s="15" t="b">
        <f t="shared" si="3"/>
        <v>0</v>
      </c>
      <c r="L44" s="9" t="s">
        <v>549</v>
      </c>
      <c r="M44" s="9">
        <v>33</v>
      </c>
      <c r="N44" s="9">
        <v>72261</v>
      </c>
      <c r="O44" s="9">
        <v>26</v>
      </c>
      <c r="P44" s="15" t="b">
        <f t="shared" si="4"/>
        <v>1</v>
      </c>
      <c r="Q44" s="9">
        <v>12</v>
      </c>
      <c r="R44" s="9">
        <v>10</v>
      </c>
      <c r="S44" s="9">
        <v>6</v>
      </c>
      <c r="T44" s="9">
        <v>31</v>
      </c>
      <c r="U44" s="9" t="b">
        <f t="shared" si="5"/>
        <v>0</v>
      </c>
      <c r="V44" s="9" t="b">
        <f t="shared" si="6"/>
        <v>1</v>
      </c>
      <c r="W44" s="9" t="b">
        <f t="shared" si="7"/>
        <v>1</v>
      </c>
      <c r="X44" t="b">
        <f t="shared" si="8"/>
        <v>0</v>
      </c>
      <c r="Y44" t="b">
        <f t="shared" si="9"/>
        <v>0</v>
      </c>
      <c r="Z44" t="b">
        <f t="shared" si="10"/>
        <v>0</v>
      </c>
      <c r="AA44">
        <f t="shared" si="11"/>
        <v>263</v>
      </c>
      <c r="AB44" t="b">
        <f t="shared" si="12"/>
        <v>1</v>
      </c>
      <c r="AC44" t="str">
        <f t="shared" si="13"/>
        <v>Moderate</v>
      </c>
      <c r="AD44" t="str">
        <v>Moderate</v>
      </c>
      <c r="AF44" t="b">
        <v>0</v>
      </c>
    </row>
    <row r="45" spans="1:32" x14ac:dyDescent="0.45">
      <c r="A45" s="8">
        <v>44</v>
      </c>
      <c r="B45" s="8" t="s">
        <v>557</v>
      </c>
      <c r="C45" s="8" t="s">
        <v>43</v>
      </c>
      <c r="D45" s="8" t="s">
        <v>535</v>
      </c>
      <c r="E45" s="15" t="b">
        <f t="shared" si="0"/>
        <v>1</v>
      </c>
      <c r="F45" s="15" t="b">
        <f t="shared" si="1"/>
        <v>1</v>
      </c>
      <c r="G45" s="8" t="s">
        <v>540</v>
      </c>
      <c r="H45" s="15" t="b">
        <f t="shared" si="2"/>
        <v>0</v>
      </c>
      <c r="I45" s="8" t="s">
        <v>531</v>
      </c>
      <c r="J45" s="8" t="s">
        <v>544</v>
      </c>
      <c r="K45" s="15" t="b">
        <f t="shared" si="3"/>
        <v>1</v>
      </c>
      <c r="L45" s="8" t="s">
        <v>538</v>
      </c>
      <c r="M45" s="8">
        <v>45</v>
      </c>
      <c r="N45" s="8">
        <v>57716</v>
      </c>
      <c r="O45" s="8">
        <v>6</v>
      </c>
      <c r="P45" s="15" t="b">
        <f t="shared" si="4"/>
        <v>0</v>
      </c>
      <c r="Q45" s="8">
        <v>18</v>
      </c>
      <c r="R45" s="8">
        <v>12</v>
      </c>
      <c r="S45" s="8">
        <v>2</v>
      </c>
      <c r="T45" s="8">
        <v>32</v>
      </c>
      <c r="U45" s="9" t="b">
        <f t="shared" si="5"/>
        <v>0</v>
      </c>
      <c r="V45" s="9" t="b">
        <f t="shared" si="6"/>
        <v>0</v>
      </c>
      <c r="W45" s="9" t="b">
        <f t="shared" si="7"/>
        <v>0</v>
      </c>
      <c r="X45" t="b">
        <f t="shared" si="8"/>
        <v>0</v>
      </c>
      <c r="Y45" t="b">
        <f t="shared" si="9"/>
        <v>0</v>
      </c>
      <c r="Z45" t="b">
        <f t="shared" si="10"/>
        <v>0</v>
      </c>
      <c r="AA45">
        <f t="shared" si="11"/>
        <v>335</v>
      </c>
      <c r="AB45" t="b">
        <f t="shared" si="12"/>
        <v>1</v>
      </c>
      <c r="AC45" t="str">
        <f t="shared" si="13"/>
        <v>Moderate</v>
      </c>
      <c r="AD45" t="str">
        <v>Moderate</v>
      </c>
      <c r="AF45" t="b">
        <v>0</v>
      </c>
    </row>
    <row r="46" spans="1:32" x14ac:dyDescent="0.45">
      <c r="A46" s="9">
        <v>45</v>
      </c>
      <c r="B46" s="9" t="s">
        <v>545</v>
      </c>
      <c r="C46" s="9" t="s">
        <v>43</v>
      </c>
      <c r="D46" s="9" t="s">
        <v>547</v>
      </c>
      <c r="E46" s="15" t="b">
        <f t="shared" si="0"/>
        <v>0</v>
      </c>
      <c r="F46" s="15" t="b">
        <f t="shared" si="1"/>
        <v>0</v>
      </c>
      <c r="G46" s="9" t="s">
        <v>548</v>
      </c>
      <c r="H46" s="15" t="b">
        <f t="shared" si="2"/>
        <v>1</v>
      </c>
      <c r="I46" s="9" t="s">
        <v>531</v>
      </c>
      <c r="J46" s="9" t="s">
        <v>537</v>
      </c>
      <c r="K46" s="15" t="b">
        <f t="shared" si="3"/>
        <v>0</v>
      </c>
      <c r="L46" s="9" t="s">
        <v>546</v>
      </c>
      <c r="M46" s="9">
        <v>61</v>
      </c>
      <c r="N46" s="9">
        <v>33236</v>
      </c>
      <c r="O46" s="9">
        <v>4</v>
      </c>
      <c r="P46" s="15" t="b">
        <f t="shared" si="4"/>
        <v>0</v>
      </c>
      <c r="Q46" s="9">
        <v>1</v>
      </c>
      <c r="R46" s="9">
        <v>5</v>
      </c>
      <c r="S46" s="9">
        <v>8</v>
      </c>
      <c r="T46" s="9">
        <v>30</v>
      </c>
      <c r="U46" s="9" t="b">
        <f t="shared" si="5"/>
        <v>0</v>
      </c>
      <c r="V46" s="9" t="b">
        <f t="shared" si="6"/>
        <v>0</v>
      </c>
      <c r="W46" s="9" t="b">
        <f t="shared" si="7"/>
        <v>0</v>
      </c>
      <c r="X46" t="b">
        <f t="shared" si="8"/>
        <v>0</v>
      </c>
      <c r="Y46" t="b">
        <f t="shared" si="9"/>
        <v>1</v>
      </c>
      <c r="Z46" t="b">
        <f t="shared" si="10"/>
        <v>0</v>
      </c>
      <c r="AA46">
        <f t="shared" si="11"/>
        <v>478</v>
      </c>
      <c r="AB46" t="b">
        <f t="shared" si="12"/>
        <v>1</v>
      </c>
      <c r="AC46" t="str">
        <f t="shared" si="13"/>
        <v>Moderate</v>
      </c>
      <c r="AD46" t="str">
        <v>Moderate</v>
      </c>
      <c r="AF46" t="b">
        <v>0</v>
      </c>
    </row>
    <row r="47" spans="1:32" x14ac:dyDescent="0.45">
      <c r="A47" s="8">
        <v>46</v>
      </c>
      <c r="B47" s="8" t="s">
        <v>534</v>
      </c>
      <c r="C47" s="8" t="s">
        <v>43</v>
      </c>
      <c r="D47" s="8" t="s">
        <v>547</v>
      </c>
      <c r="E47" s="15" t="b">
        <f t="shared" si="0"/>
        <v>0</v>
      </c>
      <c r="F47" s="15" t="b">
        <f t="shared" si="1"/>
        <v>0</v>
      </c>
      <c r="G47" s="8" t="s">
        <v>548</v>
      </c>
      <c r="H47" s="15" t="b">
        <f t="shared" si="2"/>
        <v>1</v>
      </c>
      <c r="I47" s="8" t="s">
        <v>536</v>
      </c>
      <c r="J47" s="8" t="s">
        <v>544</v>
      </c>
      <c r="K47" s="15" t="b">
        <f t="shared" si="3"/>
        <v>1</v>
      </c>
      <c r="L47" s="8" t="s">
        <v>549</v>
      </c>
      <c r="M47" s="8">
        <v>59</v>
      </c>
      <c r="N47" s="8">
        <v>45848</v>
      </c>
      <c r="O47" s="8">
        <v>29</v>
      </c>
      <c r="P47" s="15" t="b">
        <f t="shared" si="4"/>
        <v>1</v>
      </c>
      <c r="Q47" s="8">
        <v>17</v>
      </c>
      <c r="R47" s="8">
        <v>7</v>
      </c>
      <c r="S47" s="8">
        <v>7</v>
      </c>
      <c r="T47" s="8">
        <v>38</v>
      </c>
      <c r="U47" s="9" t="b">
        <f t="shared" si="5"/>
        <v>1</v>
      </c>
      <c r="V47" s="9" t="b">
        <f t="shared" si="6"/>
        <v>0</v>
      </c>
      <c r="W47" s="9" t="b">
        <f t="shared" si="7"/>
        <v>1</v>
      </c>
      <c r="X47" t="b">
        <f t="shared" si="8"/>
        <v>0</v>
      </c>
      <c r="Y47" t="b">
        <f t="shared" si="9"/>
        <v>0</v>
      </c>
      <c r="Z47" t="b">
        <f t="shared" si="10"/>
        <v>1</v>
      </c>
      <c r="AA47">
        <f t="shared" si="11"/>
        <v>416</v>
      </c>
      <c r="AB47" t="b">
        <f t="shared" si="12"/>
        <v>0</v>
      </c>
      <c r="AC47" t="str">
        <f t="shared" si="13"/>
        <v>Moderate</v>
      </c>
      <c r="AD47" t="str">
        <v>Moderate</v>
      </c>
      <c r="AF47" t="b">
        <v>0</v>
      </c>
    </row>
    <row r="48" spans="1:32" x14ac:dyDescent="0.45">
      <c r="A48" s="9">
        <v>47</v>
      </c>
      <c r="B48" s="9" t="s">
        <v>527</v>
      </c>
      <c r="C48" s="9" t="s">
        <v>528</v>
      </c>
      <c r="D48" s="9" t="s">
        <v>547</v>
      </c>
      <c r="E48" s="15" t="b">
        <f t="shared" si="0"/>
        <v>0</v>
      </c>
      <c r="F48" s="15" t="b">
        <f t="shared" si="1"/>
        <v>0</v>
      </c>
      <c r="G48" s="9" t="s">
        <v>548</v>
      </c>
      <c r="H48" s="15" t="b">
        <f t="shared" si="2"/>
        <v>1</v>
      </c>
      <c r="I48" s="9" t="s">
        <v>553</v>
      </c>
      <c r="J48" s="9" t="s">
        <v>532</v>
      </c>
      <c r="K48" s="15" t="b">
        <f t="shared" si="3"/>
        <v>0</v>
      </c>
      <c r="L48" s="9" t="s">
        <v>554</v>
      </c>
      <c r="M48" s="9">
        <v>31</v>
      </c>
      <c r="N48" s="9">
        <v>32352</v>
      </c>
      <c r="O48" s="9">
        <v>34</v>
      </c>
      <c r="P48" s="15" t="b">
        <f t="shared" si="4"/>
        <v>1</v>
      </c>
      <c r="Q48" s="9">
        <v>11</v>
      </c>
      <c r="R48" s="9">
        <v>4</v>
      </c>
      <c r="S48" s="9">
        <v>7</v>
      </c>
      <c r="T48" s="9">
        <v>54</v>
      </c>
      <c r="U48" s="9" t="b">
        <f t="shared" si="5"/>
        <v>0</v>
      </c>
      <c r="V48" s="9" t="b">
        <f t="shared" si="6"/>
        <v>0</v>
      </c>
      <c r="W48" s="9" t="b">
        <f t="shared" si="7"/>
        <v>0</v>
      </c>
      <c r="X48" t="b">
        <f t="shared" si="8"/>
        <v>0</v>
      </c>
      <c r="Y48" t="b">
        <f t="shared" si="9"/>
        <v>1</v>
      </c>
      <c r="Z48" t="b">
        <f t="shared" si="10"/>
        <v>0</v>
      </c>
      <c r="AA48">
        <f t="shared" si="11"/>
        <v>482</v>
      </c>
      <c r="AB48" t="b">
        <f t="shared" si="12"/>
        <v>1</v>
      </c>
      <c r="AC48" t="str">
        <f t="shared" si="13"/>
        <v>Moderate</v>
      </c>
      <c r="AD48" t="str">
        <v>Moderate</v>
      </c>
      <c r="AF48" t="b">
        <v>0</v>
      </c>
    </row>
    <row r="49" spans="1:32" x14ac:dyDescent="0.45">
      <c r="A49" s="8">
        <v>48</v>
      </c>
      <c r="B49" s="8" t="s">
        <v>534</v>
      </c>
      <c r="C49" s="8" t="s">
        <v>528</v>
      </c>
      <c r="D49" s="8" t="s">
        <v>529</v>
      </c>
      <c r="E49" s="15" t="b">
        <f t="shared" si="0"/>
        <v>1</v>
      </c>
      <c r="F49" s="15" t="b">
        <f t="shared" si="1"/>
        <v>1</v>
      </c>
      <c r="G49" s="8" t="s">
        <v>550</v>
      </c>
      <c r="H49" s="15" t="b">
        <f t="shared" si="2"/>
        <v>0</v>
      </c>
      <c r="I49" s="8" t="s">
        <v>531</v>
      </c>
      <c r="J49" s="8" t="s">
        <v>544</v>
      </c>
      <c r="K49" s="15" t="b">
        <f t="shared" si="3"/>
        <v>1</v>
      </c>
      <c r="L49" s="8" t="s">
        <v>542</v>
      </c>
      <c r="M49" s="8">
        <v>56</v>
      </c>
      <c r="N49" s="8">
        <v>31932</v>
      </c>
      <c r="O49" s="8">
        <v>17</v>
      </c>
      <c r="P49" s="15" t="b">
        <f t="shared" si="4"/>
        <v>1</v>
      </c>
      <c r="Q49" s="8">
        <v>10</v>
      </c>
      <c r="R49" s="8">
        <v>14</v>
      </c>
      <c r="S49" s="8">
        <v>8</v>
      </c>
      <c r="T49" s="8">
        <v>58</v>
      </c>
      <c r="U49" s="9" t="b">
        <f t="shared" si="5"/>
        <v>0</v>
      </c>
      <c r="V49" s="9" t="b">
        <f t="shared" si="6"/>
        <v>1</v>
      </c>
      <c r="W49" s="9" t="b">
        <f t="shared" si="7"/>
        <v>1</v>
      </c>
      <c r="X49" t="b">
        <f t="shared" si="8"/>
        <v>0</v>
      </c>
      <c r="Y49" t="b">
        <f t="shared" si="9"/>
        <v>1</v>
      </c>
      <c r="Z49" t="b">
        <f t="shared" si="10"/>
        <v>0</v>
      </c>
      <c r="AA49">
        <f t="shared" si="11"/>
        <v>488</v>
      </c>
      <c r="AB49" t="b">
        <f t="shared" si="12"/>
        <v>0</v>
      </c>
      <c r="AC49" t="str">
        <f t="shared" si="13"/>
        <v>Moderate</v>
      </c>
      <c r="AD49" t="str">
        <v>Moderate</v>
      </c>
      <c r="AF49" t="b">
        <v>0</v>
      </c>
    </row>
    <row r="50" spans="1:32" x14ac:dyDescent="0.45">
      <c r="A50" s="9">
        <v>49</v>
      </c>
      <c r="B50" s="9" t="s">
        <v>559</v>
      </c>
      <c r="C50" s="9" t="s">
        <v>43</v>
      </c>
      <c r="D50" s="9" t="s">
        <v>555</v>
      </c>
      <c r="E50" s="15" t="b">
        <f t="shared" si="0"/>
        <v>1</v>
      </c>
      <c r="F50" s="15" t="b">
        <f t="shared" si="1"/>
        <v>1</v>
      </c>
      <c r="G50" s="9" t="s">
        <v>530</v>
      </c>
      <c r="H50" s="15" t="b">
        <f t="shared" si="2"/>
        <v>0</v>
      </c>
      <c r="I50" s="9" t="s">
        <v>553</v>
      </c>
      <c r="J50" s="9" t="s">
        <v>544</v>
      </c>
      <c r="K50" s="15" t="b">
        <f t="shared" si="3"/>
        <v>1</v>
      </c>
      <c r="L50" s="9" t="s">
        <v>538</v>
      </c>
      <c r="M50" s="9">
        <v>53</v>
      </c>
      <c r="N50" s="9">
        <v>106449</v>
      </c>
      <c r="O50" s="9">
        <v>16</v>
      </c>
      <c r="P50" s="15" t="b">
        <f t="shared" si="4"/>
        <v>1</v>
      </c>
      <c r="Q50" s="9">
        <v>19</v>
      </c>
      <c r="R50" s="9">
        <v>1</v>
      </c>
      <c r="S50" s="9">
        <v>1</v>
      </c>
      <c r="T50" s="9">
        <v>45</v>
      </c>
      <c r="U50" s="9" t="b">
        <f t="shared" si="5"/>
        <v>0</v>
      </c>
      <c r="V50" s="9" t="b">
        <f t="shared" si="6"/>
        <v>1</v>
      </c>
      <c r="W50" s="9" t="b">
        <f t="shared" si="7"/>
        <v>1</v>
      </c>
      <c r="X50" t="b">
        <f t="shared" si="8"/>
        <v>0</v>
      </c>
      <c r="Y50" t="b">
        <f t="shared" si="9"/>
        <v>0</v>
      </c>
      <c r="Z50" t="b">
        <f t="shared" si="10"/>
        <v>0</v>
      </c>
      <c r="AA50">
        <f t="shared" si="11"/>
        <v>74</v>
      </c>
      <c r="AB50" t="b">
        <f t="shared" si="12"/>
        <v>1</v>
      </c>
      <c r="AC50" t="str">
        <f t="shared" si="13"/>
        <v>Well Paid</v>
      </c>
      <c r="AD50" t="str">
        <v>Well Paid</v>
      </c>
      <c r="AF50" t="b">
        <v>0</v>
      </c>
    </row>
    <row r="51" spans="1:32" x14ac:dyDescent="0.45">
      <c r="A51" s="8">
        <v>50</v>
      </c>
      <c r="B51" s="8" t="s">
        <v>545</v>
      </c>
      <c r="C51" s="8" t="s">
        <v>42</v>
      </c>
      <c r="D51" s="8" t="s">
        <v>555</v>
      </c>
      <c r="E51" s="15" t="b">
        <f t="shared" si="0"/>
        <v>1</v>
      </c>
      <c r="F51" s="15" t="b">
        <f t="shared" si="1"/>
        <v>1</v>
      </c>
      <c r="G51" s="8" t="s">
        <v>550</v>
      </c>
      <c r="H51" s="15" t="b">
        <f t="shared" si="2"/>
        <v>0</v>
      </c>
      <c r="I51" s="8" t="s">
        <v>536</v>
      </c>
      <c r="J51" s="8" t="s">
        <v>537</v>
      </c>
      <c r="K51" s="15" t="b">
        <f t="shared" si="3"/>
        <v>0</v>
      </c>
      <c r="L51" s="8" t="s">
        <v>554</v>
      </c>
      <c r="M51" s="8">
        <v>28</v>
      </c>
      <c r="N51" s="8">
        <v>38556</v>
      </c>
      <c r="O51" s="8">
        <v>2</v>
      </c>
      <c r="P51" s="15" t="b">
        <f t="shared" si="4"/>
        <v>0</v>
      </c>
      <c r="Q51" s="8">
        <v>14</v>
      </c>
      <c r="R51" s="8">
        <v>9</v>
      </c>
      <c r="S51" s="8">
        <v>1</v>
      </c>
      <c r="T51" s="8">
        <v>33</v>
      </c>
      <c r="U51" s="9" t="b">
        <f t="shared" si="5"/>
        <v>0</v>
      </c>
      <c r="V51" s="9" t="b">
        <f t="shared" si="6"/>
        <v>0</v>
      </c>
      <c r="W51" s="9" t="b">
        <f t="shared" si="7"/>
        <v>0</v>
      </c>
      <c r="X51" t="b">
        <f t="shared" si="8"/>
        <v>0</v>
      </c>
      <c r="Y51" t="b">
        <f t="shared" si="9"/>
        <v>0</v>
      </c>
      <c r="Z51" t="b">
        <f t="shared" si="10"/>
        <v>0</v>
      </c>
      <c r="AA51">
        <f t="shared" si="11"/>
        <v>449</v>
      </c>
      <c r="AB51" t="b">
        <f t="shared" si="12"/>
        <v>1</v>
      </c>
      <c r="AC51" t="str">
        <f t="shared" si="13"/>
        <v>Moderate</v>
      </c>
      <c r="AD51" t="str">
        <v>Moderate</v>
      </c>
      <c r="AF51" t="b">
        <v>0</v>
      </c>
    </row>
    <row r="52" spans="1:32" x14ac:dyDescent="0.45">
      <c r="A52" s="9">
        <v>51</v>
      </c>
      <c r="B52" s="9" t="s">
        <v>539</v>
      </c>
      <c r="C52" s="9" t="s">
        <v>43</v>
      </c>
      <c r="D52" s="9" t="s">
        <v>555</v>
      </c>
      <c r="E52" s="15" t="b">
        <f t="shared" si="0"/>
        <v>1</v>
      </c>
      <c r="F52" s="15" t="b">
        <f t="shared" si="1"/>
        <v>1</v>
      </c>
      <c r="G52" s="9" t="s">
        <v>530</v>
      </c>
      <c r="H52" s="15" t="b">
        <f t="shared" si="2"/>
        <v>0</v>
      </c>
      <c r="I52" s="9" t="s">
        <v>553</v>
      </c>
      <c r="J52" s="9" t="s">
        <v>544</v>
      </c>
      <c r="K52" s="15" t="b">
        <f t="shared" si="3"/>
        <v>1</v>
      </c>
      <c r="L52" s="9" t="s">
        <v>538</v>
      </c>
      <c r="M52" s="9">
        <v>42</v>
      </c>
      <c r="N52" s="9">
        <v>116836</v>
      </c>
      <c r="O52" s="9">
        <v>34</v>
      </c>
      <c r="P52" s="15" t="b">
        <f t="shared" si="4"/>
        <v>1</v>
      </c>
      <c r="Q52" s="9">
        <v>10</v>
      </c>
      <c r="R52" s="9">
        <v>4</v>
      </c>
      <c r="S52" s="9">
        <v>8</v>
      </c>
      <c r="T52" s="9">
        <v>43</v>
      </c>
      <c r="U52" s="9" t="b">
        <f t="shared" si="5"/>
        <v>0</v>
      </c>
      <c r="V52" s="9" t="b">
        <f t="shared" si="6"/>
        <v>1</v>
      </c>
      <c r="W52" s="9" t="b">
        <f t="shared" si="7"/>
        <v>1</v>
      </c>
      <c r="X52" t="b">
        <f t="shared" si="8"/>
        <v>0</v>
      </c>
      <c r="Y52" t="b">
        <f t="shared" si="9"/>
        <v>1</v>
      </c>
      <c r="Z52" t="b">
        <f t="shared" si="10"/>
        <v>0</v>
      </c>
      <c r="AA52">
        <f t="shared" si="11"/>
        <v>16</v>
      </c>
      <c r="AB52" t="b">
        <f t="shared" si="12"/>
        <v>1</v>
      </c>
      <c r="AC52" t="str">
        <f t="shared" si="13"/>
        <v>Well Paid</v>
      </c>
      <c r="AD52" t="str">
        <v>Well Paid</v>
      </c>
      <c r="AF52">
        <v>116836</v>
      </c>
    </row>
    <row r="53" spans="1:32" x14ac:dyDescent="0.45">
      <c r="A53" s="8">
        <v>52</v>
      </c>
      <c r="B53" s="8" t="s">
        <v>545</v>
      </c>
      <c r="C53" s="8" t="s">
        <v>528</v>
      </c>
      <c r="D53" s="8" t="s">
        <v>529</v>
      </c>
      <c r="E53" s="15" t="b">
        <f t="shared" si="0"/>
        <v>1</v>
      </c>
      <c r="F53" s="15" t="b">
        <f t="shared" si="1"/>
        <v>1</v>
      </c>
      <c r="G53" s="8" t="s">
        <v>540</v>
      </c>
      <c r="H53" s="15" t="b">
        <f t="shared" si="2"/>
        <v>0</v>
      </c>
      <c r="I53" s="8" t="s">
        <v>541</v>
      </c>
      <c r="J53" s="8" t="s">
        <v>532</v>
      </c>
      <c r="K53" s="15" t="b">
        <f t="shared" si="3"/>
        <v>0</v>
      </c>
      <c r="L53" s="8" t="s">
        <v>538</v>
      </c>
      <c r="M53" s="8">
        <v>41</v>
      </c>
      <c r="N53" s="8">
        <v>35498</v>
      </c>
      <c r="O53" s="8">
        <v>8</v>
      </c>
      <c r="P53" s="15" t="b">
        <f t="shared" si="4"/>
        <v>0</v>
      </c>
      <c r="Q53" s="8">
        <v>15</v>
      </c>
      <c r="R53" s="8">
        <v>9</v>
      </c>
      <c r="S53" s="8">
        <v>4</v>
      </c>
      <c r="T53" s="8">
        <v>20</v>
      </c>
      <c r="U53" s="9" t="b">
        <f t="shared" si="5"/>
        <v>0</v>
      </c>
      <c r="V53" s="9" t="b">
        <f t="shared" si="6"/>
        <v>0</v>
      </c>
      <c r="W53" s="9" t="b">
        <f t="shared" si="7"/>
        <v>0</v>
      </c>
      <c r="X53" t="b">
        <f t="shared" si="8"/>
        <v>0</v>
      </c>
      <c r="Y53" t="b">
        <f t="shared" si="9"/>
        <v>1</v>
      </c>
      <c r="Z53" t="b">
        <f t="shared" si="10"/>
        <v>0</v>
      </c>
      <c r="AA53">
        <f t="shared" si="11"/>
        <v>472</v>
      </c>
      <c r="AB53" t="b">
        <f t="shared" si="12"/>
        <v>1</v>
      </c>
      <c r="AC53" t="str">
        <f t="shared" si="13"/>
        <v>Moderate</v>
      </c>
      <c r="AD53" t="str">
        <v>Moderate</v>
      </c>
      <c r="AF53" t="b">
        <v>0</v>
      </c>
    </row>
    <row r="54" spans="1:32" x14ac:dyDescent="0.45">
      <c r="A54" s="9">
        <v>53</v>
      </c>
      <c r="B54" s="9" t="s">
        <v>527</v>
      </c>
      <c r="C54" s="9" t="s">
        <v>528</v>
      </c>
      <c r="D54" s="9" t="s">
        <v>555</v>
      </c>
      <c r="E54" s="15" t="b">
        <f t="shared" si="0"/>
        <v>1</v>
      </c>
      <c r="F54" s="15" t="b">
        <f t="shared" si="1"/>
        <v>1</v>
      </c>
      <c r="G54" s="9" t="s">
        <v>540</v>
      </c>
      <c r="H54" s="15" t="b">
        <f t="shared" si="2"/>
        <v>0</v>
      </c>
      <c r="I54" s="9" t="s">
        <v>543</v>
      </c>
      <c r="J54" s="9" t="s">
        <v>532</v>
      </c>
      <c r="K54" s="15" t="b">
        <f t="shared" si="3"/>
        <v>0</v>
      </c>
      <c r="L54" s="9" t="s">
        <v>554</v>
      </c>
      <c r="M54" s="9">
        <v>47</v>
      </c>
      <c r="N54" s="9">
        <v>106118</v>
      </c>
      <c r="O54" s="9">
        <v>13</v>
      </c>
      <c r="P54" s="15" t="b">
        <f t="shared" si="4"/>
        <v>0</v>
      </c>
      <c r="Q54" s="9">
        <v>19</v>
      </c>
      <c r="R54" s="9">
        <v>6</v>
      </c>
      <c r="S54" s="9">
        <v>5</v>
      </c>
      <c r="T54" s="9">
        <v>41</v>
      </c>
      <c r="U54" s="9" t="b">
        <f t="shared" si="5"/>
        <v>0</v>
      </c>
      <c r="V54" s="9" t="b">
        <f t="shared" si="6"/>
        <v>0</v>
      </c>
      <c r="W54" s="9" t="b">
        <f t="shared" si="7"/>
        <v>0</v>
      </c>
      <c r="X54" t="b">
        <f t="shared" si="8"/>
        <v>0</v>
      </c>
      <c r="Y54" t="b">
        <f t="shared" si="9"/>
        <v>1</v>
      </c>
      <c r="Z54" t="b">
        <f t="shared" si="10"/>
        <v>0</v>
      </c>
      <c r="AA54">
        <f t="shared" si="11"/>
        <v>77</v>
      </c>
      <c r="AB54" t="b">
        <f t="shared" si="12"/>
        <v>0</v>
      </c>
      <c r="AC54" t="str">
        <f t="shared" si="13"/>
        <v>Well Paid</v>
      </c>
      <c r="AD54" t="str">
        <v>Well Paid</v>
      </c>
      <c r="AF54" t="b">
        <v>0</v>
      </c>
    </row>
    <row r="55" spans="1:32" x14ac:dyDescent="0.45">
      <c r="A55" s="8">
        <v>54</v>
      </c>
      <c r="B55" s="8" t="s">
        <v>539</v>
      </c>
      <c r="C55" s="8" t="s">
        <v>42</v>
      </c>
      <c r="D55" s="8" t="s">
        <v>529</v>
      </c>
      <c r="E55" s="15" t="b">
        <f t="shared" si="0"/>
        <v>1</v>
      </c>
      <c r="F55" s="15" t="b">
        <f t="shared" si="1"/>
        <v>1</v>
      </c>
      <c r="G55" s="8" t="s">
        <v>548</v>
      </c>
      <c r="H55" s="15" t="b">
        <f t="shared" si="2"/>
        <v>1</v>
      </c>
      <c r="I55" s="8" t="s">
        <v>551</v>
      </c>
      <c r="J55" s="8" t="s">
        <v>537</v>
      </c>
      <c r="K55" s="15" t="b">
        <f t="shared" si="3"/>
        <v>0</v>
      </c>
      <c r="L55" s="8" t="s">
        <v>533</v>
      </c>
      <c r="M55" s="8">
        <v>25</v>
      </c>
      <c r="N55" s="8">
        <v>80098</v>
      </c>
      <c r="O55" s="8">
        <v>8</v>
      </c>
      <c r="P55" s="15" t="b">
        <f t="shared" si="4"/>
        <v>0</v>
      </c>
      <c r="Q55" s="8">
        <v>4</v>
      </c>
      <c r="R55" s="8">
        <v>1</v>
      </c>
      <c r="S55" s="8">
        <v>8</v>
      </c>
      <c r="T55" s="8">
        <v>42</v>
      </c>
      <c r="U55" s="9" t="b">
        <f t="shared" si="5"/>
        <v>0</v>
      </c>
      <c r="V55" s="9" t="b">
        <f t="shared" si="6"/>
        <v>0</v>
      </c>
      <c r="W55" s="9" t="b">
        <f t="shared" si="7"/>
        <v>0</v>
      </c>
      <c r="X55" t="b">
        <f t="shared" si="8"/>
        <v>0</v>
      </c>
      <c r="Y55" t="b">
        <f t="shared" si="9"/>
        <v>1</v>
      </c>
      <c r="Z55" t="b">
        <f t="shared" si="10"/>
        <v>0</v>
      </c>
      <c r="AA55">
        <f t="shared" si="11"/>
        <v>222</v>
      </c>
      <c r="AB55" t="b">
        <f t="shared" si="12"/>
        <v>1</v>
      </c>
      <c r="AC55" t="str">
        <f t="shared" si="13"/>
        <v>Well Paid</v>
      </c>
      <c r="AD55" t="str">
        <v>Well Paid</v>
      </c>
      <c r="AF55">
        <v>80098</v>
      </c>
    </row>
    <row r="56" spans="1:32" x14ac:dyDescent="0.45">
      <c r="A56" s="9">
        <v>55</v>
      </c>
      <c r="B56" s="9" t="s">
        <v>559</v>
      </c>
      <c r="C56" s="9" t="s">
        <v>528</v>
      </c>
      <c r="D56" s="9" t="s">
        <v>547</v>
      </c>
      <c r="E56" s="15" t="b">
        <f t="shared" si="0"/>
        <v>0</v>
      </c>
      <c r="F56" s="15" t="b">
        <f t="shared" si="1"/>
        <v>0</v>
      </c>
      <c r="G56" s="9" t="s">
        <v>530</v>
      </c>
      <c r="H56" s="15" t="b">
        <f t="shared" si="2"/>
        <v>0</v>
      </c>
      <c r="I56" s="9" t="s">
        <v>531</v>
      </c>
      <c r="J56" s="9" t="s">
        <v>532</v>
      </c>
      <c r="K56" s="15" t="b">
        <f t="shared" si="3"/>
        <v>0</v>
      </c>
      <c r="L56" s="9" t="s">
        <v>558</v>
      </c>
      <c r="M56" s="9">
        <v>43</v>
      </c>
      <c r="N56" s="9">
        <v>94386</v>
      </c>
      <c r="O56" s="9">
        <v>30</v>
      </c>
      <c r="P56" s="15" t="b">
        <f t="shared" si="4"/>
        <v>1</v>
      </c>
      <c r="Q56" s="9">
        <v>2</v>
      </c>
      <c r="R56" s="9">
        <v>12</v>
      </c>
      <c r="S56" s="9">
        <v>5</v>
      </c>
      <c r="T56" s="9">
        <v>38</v>
      </c>
      <c r="U56" s="9" t="b">
        <f t="shared" si="5"/>
        <v>0</v>
      </c>
      <c r="V56" s="9" t="b">
        <f t="shared" si="6"/>
        <v>0</v>
      </c>
      <c r="W56" s="9" t="b">
        <f t="shared" si="7"/>
        <v>0</v>
      </c>
      <c r="X56" t="b">
        <f t="shared" si="8"/>
        <v>0</v>
      </c>
      <c r="Y56" t="b">
        <f t="shared" si="9"/>
        <v>1</v>
      </c>
      <c r="Z56" t="b">
        <f t="shared" si="10"/>
        <v>0</v>
      </c>
      <c r="AA56">
        <f t="shared" si="11"/>
        <v>133</v>
      </c>
      <c r="AB56" t="b">
        <f t="shared" si="12"/>
        <v>1</v>
      </c>
      <c r="AC56" t="str">
        <f t="shared" si="13"/>
        <v>Well Paid</v>
      </c>
      <c r="AD56" t="str">
        <v>Well Paid</v>
      </c>
      <c r="AF56" t="b">
        <v>0</v>
      </c>
    </row>
    <row r="57" spans="1:32" x14ac:dyDescent="0.45">
      <c r="A57" s="8">
        <v>56</v>
      </c>
      <c r="B57" s="8" t="s">
        <v>527</v>
      </c>
      <c r="C57" s="8" t="s">
        <v>43</v>
      </c>
      <c r="D57" s="8" t="s">
        <v>535</v>
      </c>
      <c r="E57" s="15" t="b">
        <f t="shared" si="0"/>
        <v>1</v>
      </c>
      <c r="F57" s="15" t="b">
        <f t="shared" si="1"/>
        <v>1</v>
      </c>
      <c r="G57" s="8" t="s">
        <v>540</v>
      </c>
      <c r="H57" s="15" t="b">
        <f t="shared" si="2"/>
        <v>0</v>
      </c>
      <c r="I57" s="8" t="s">
        <v>556</v>
      </c>
      <c r="J57" s="8" t="s">
        <v>544</v>
      </c>
      <c r="K57" s="15" t="b">
        <f t="shared" si="3"/>
        <v>1</v>
      </c>
      <c r="L57" s="8" t="s">
        <v>549</v>
      </c>
      <c r="M57" s="8">
        <v>36</v>
      </c>
      <c r="N57" s="8">
        <v>39569</v>
      </c>
      <c r="O57" s="8">
        <v>32</v>
      </c>
      <c r="P57" s="15" t="b">
        <f t="shared" si="4"/>
        <v>1</v>
      </c>
      <c r="Q57" s="8">
        <v>9</v>
      </c>
      <c r="R57" s="8">
        <v>3</v>
      </c>
      <c r="S57" s="8">
        <v>4</v>
      </c>
      <c r="T57" s="8">
        <v>37</v>
      </c>
      <c r="U57" s="9" t="b">
        <f t="shared" si="5"/>
        <v>0</v>
      </c>
      <c r="V57" s="9" t="b">
        <f t="shared" si="6"/>
        <v>1</v>
      </c>
      <c r="W57" s="9" t="b">
        <f t="shared" si="7"/>
        <v>1</v>
      </c>
      <c r="X57" t="b">
        <f t="shared" si="8"/>
        <v>0</v>
      </c>
      <c r="Y57" t="b">
        <f t="shared" si="9"/>
        <v>0</v>
      </c>
      <c r="Z57" t="b">
        <f t="shared" si="10"/>
        <v>0</v>
      </c>
      <c r="AA57">
        <f t="shared" si="11"/>
        <v>447</v>
      </c>
      <c r="AB57" t="b">
        <f t="shared" si="12"/>
        <v>1</v>
      </c>
      <c r="AC57" t="str">
        <f t="shared" si="13"/>
        <v>Moderate</v>
      </c>
      <c r="AD57" t="str">
        <v>Moderate</v>
      </c>
      <c r="AF57" t="b">
        <v>0</v>
      </c>
    </row>
    <row r="58" spans="1:32" x14ac:dyDescent="0.45">
      <c r="A58" s="9">
        <v>57</v>
      </c>
      <c r="B58" s="9" t="s">
        <v>552</v>
      </c>
      <c r="C58" s="9" t="s">
        <v>42</v>
      </c>
      <c r="D58" s="9" t="s">
        <v>555</v>
      </c>
      <c r="E58" s="15" t="b">
        <f t="shared" si="0"/>
        <v>1</v>
      </c>
      <c r="F58" s="15" t="b">
        <f t="shared" si="1"/>
        <v>1</v>
      </c>
      <c r="G58" s="9" t="s">
        <v>530</v>
      </c>
      <c r="H58" s="15" t="b">
        <f t="shared" si="2"/>
        <v>0</v>
      </c>
      <c r="I58" s="9" t="s">
        <v>543</v>
      </c>
      <c r="J58" s="9" t="s">
        <v>532</v>
      </c>
      <c r="K58" s="15" t="b">
        <f t="shared" si="3"/>
        <v>0</v>
      </c>
      <c r="L58" s="9" t="s">
        <v>538</v>
      </c>
      <c r="M58" s="9">
        <v>61</v>
      </c>
      <c r="N58" s="9">
        <v>86882</v>
      </c>
      <c r="O58" s="9">
        <v>36</v>
      </c>
      <c r="P58" s="15" t="b">
        <f t="shared" si="4"/>
        <v>1</v>
      </c>
      <c r="Q58" s="9">
        <v>10</v>
      </c>
      <c r="R58" s="9">
        <v>11</v>
      </c>
      <c r="S58" s="9">
        <v>6</v>
      </c>
      <c r="T58" s="9">
        <v>31</v>
      </c>
      <c r="U58" s="9" t="b">
        <f t="shared" si="5"/>
        <v>0</v>
      </c>
      <c r="V58" s="9" t="b">
        <f t="shared" si="6"/>
        <v>1</v>
      </c>
      <c r="W58" s="9" t="b">
        <f t="shared" si="7"/>
        <v>1</v>
      </c>
      <c r="X58" t="b">
        <f t="shared" si="8"/>
        <v>0</v>
      </c>
      <c r="Y58" t="b">
        <f t="shared" si="9"/>
        <v>1</v>
      </c>
      <c r="Z58" t="b">
        <f t="shared" si="10"/>
        <v>0</v>
      </c>
      <c r="AA58">
        <f t="shared" si="11"/>
        <v>174</v>
      </c>
      <c r="AB58" t="b">
        <f t="shared" si="12"/>
        <v>1</v>
      </c>
      <c r="AC58" t="str">
        <f t="shared" si="13"/>
        <v>Well Paid</v>
      </c>
      <c r="AD58" t="str">
        <v>Well Paid</v>
      </c>
      <c r="AF58" t="b">
        <v>0</v>
      </c>
    </row>
    <row r="59" spans="1:32" x14ac:dyDescent="0.45">
      <c r="A59" s="8">
        <v>58</v>
      </c>
      <c r="B59" s="8" t="s">
        <v>534</v>
      </c>
      <c r="C59" s="8" t="s">
        <v>43</v>
      </c>
      <c r="D59" s="8" t="s">
        <v>555</v>
      </c>
      <c r="E59" s="15" t="b">
        <f t="shared" si="0"/>
        <v>1</v>
      </c>
      <c r="F59" s="15" t="b">
        <f t="shared" si="1"/>
        <v>1</v>
      </c>
      <c r="G59" s="8" t="s">
        <v>540</v>
      </c>
      <c r="H59" s="15" t="b">
        <f t="shared" si="2"/>
        <v>0</v>
      </c>
      <c r="I59" s="8" t="s">
        <v>551</v>
      </c>
      <c r="J59" s="8" t="s">
        <v>537</v>
      </c>
      <c r="K59" s="15" t="b">
        <f t="shared" si="3"/>
        <v>0</v>
      </c>
      <c r="L59" s="8" t="s">
        <v>549</v>
      </c>
      <c r="M59" s="8">
        <v>42</v>
      </c>
      <c r="N59" s="8">
        <v>100393</v>
      </c>
      <c r="O59" s="8">
        <v>30</v>
      </c>
      <c r="P59" s="15" t="b">
        <f t="shared" si="4"/>
        <v>1</v>
      </c>
      <c r="Q59" s="8">
        <v>11</v>
      </c>
      <c r="R59" s="8">
        <v>2</v>
      </c>
      <c r="S59" s="8">
        <v>5</v>
      </c>
      <c r="T59" s="8">
        <v>47</v>
      </c>
      <c r="U59" s="9" t="b">
        <f t="shared" si="5"/>
        <v>0</v>
      </c>
      <c r="V59" s="9" t="b">
        <f t="shared" si="6"/>
        <v>1</v>
      </c>
      <c r="W59" s="9" t="b">
        <f t="shared" si="7"/>
        <v>1</v>
      </c>
      <c r="X59" t="b">
        <f t="shared" si="8"/>
        <v>0</v>
      </c>
      <c r="Y59" t="b">
        <f t="shared" si="9"/>
        <v>0</v>
      </c>
      <c r="Z59" t="b">
        <f t="shared" si="10"/>
        <v>0</v>
      </c>
      <c r="AA59">
        <f t="shared" si="11"/>
        <v>111</v>
      </c>
      <c r="AB59" t="b">
        <f t="shared" si="12"/>
        <v>1</v>
      </c>
      <c r="AC59" t="str">
        <f t="shared" si="13"/>
        <v>Well Paid</v>
      </c>
      <c r="AD59" t="str">
        <v>Well Paid</v>
      </c>
      <c r="AF59" t="b">
        <v>0</v>
      </c>
    </row>
    <row r="60" spans="1:32" x14ac:dyDescent="0.45">
      <c r="A60" s="9">
        <v>59</v>
      </c>
      <c r="B60" s="9" t="s">
        <v>559</v>
      </c>
      <c r="C60" s="9" t="s">
        <v>43</v>
      </c>
      <c r="D60" s="9" t="s">
        <v>547</v>
      </c>
      <c r="E60" s="15" t="b">
        <f t="shared" si="0"/>
        <v>0</v>
      </c>
      <c r="F60" s="15" t="b">
        <f t="shared" si="1"/>
        <v>0</v>
      </c>
      <c r="G60" s="9" t="s">
        <v>550</v>
      </c>
      <c r="H60" s="15" t="b">
        <f t="shared" si="2"/>
        <v>0</v>
      </c>
      <c r="I60" s="9" t="s">
        <v>553</v>
      </c>
      <c r="J60" s="9" t="s">
        <v>544</v>
      </c>
      <c r="K60" s="15" t="b">
        <f t="shared" si="3"/>
        <v>1</v>
      </c>
      <c r="L60" s="9" t="s">
        <v>542</v>
      </c>
      <c r="M60" s="9">
        <v>36</v>
      </c>
      <c r="N60" s="9">
        <v>30340</v>
      </c>
      <c r="O60" s="9">
        <v>1</v>
      </c>
      <c r="P60" s="15" t="b">
        <f t="shared" si="4"/>
        <v>0</v>
      </c>
      <c r="Q60" s="9">
        <v>14</v>
      </c>
      <c r="R60" s="9">
        <v>9</v>
      </c>
      <c r="S60" s="9">
        <v>7</v>
      </c>
      <c r="T60" s="9">
        <v>47</v>
      </c>
      <c r="U60" s="9" t="b">
        <f t="shared" si="5"/>
        <v>0</v>
      </c>
      <c r="V60" s="9" t="b">
        <f t="shared" si="6"/>
        <v>0</v>
      </c>
      <c r="W60" s="9" t="b">
        <f t="shared" si="7"/>
        <v>0</v>
      </c>
      <c r="X60" t="b">
        <f t="shared" si="8"/>
        <v>0</v>
      </c>
      <c r="Y60" t="b">
        <f t="shared" si="9"/>
        <v>0</v>
      </c>
      <c r="Z60" t="b">
        <f t="shared" si="10"/>
        <v>0</v>
      </c>
      <c r="AA60">
        <f t="shared" si="11"/>
        <v>497</v>
      </c>
      <c r="AB60" t="b">
        <f t="shared" si="12"/>
        <v>0</v>
      </c>
      <c r="AC60" t="str">
        <f t="shared" si="13"/>
        <v>Moderate</v>
      </c>
      <c r="AD60" t="str">
        <v>Moderate</v>
      </c>
      <c r="AF60" t="b">
        <v>0</v>
      </c>
    </row>
    <row r="61" spans="1:32" x14ac:dyDescent="0.45">
      <c r="A61" s="8">
        <v>60</v>
      </c>
      <c r="B61" s="8" t="s">
        <v>534</v>
      </c>
      <c r="C61" s="8" t="s">
        <v>42</v>
      </c>
      <c r="D61" s="8" t="s">
        <v>535</v>
      </c>
      <c r="E61" s="15" t="b">
        <f t="shared" si="0"/>
        <v>1</v>
      </c>
      <c r="F61" s="15" t="b">
        <f t="shared" si="1"/>
        <v>1</v>
      </c>
      <c r="G61" s="8" t="s">
        <v>540</v>
      </c>
      <c r="H61" s="15" t="b">
        <f t="shared" si="2"/>
        <v>0</v>
      </c>
      <c r="I61" s="8" t="s">
        <v>531</v>
      </c>
      <c r="J61" s="8" t="s">
        <v>537</v>
      </c>
      <c r="K61" s="15" t="b">
        <f t="shared" si="3"/>
        <v>0</v>
      </c>
      <c r="L61" s="8" t="s">
        <v>554</v>
      </c>
      <c r="M61" s="8">
        <v>43</v>
      </c>
      <c r="N61" s="8">
        <v>73949</v>
      </c>
      <c r="O61" s="8">
        <v>39</v>
      </c>
      <c r="P61" s="15" t="b">
        <f t="shared" si="4"/>
        <v>1</v>
      </c>
      <c r="Q61" s="8">
        <v>7</v>
      </c>
      <c r="R61" s="8">
        <v>12</v>
      </c>
      <c r="S61" s="8">
        <v>7</v>
      </c>
      <c r="T61" s="8">
        <v>52</v>
      </c>
      <c r="U61" s="9" t="b">
        <f t="shared" si="5"/>
        <v>0</v>
      </c>
      <c r="V61" s="9" t="b">
        <f t="shared" si="6"/>
        <v>1</v>
      </c>
      <c r="W61" s="9" t="b">
        <f t="shared" si="7"/>
        <v>1</v>
      </c>
      <c r="X61" t="b">
        <f t="shared" si="8"/>
        <v>0</v>
      </c>
      <c r="Y61" t="b">
        <f t="shared" si="9"/>
        <v>0</v>
      </c>
      <c r="Z61" t="b">
        <f t="shared" si="10"/>
        <v>0</v>
      </c>
      <c r="AA61">
        <f t="shared" si="11"/>
        <v>256</v>
      </c>
      <c r="AB61" t="b">
        <f t="shared" si="12"/>
        <v>0</v>
      </c>
      <c r="AC61" t="str">
        <f t="shared" si="13"/>
        <v>Moderate</v>
      </c>
      <c r="AD61" t="str">
        <v>Moderate</v>
      </c>
      <c r="AF61" t="b">
        <v>0</v>
      </c>
    </row>
    <row r="62" spans="1:32" x14ac:dyDescent="0.45">
      <c r="A62" s="9">
        <v>61</v>
      </c>
      <c r="B62" s="9" t="s">
        <v>557</v>
      </c>
      <c r="C62" s="9" t="s">
        <v>43</v>
      </c>
      <c r="D62" s="9" t="s">
        <v>529</v>
      </c>
      <c r="E62" s="15" t="b">
        <f t="shared" si="0"/>
        <v>1</v>
      </c>
      <c r="F62" s="15" t="b">
        <f t="shared" si="1"/>
        <v>1</v>
      </c>
      <c r="G62" s="9" t="s">
        <v>550</v>
      </c>
      <c r="H62" s="15" t="b">
        <f t="shared" si="2"/>
        <v>0</v>
      </c>
      <c r="I62" s="9" t="s">
        <v>553</v>
      </c>
      <c r="J62" s="9" t="s">
        <v>544</v>
      </c>
      <c r="K62" s="15" t="b">
        <f t="shared" si="3"/>
        <v>1</v>
      </c>
      <c r="L62" s="9" t="s">
        <v>549</v>
      </c>
      <c r="M62" s="9">
        <v>49</v>
      </c>
      <c r="N62" s="9">
        <v>112302</v>
      </c>
      <c r="O62" s="9">
        <v>17</v>
      </c>
      <c r="P62" s="15" t="b">
        <f t="shared" si="4"/>
        <v>1</v>
      </c>
      <c r="Q62" s="9">
        <v>15</v>
      </c>
      <c r="R62" s="9">
        <v>1</v>
      </c>
      <c r="S62" s="9">
        <v>4</v>
      </c>
      <c r="T62" s="9">
        <v>38</v>
      </c>
      <c r="U62" s="9" t="b">
        <f t="shared" si="5"/>
        <v>0</v>
      </c>
      <c r="V62" s="9" t="b">
        <f t="shared" si="6"/>
        <v>1</v>
      </c>
      <c r="W62" s="9" t="b">
        <f t="shared" si="7"/>
        <v>1</v>
      </c>
      <c r="X62" t="b">
        <f t="shared" si="8"/>
        <v>0</v>
      </c>
      <c r="Y62" t="b">
        <f t="shared" si="9"/>
        <v>0</v>
      </c>
      <c r="Z62" t="b">
        <f t="shared" si="10"/>
        <v>0</v>
      </c>
      <c r="AA62">
        <f t="shared" si="11"/>
        <v>35</v>
      </c>
      <c r="AB62" t="b">
        <f t="shared" si="12"/>
        <v>0</v>
      </c>
      <c r="AC62" t="str">
        <f t="shared" si="13"/>
        <v>Well Paid</v>
      </c>
      <c r="AD62" t="str">
        <v>Well Paid</v>
      </c>
      <c r="AF62" t="b">
        <v>0</v>
      </c>
    </row>
    <row r="63" spans="1:32" x14ac:dyDescent="0.45">
      <c r="A63" s="8">
        <v>62</v>
      </c>
      <c r="B63" s="8" t="s">
        <v>552</v>
      </c>
      <c r="C63" s="8" t="s">
        <v>528</v>
      </c>
      <c r="D63" s="8" t="s">
        <v>535</v>
      </c>
      <c r="E63" s="15" t="b">
        <f t="shared" si="0"/>
        <v>1</v>
      </c>
      <c r="F63" s="15" t="b">
        <f t="shared" si="1"/>
        <v>1</v>
      </c>
      <c r="G63" s="8" t="s">
        <v>540</v>
      </c>
      <c r="H63" s="15" t="b">
        <f t="shared" si="2"/>
        <v>0</v>
      </c>
      <c r="I63" s="8" t="s">
        <v>541</v>
      </c>
      <c r="J63" s="8" t="s">
        <v>532</v>
      </c>
      <c r="K63" s="15" t="b">
        <f t="shared" si="3"/>
        <v>0</v>
      </c>
      <c r="L63" s="8" t="s">
        <v>554</v>
      </c>
      <c r="M63" s="8">
        <v>35</v>
      </c>
      <c r="N63" s="8">
        <v>92443</v>
      </c>
      <c r="O63" s="8">
        <v>20</v>
      </c>
      <c r="P63" s="15" t="b">
        <f t="shared" si="4"/>
        <v>1</v>
      </c>
      <c r="Q63" s="8">
        <v>19</v>
      </c>
      <c r="R63" s="8">
        <v>13</v>
      </c>
      <c r="S63" s="8">
        <v>5</v>
      </c>
      <c r="T63" s="8">
        <v>47</v>
      </c>
      <c r="U63" s="9" t="b">
        <f t="shared" si="5"/>
        <v>0</v>
      </c>
      <c r="V63" s="9" t="b">
        <f t="shared" si="6"/>
        <v>1</v>
      </c>
      <c r="W63" s="9" t="b">
        <f t="shared" si="7"/>
        <v>1</v>
      </c>
      <c r="X63" t="b">
        <f t="shared" si="8"/>
        <v>0</v>
      </c>
      <c r="Y63" t="b">
        <f t="shared" si="9"/>
        <v>1</v>
      </c>
      <c r="Z63" t="b">
        <f t="shared" si="10"/>
        <v>0</v>
      </c>
      <c r="AA63">
        <f t="shared" si="11"/>
        <v>144</v>
      </c>
      <c r="AB63" t="b">
        <f t="shared" si="12"/>
        <v>1</v>
      </c>
      <c r="AC63" t="str">
        <f t="shared" si="13"/>
        <v>Well Paid</v>
      </c>
      <c r="AD63" t="str">
        <v>Well Paid</v>
      </c>
      <c r="AF63" t="b">
        <v>0</v>
      </c>
    </row>
    <row r="64" spans="1:32" x14ac:dyDescent="0.45">
      <c r="A64" s="9">
        <v>63</v>
      </c>
      <c r="B64" s="9" t="s">
        <v>552</v>
      </c>
      <c r="C64" s="9" t="s">
        <v>43</v>
      </c>
      <c r="D64" s="9" t="s">
        <v>547</v>
      </c>
      <c r="E64" s="15" t="b">
        <f t="shared" si="0"/>
        <v>0</v>
      </c>
      <c r="F64" s="15" t="b">
        <f t="shared" si="1"/>
        <v>0</v>
      </c>
      <c r="G64" s="9" t="s">
        <v>548</v>
      </c>
      <c r="H64" s="15" t="b">
        <f t="shared" si="2"/>
        <v>1</v>
      </c>
      <c r="I64" s="9" t="s">
        <v>536</v>
      </c>
      <c r="J64" s="9" t="s">
        <v>537</v>
      </c>
      <c r="K64" s="15" t="b">
        <f t="shared" si="3"/>
        <v>0</v>
      </c>
      <c r="L64" s="9" t="s">
        <v>549</v>
      </c>
      <c r="M64" s="9">
        <v>48</v>
      </c>
      <c r="N64" s="9">
        <v>104027</v>
      </c>
      <c r="O64" s="9">
        <v>24</v>
      </c>
      <c r="P64" s="15" t="b">
        <f t="shared" si="4"/>
        <v>1</v>
      </c>
      <c r="Q64" s="9">
        <v>15</v>
      </c>
      <c r="R64" s="9">
        <v>14</v>
      </c>
      <c r="S64" s="9">
        <v>3</v>
      </c>
      <c r="T64" s="9">
        <v>56</v>
      </c>
      <c r="U64" s="9" t="b">
        <f t="shared" si="5"/>
        <v>0</v>
      </c>
      <c r="V64" s="9" t="b">
        <f t="shared" si="6"/>
        <v>0</v>
      </c>
      <c r="W64" s="9" t="b">
        <f t="shared" si="7"/>
        <v>0</v>
      </c>
      <c r="X64" t="b">
        <f t="shared" si="8"/>
        <v>0</v>
      </c>
      <c r="Y64" t="b">
        <f t="shared" si="9"/>
        <v>0</v>
      </c>
      <c r="Z64" t="b">
        <f t="shared" si="10"/>
        <v>0</v>
      </c>
      <c r="AA64">
        <f t="shared" si="11"/>
        <v>92</v>
      </c>
      <c r="AB64" t="b">
        <f t="shared" si="12"/>
        <v>1</v>
      </c>
      <c r="AC64" t="str">
        <f t="shared" si="13"/>
        <v>Well Paid</v>
      </c>
      <c r="AD64" t="str">
        <v>Well Paid</v>
      </c>
      <c r="AF64" t="b">
        <v>0</v>
      </c>
    </row>
    <row r="65" spans="1:32" x14ac:dyDescent="0.45">
      <c r="A65" s="8">
        <v>64</v>
      </c>
      <c r="B65" s="8" t="s">
        <v>559</v>
      </c>
      <c r="C65" s="8" t="s">
        <v>42</v>
      </c>
      <c r="D65" s="8" t="s">
        <v>547</v>
      </c>
      <c r="E65" s="15" t="b">
        <f t="shared" si="0"/>
        <v>0</v>
      </c>
      <c r="F65" s="15" t="b">
        <f t="shared" si="1"/>
        <v>0</v>
      </c>
      <c r="G65" s="8" t="s">
        <v>550</v>
      </c>
      <c r="H65" s="15" t="b">
        <f t="shared" si="2"/>
        <v>0</v>
      </c>
      <c r="I65" s="8" t="s">
        <v>531</v>
      </c>
      <c r="J65" s="8" t="s">
        <v>537</v>
      </c>
      <c r="K65" s="15" t="b">
        <f t="shared" si="3"/>
        <v>0</v>
      </c>
      <c r="L65" s="8" t="s">
        <v>558</v>
      </c>
      <c r="M65" s="8">
        <v>62</v>
      </c>
      <c r="N65" s="8">
        <v>30138</v>
      </c>
      <c r="O65" s="8">
        <v>22</v>
      </c>
      <c r="P65" s="15" t="b">
        <f t="shared" si="4"/>
        <v>1</v>
      </c>
      <c r="Q65" s="8">
        <v>8</v>
      </c>
      <c r="R65" s="8">
        <v>9</v>
      </c>
      <c r="S65" s="8">
        <v>4</v>
      </c>
      <c r="T65" s="8">
        <v>45</v>
      </c>
      <c r="U65" s="9" t="b">
        <f t="shared" si="5"/>
        <v>0</v>
      </c>
      <c r="V65" s="9" t="b">
        <f t="shared" si="6"/>
        <v>0</v>
      </c>
      <c r="W65" s="9" t="b">
        <f t="shared" si="7"/>
        <v>0</v>
      </c>
      <c r="X65" t="b">
        <f t="shared" si="8"/>
        <v>0</v>
      </c>
      <c r="Y65" t="b">
        <f t="shared" si="9"/>
        <v>0</v>
      </c>
      <c r="Z65" t="b">
        <f t="shared" si="10"/>
        <v>0</v>
      </c>
      <c r="AA65">
        <f t="shared" si="11"/>
        <v>500</v>
      </c>
      <c r="AB65" t="b">
        <f t="shared" si="12"/>
        <v>1</v>
      </c>
      <c r="AC65" t="str">
        <f t="shared" si="13"/>
        <v>Moderate</v>
      </c>
      <c r="AD65" t="str">
        <v>Moderate</v>
      </c>
      <c r="AF65" t="b">
        <v>0</v>
      </c>
    </row>
    <row r="66" spans="1:32" x14ac:dyDescent="0.45">
      <c r="A66" s="9">
        <v>65</v>
      </c>
      <c r="B66" s="9" t="s">
        <v>552</v>
      </c>
      <c r="C66" s="9" t="s">
        <v>42</v>
      </c>
      <c r="D66" s="9" t="s">
        <v>535</v>
      </c>
      <c r="E66" s="15" t="b">
        <f t="shared" si="0"/>
        <v>1</v>
      </c>
      <c r="F66" s="15" t="b">
        <f t="shared" si="1"/>
        <v>1</v>
      </c>
      <c r="G66" s="9" t="s">
        <v>540</v>
      </c>
      <c r="H66" s="15" t="b">
        <f t="shared" si="2"/>
        <v>0</v>
      </c>
      <c r="I66" s="9" t="s">
        <v>551</v>
      </c>
      <c r="J66" s="9" t="s">
        <v>544</v>
      </c>
      <c r="K66" s="15" t="b">
        <f t="shared" si="3"/>
        <v>1</v>
      </c>
      <c r="L66" s="9" t="s">
        <v>558</v>
      </c>
      <c r="M66" s="9">
        <v>61</v>
      </c>
      <c r="N66" s="9">
        <v>30358</v>
      </c>
      <c r="O66" s="9">
        <v>29</v>
      </c>
      <c r="P66" s="15" t="b">
        <f t="shared" si="4"/>
        <v>1</v>
      </c>
      <c r="Q66" s="9">
        <v>11</v>
      </c>
      <c r="R66" s="9">
        <v>9</v>
      </c>
      <c r="S66" s="9">
        <v>4</v>
      </c>
      <c r="T66" s="9">
        <v>54</v>
      </c>
      <c r="U66" s="9" t="b">
        <f t="shared" si="5"/>
        <v>0</v>
      </c>
      <c r="V66" s="9" t="b">
        <f t="shared" si="6"/>
        <v>1</v>
      </c>
      <c r="W66" s="9" t="b">
        <f t="shared" si="7"/>
        <v>1</v>
      </c>
      <c r="X66" t="b">
        <f t="shared" si="8"/>
        <v>0</v>
      </c>
      <c r="Y66" t="b">
        <f t="shared" si="9"/>
        <v>0</v>
      </c>
      <c r="Z66" t="b">
        <f t="shared" si="10"/>
        <v>0</v>
      </c>
      <c r="AA66">
        <f t="shared" si="11"/>
        <v>496</v>
      </c>
      <c r="AB66" t="b">
        <f t="shared" si="12"/>
        <v>0</v>
      </c>
      <c r="AC66" t="str">
        <f t="shared" si="13"/>
        <v>Moderate</v>
      </c>
      <c r="AD66" t="str">
        <v>Moderate</v>
      </c>
      <c r="AF66" t="b">
        <v>0</v>
      </c>
    </row>
    <row r="67" spans="1:32" x14ac:dyDescent="0.45">
      <c r="A67" s="8">
        <v>66</v>
      </c>
      <c r="B67" s="8" t="s">
        <v>539</v>
      </c>
      <c r="C67" s="8" t="s">
        <v>42</v>
      </c>
      <c r="D67" s="8" t="s">
        <v>529</v>
      </c>
      <c r="E67" s="15" t="b">
        <f t="shared" ref="E67:E130" si="14">D67&lt;&gt;$D$7</f>
        <v>1</v>
      </c>
      <c r="F67" s="15" t="b">
        <f t="shared" ref="F67:F130" si="15">NOT(D67=$D$7)</f>
        <v>1</v>
      </c>
      <c r="G67" s="8" t="s">
        <v>548</v>
      </c>
      <c r="H67" s="15" t="b">
        <f t="shared" ref="H67:H130" si="16">G67=$G$12</f>
        <v>1</v>
      </c>
      <c r="I67" s="8" t="s">
        <v>551</v>
      </c>
      <c r="J67" s="8" t="s">
        <v>537</v>
      </c>
      <c r="K67" s="15" t="b">
        <f t="shared" ref="K67:K130" si="17">J67=$J$5</f>
        <v>0</v>
      </c>
      <c r="L67" s="8" t="s">
        <v>558</v>
      </c>
      <c r="M67" s="8">
        <v>49</v>
      </c>
      <c r="N67" s="8">
        <v>105250</v>
      </c>
      <c r="O67" s="8">
        <v>22</v>
      </c>
      <c r="P67" s="15" t="b">
        <f t="shared" ref="P67:P130" si="18">O67&gt;15</f>
        <v>1</v>
      </c>
      <c r="Q67" s="8">
        <v>9</v>
      </c>
      <c r="R67" s="8">
        <v>8</v>
      </c>
      <c r="S67" s="8">
        <v>3</v>
      </c>
      <c r="T67" s="8">
        <v>53</v>
      </c>
      <c r="U67" s="9" t="b">
        <f t="shared" ref="U67:U130" si="19">AND(K67,H67)</f>
        <v>0</v>
      </c>
      <c r="V67" s="9" t="b">
        <f t="shared" ref="V67:V130" si="20">AND(P67,E67)</f>
        <v>1</v>
      </c>
      <c r="W67" s="9" t="b">
        <f t="shared" ref="W67:W130" si="21">OR(U67:V67)</f>
        <v>1</v>
      </c>
      <c r="X67" t="b">
        <f t="shared" ref="X67:X130" si="22">AND(J67="Permanent",S67&gt;=8)</f>
        <v>0</v>
      </c>
      <c r="Y67" t="b">
        <f t="shared" ref="Y67:Y130" si="23">OR(J67=$J$2,S67&gt;7)</f>
        <v>0</v>
      </c>
      <c r="Z67" t="b">
        <f t="shared" ref="Z67:Z130" si="24">AND(J67=$J$5,G67=$G$7,D67=$D$8,O67&gt;15)</f>
        <v>0</v>
      </c>
      <c r="AA67">
        <f t="shared" ref="AA67:AA130" si="25">_xlfn.RANK.EQ(N67,$N$2:$N$501)</f>
        <v>84</v>
      </c>
      <c r="AB67" t="b">
        <f t="shared" ref="AB67:AB130" si="26">ISEVEN(O67)</f>
        <v>1</v>
      </c>
      <c r="AC67" t="str">
        <f t="shared" ref="AC67:AC130" si="27">IF(N67&gt;80000,"Well Paid","Moderate")</f>
        <v>Well Paid</v>
      </c>
      <c r="AD67" t="str">
        <v>Well Paid</v>
      </c>
      <c r="AF67">
        <v>105250</v>
      </c>
    </row>
    <row r="68" spans="1:32" x14ac:dyDescent="0.45">
      <c r="A68" s="9">
        <v>67</v>
      </c>
      <c r="B68" s="9" t="s">
        <v>552</v>
      </c>
      <c r="C68" s="9" t="s">
        <v>43</v>
      </c>
      <c r="D68" s="9" t="s">
        <v>529</v>
      </c>
      <c r="E68" s="15" t="b">
        <f t="shared" si="14"/>
        <v>1</v>
      </c>
      <c r="F68" s="15" t="b">
        <f t="shared" si="15"/>
        <v>1</v>
      </c>
      <c r="G68" s="9" t="s">
        <v>550</v>
      </c>
      <c r="H68" s="15" t="b">
        <f t="shared" si="16"/>
        <v>0</v>
      </c>
      <c r="I68" s="9" t="s">
        <v>541</v>
      </c>
      <c r="J68" s="9" t="s">
        <v>544</v>
      </c>
      <c r="K68" s="15" t="b">
        <f t="shared" si="17"/>
        <v>1</v>
      </c>
      <c r="L68" s="9" t="s">
        <v>558</v>
      </c>
      <c r="M68" s="9">
        <v>47</v>
      </c>
      <c r="N68" s="9">
        <v>115376</v>
      </c>
      <c r="O68" s="9">
        <v>9</v>
      </c>
      <c r="P68" s="15" t="b">
        <f t="shared" si="18"/>
        <v>0</v>
      </c>
      <c r="Q68" s="9">
        <v>15</v>
      </c>
      <c r="R68" s="9">
        <v>8</v>
      </c>
      <c r="S68" s="9">
        <v>5</v>
      </c>
      <c r="T68" s="9">
        <v>54</v>
      </c>
      <c r="U68" s="9" t="b">
        <f t="shared" si="19"/>
        <v>0</v>
      </c>
      <c r="V68" s="9" t="b">
        <f t="shared" si="20"/>
        <v>0</v>
      </c>
      <c r="W68" s="9" t="b">
        <f t="shared" si="21"/>
        <v>0</v>
      </c>
      <c r="X68" t="b">
        <f t="shared" si="22"/>
        <v>0</v>
      </c>
      <c r="Y68" t="b">
        <f t="shared" si="23"/>
        <v>0</v>
      </c>
      <c r="Z68" t="b">
        <f t="shared" si="24"/>
        <v>0</v>
      </c>
      <c r="AA68">
        <f t="shared" si="25"/>
        <v>23</v>
      </c>
      <c r="AB68" t="b">
        <f t="shared" si="26"/>
        <v>0</v>
      </c>
      <c r="AC68" t="str">
        <f t="shared" si="27"/>
        <v>Well Paid</v>
      </c>
      <c r="AD68" t="str">
        <v>Well Paid</v>
      </c>
      <c r="AF68" t="b">
        <v>0</v>
      </c>
    </row>
    <row r="69" spans="1:32" x14ac:dyDescent="0.45">
      <c r="A69" s="8">
        <v>68</v>
      </c>
      <c r="B69" s="8" t="s">
        <v>534</v>
      </c>
      <c r="C69" s="8" t="s">
        <v>42</v>
      </c>
      <c r="D69" s="8" t="s">
        <v>555</v>
      </c>
      <c r="E69" s="15" t="b">
        <f t="shared" si="14"/>
        <v>1</v>
      </c>
      <c r="F69" s="15" t="b">
        <f t="shared" si="15"/>
        <v>1</v>
      </c>
      <c r="G69" s="8" t="s">
        <v>548</v>
      </c>
      <c r="H69" s="15" t="b">
        <f t="shared" si="16"/>
        <v>1</v>
      </c>
      <c r="I69" s="8" t="s">
        <v>541</v>
      </c>
      <c r="J69" s="8" t="s">
        <v>544</v>
      </c>
      <c r="K69" s="15" t="b">
        <f t="shared" si="17"/>
        <v>1</v>
      </c>
      <c r="L69" s="8" t="s">
        <v>558</v>
      </c>
      <c r="M69" s="8">
        <v>23</v>
      </c>
      <c r="N69" s="8">
        <v>60654</v>
      </c>
      <c r="O69" s="8">
        <v>37</v>
      </c>
      <c r="P69" s="15" t="b">
        <f t="shared" si="18"/>
        <v>1</v>
      </c>
      <c r="Q69" s="8">
        <v>1</v>
      </c>
      <c r="R69" s="8">
        <v>11</v>
      </c>
      <c r="S69" s="8">
        <v>5</v>
      </c>
      <c r="T69" s="8">
        <v>59</v>
      </c>
      <c r="U69" s="9" t="b">
        <f t="shared" si="19"/>
        <v>1</v>
      </c>
      <c r="V69" s="9" t="b">
        <f t="shared" si="20"/>
        <v>1</v>
      </c>
      <c r="W69" s="9" t="b">
        <f t="shared" si="21"/>
        <v>1</v>
      </c>
      <c r="X69" t="b">
        <f t="shared" si="22"/>
        <v>0</v>
      </c>
      <c r="Y69" t="b">
        <f t="shared" si="23"/>
        <v>0</v>
      </c>
      <c r="Z69" t="b">
        <f t="shared" si="24"/>
        <v>0</v>
      </c>
      <c r="AA69">
        <f t="shared" si="25"/>
        <v>315</v>
      </c>
      <c r="AB69" t="b">
        <f t="shared" si="26"/>
        <v>0</v>
      </c>
      <c r="AC69" t="str">
        <f t="shared" si="27"/>
        <v>Moderate</v>
      </c>
      <c r="AD69" t="str">
        <v>Moderate</v>
      </c>
      <c r="AF69" t="b">
        <v>0</v>
      </c>
    </row>
    <row r="70" spans="1:32" x14ac:dyDescent="0.45">
      <c r="A70" s="9">
        <v>69</v>
      </c>
      <c r="B70" s="9" t="s">
        <v>534</v>
      </c>
      <c r="C70" s="9" t="s">
        <v>42</v>
      </c>
      <c r="D70" s="9" t="s">
        <v>529</v>
      </c>
      <c r="E70" s="15" t="b">
        <f t="shared" si="14"/>
        <v>1</v>
      </c>
      <c r="F70" s="15" t="b">
        <f t="shared" si="15"/>
        <v>1</v>
      </c>
      <c r="G70" s="9" t="s">
        <v>530</v>
      </c>
      <c r="H70" s="15" t="b">
        <f t="shared" si="16"/>
        <v>0</v>
      </c>
      <c r="I70" s="9" t="s">
        <v>531</v>
      </c>
      <c r="J70" s="9" t="s">
        <v>544</v>
      </c>
      <c r="K70" s="15" t="b">
        <f t="shared" si="17"/>
        <v>1</v>
      </c>
      <c r="L70" s="9" t="s">
        <v>558</v>
      </c>
      <c r="M70" s="9">
        <v>46</v>
      </c>
      <c r="N70" s="9">
        <v>55879</v>
      </c>
      <c r="O70" s="9">
        <v>10</v>
      </c>
      <c r="P70" s="15" t="b">
        <f t="shared" si="18"/>
        <v>0</v>
      </c>
      <c r="Q70" s="9">
        <v>1</v>
      </c>
      <c r="R70" s="9">
        <v>14</v>
      </c>
      <c r="S70" s="9">
        <v>7</v>
      </c>
      <c r="T70" s="9">
        <v>35</v>
      </c>
      <c r="U70" s="9" t="b">
        <f t="shared" si="19"/>
        <v>0</v>
      </c>
      <c r="V70" s="9" t="b">
        <f t="shared" si="20"/>
        <v>0</v>
      </c>
      <c r="W70" s="9" t="b">
        <f t="shared" si="21"/>
        <v>0</v>
      </c>
      <c r="X70" t="b">
        <f t="shared" si="22"/>
        <v>0</v>
      </c>
      <c r="Y70" t="b">
        <f t="shared" si="23"/>
        <v>0</v>
      </c>
      <c r="Z70" t="b">
        <f t="shared" si="24"/>
        <v>0</v>
      </c>
      <c r="AA70">
        <f t="shared" si="25"/>
        <v>348</v>
      </c>
      <c r="AB70" t="b">
        <f t="shared" si="26"/>
        <v>1</v>
      </c>
      <c r="AC70" t="str">
        <f t="shared" si="27"/>
        <v>Moderate</v>
      </c>
      <c r="AD70" t="str">
        <v>Moderate</v>
      </c>
      <c r="AF70" t="b">
        <v>0</v>
      </c>
    </row>
    <row r="71" spans="1:32" x14ac:dyDescent="0.45">
      <c r="A71" s="8">
        <v>70</v>
      </c>
      <c r="B71" s="8" t="s">
        <v>527</v>
      </c>
      <c r="C71" s="8" t="s">
        <v>43</v>
      </c>
      <c r="D71" s="8" t="s">
        <v>535</v>
      </c>
      <c r="E71" s="15" t="b">
        <f t="shared" si="14"/>
        <v>1</v>
      </c>
      <c r="F71" s="15" t="b">
        <f t="shared" si="15"/>
        <v>1</v>
      </c>
      <c r="G71" s="8" t="s">
        <v>530</v>
      </c>
      <c r="H71" s="15" t="b">
        <f t="shared" si="16"/>
        <v>0</v>
      </c>
      <c r="I71" s="8" t="s">
        <v>553</v>
      </c>
      <c r="J71" s="8" t="s">
        <v>544</v>
      </c>
      <c r="K71" s="15" t="b">
        <f t="shared" si="17"/>
        <v>1</v>
      </c>
      <c r="L71" s="8" t="s">
        <v>554</v>
      </c>
      <c r="M71" s="8">
        <v>24</v>
      </c>
      <c r="N71" s="8">
        <v>111532</v>
      </c>
      <c r="O71" s="8">
        <v>36</v>
      </c>
      <c r="P71" s="15" t="b">
        <f t="shared" si="18"/>
        <v>1</v>
      </c>
      <c r="Q71" s="8">
        <v>19</v>
      </c>
      <c r="R71" s="8">
        <v>12</v>
      </c>
      <c r="S71" s="8">
        <v>4</v>
      </c>
      <c r="T71" s="8">
        <v>57</v>
      </c>
      <c r="U71" s="9" t="b">
        <f t="shared" si="19"/>
        <v>0</v>
      </c>
      <c r="V71" s="9" t="b">
        <f t="shared" si="20"/>
        <v>1</v>
      </c>
      <c r="W71" s="9" t="b">
        <f t="shared" si="21"/>
        <v>1</v>
      </c>
      <c r="X71" t="b">
        <f t="shared" si="22"/>
        <v>0</v>
      </c>
      <c r="Y71" t="b">
        <f t="shared" si="23"/>
        <v>0</v>
      </c>
      <c r="Z71" t="b">
        <f t="shared" si="24"/>
        <v>0</v>
      </c>
      <c r="AA71">
        <f t="shared" si="25"/>
        <v>38</v>
      </c>
      <c r="AB71" t="b">
        <f t="shared" si="26"/>
        <v>1</v>
      </c>
      <c r="AC71" t="str">
        <f t="shared" si="27"/>
        <v>Well Paid</v>
      </c>
      <c r="AD71" t="str">
        <v>Well Paid</v>
      </c>
      <c r="AF71" t="b">
        <v>0</v>
      </c>
    </row>
    <row r="72" spans="1:32" x14ac:dyDescent="0.45">
      <c r="A72" s="9">
        <v>71</v>
      </c>
      <c r="B72" s="9" t="s">
        <v>534</v>
      </c>
      <c r="C72" s="9" t="s">
        <v>528</v>
      </c>
      <c r="D72" s="9" t="s">
        <v>547</v>
      </c>
      <c r="E72" s="15" t="b">
        <f t="shared" si="14"/>
        <v>0</v>
      </c>
      <c r="F72" s="15" t="b">
        <f t="shared" si="15"/>
        <v>0</v>
      </c>
      <c r="G72" s="9" t="s">
        <v>550</v>
      </c>
      <c r="H72" s="15" t="b">
        <f t="shared" si="16"/>
        <v>0</v>
      </c>
      <c r="I72" s="9" t="s">
        <v>556</v>
      </c>
      <c r="J72" s="9" t="s">
        <v>532</v>
      </c>
      <c r="K72" s="15" t="b">
        <f t="shared" si="17"/>
        <v>0</v>
      </c>
      <c r="L72" s="9" t="s">
        <v>538</v>
      </c>
      <c r="M72" s="9">
        <v>29</v>
      </c>
      <c r="N72" s="9">
        <v>85778</v>
      </c>
      <c r="O72" s="9">
        <v>37</v>
      </c>
      <c r="P72" s="15" t="b">
        <f t="shared" si="18"/>
        <v>1</v>
      </c>
      <c r="Q72" s="9">
        <v>3</v>
      </c>
      <c r="R72" s="9">
        <v>1</v>
      </c>
      <c r="S72" s="9">
        <v>4</v>
      </c>
      <c r="T72" s="9">
        <v>32</v>
      </c>
      <c r="U72" s="9" t="b">
        <f t="shared" si="19"/>
        <v>0</v>
      </c>
      <c r="V72" s="9" t="b">
        <f t="shared" si="20"/>
        <v>0</v>
      </c>
      <c r="W72" s="9" t="b">
        <f t="shared" si="21"/>
        <v>0</v>
      </c>
      <c r="X72" t="b">
        <f t="shared" si="22"/>
        <v>0</v>
      </c>
      <c r="Y72" t="b">
        <f t="shared" si="23"/>
        <v>1</v>
      </c>
      <c r="Z72" t="b">
        <f t="shared" si="24"/>
        <v>0</v>
      </c>
      <c r="AA72">
        <f t="shared" si="25"/>
        <v>183</v>
      </c>
      <c r="AB72" t="b">
        <f t="shared" si="26"/>
        <v>0</v>
      </c>
      <c r="AC72" t="str">
        <f t="shared" si="27"/>
        <v>Well Paid</v>
      </c>
      <c r="AD72" t="str">
        <v>Well Paid</v>
      </c>
      <c r="AF72" t="b">
        <v>0</v>
      </c>
    </row>
    <row r="73" spans="1:32" x14ac:dyDescent="0.45">
      <c r="A73" s="8">
        <v>72</v>
      </c>
      <c r="B73" s="8" t="s">
        <v>527</v>
      </c>
      <c r="C73" s="8" t="s">
        <v>43</v>
      </c>
      <c r="D73" s="8" t="s">
        <v>555</v>
      </c>
      <c r="E73" s="15" t="b">
        <f t="shared" si="14"/>
        <v>1</v>
      </c>
      <c r="F73" s="15" t="b">
        <f t="shared" si="15"/>
        <v>1</v>
      </c>
      <c r="G73" s="8" t="s">
        <v>540</v>
      </c>
      <c r="H73" s="15" t="b">
        <f t="shared" si="16"/>
        <v>0</v>
      </c>
      <c r="I73" s="8" t="s">
        <v>551</v>
      </c>
      <c r="J73" s="8" t="s">
        <v>544</v>
      </c>
      <c r="K73" s="15" t="b">
        <f t="shared" si="17"/>
        <v>1</v>
      </c>
      <c r="L73" s="8" t="s">
        <v>549</v>
      </c>
      <c r="M73" s="8">
        <v>54</v>
      </c>
      <c r="N73" s="8">
        <v>67772</v>
      </c>
      <c r="O73" s="8">
        <v>28</v>
      </c>
      <c r="P73" s="15" t="b">
        <f t="shared" si="18"/>
        <v>1</v>
      </c>
      <c r="Q73" s="8">
        <v>10</v>
      </c>
      <c r="R73" s="8">
        <v>11</v>
      </c>
      <c r="S73" s="8">
        <v>9</v>
      </c>
      <c r="T73" s="8">
        <v>42</v>
      </c>
      <c r="U73" s="9" t="b">
        <f t="shared" si="19"/>
        <v>0</v>
      </c>
      <c r="V73" s="9" t="b">
        <f t="shared" si="20"/>
        <v>1</v>
      </c>
      <c r="W73" s="9" t="b">
        <f t="shared" si="21"/>
        <v>1</v>
      </c>
      <c r="X73" t="b">
        <f t="shared" si="22"/>
        <v>0</v>
      </c>
      <c r="Y73" t="b">
        <f t="shared" si="23"/>
        <v>1</v>
      </c>
      <c r="Z73" t="b">
        <f t="shared" si="24"/>
        <v>0</v>
      </c>
      <c r="AA73">
        <f t="shared" si="25"/>
        <v>278</v>
      </c>
      <c r="AB73" t="b">
        <f t="shared" si="26"/>
        <v>1</v>
      </c>
      <c r="AC73" t="str">
        <f t="shared" si="27"/>
        <v>Moderate</v>
      </c>
      <c r="AD73" t="str">
        <v>Moderate</v>
      </c>
      <c r="AF73" t="b">
        <v>0</v>
      </c>
    </row>
    <row r="74" spans="1:32" x14ac:dyDescent="0.45">
      <c r="A74" s="9">
        <v>73</v>
      </c>
      <c r="B74" s="9" t="s">
        <v>534</v>
      </c>
      <c r="C74" s="9" t="s">
        <v>42</v>
      </c>
      <c r="D74" s="9" t="s">
        <v>555</v>
      </c>
      <c r="E74" s="15" t="b">
        <f t="shared" si="14"/>
        <v>1</v>
      </c>
      <c r="F74" s="15" t="b">
        <f t="shared" si="15"/>
        <v>1</v>
      </c>
      <c r="G74" s="9" t="s">
        <v>550</v>
      </c>
      <c r="H74" s="15" t="b">
        <f t="shared" si="16"/>
        <v>0</v>
      </c>
      <c r="I74" s="9" t="s">
        <v>551</v>
      </c>
      <c r="J74" s="9" t="s">
        <v>537</v>
      </c>
      <c r="K74" s="15" t="b">
        <f t="shared" si="17"/>
        <v>0</v>
      </c>
      <c r="L74" s="9" t="s">
        <v>558</v>
      </c>
      <c r="M74" s="9">
        <v>63</v>
      </c>
      <c r="N74" s="9">
        <v>88478</v>
      </c>
      <c r="O74" s="9">
        <v>28</v>
      </c>
      <c r="P74" s="15" t="b">
        <f t="shared" si="18"/>
        <v>1</v>
      </c>
      <c r="Q74" s="9">
        <v>8</v>
      </c>
      <c r="R74" s="9">
        <v>8</v>
      </c>
      <c r="S74" s="9">
        <v>6</v>
      </c>
      <c r="T74" s="9">
        <v>41</v>
      </c>
      <c r="U74" s="9" t="b">
        <f t="shared" si="19"/>
        <v>0</v>
      </c>
      <c r="V74" s="9" t="b">
        <f t="shared" si="20"/>
        <v>1</v>
      </c>
      <c r="W74" s="9" t="b">
        <f t="shared" si="21"/>
        <v>1</v>
      </c>
      <c r="X74" t="b">
        <f t="shared" si="22"/>
        <v>0</v>
      </c>
      <c r="Y74" t="b">
        <f t="shared" si="23"/>
        <v>0</v>
      </c>
      <c r="Z74" t="b">
        <f t="shared" si="24"/>
        <v>0</v>
      </c>
      <c r="AA74">
        <f t="shared" si="25"/>
        <v>165</v>
      </c>
      <c r="AB74" t="b">
        <f t="shared" si="26"/>
        <v>1</v>
      </c>
      <c r="AC74" t="str">
        <f t="shared" si="27"/>
        <v>Well Paid</v>
      </c>
      <c r="AD74" t="str">
        <v>Well Paid</v>
      </c>
      <c r="AF74" t="b">
        <v>0</v>
      </c>
    </row>
    <row r="75" spans="1:32" x14ac:dyDescent="0.45">
      <c r="A75" s="8">
        <v>74</v>
      </c>
      <c r="B75" s="8" t="s">
        <v>539</v>
      </c>
      <c r="C75" s="8" t="s">
        <v>42</v>
      </c>
      <c r="D75" s="8" t="s">
        <v>547</v>
      </c>
      <c r="E75" s="15" t="b">
        <f t="shared" si="14"/>
        <v>0</v>
      </c>
      <c r="F75" s="15" t="b">
        <f t="shared" si="15"/>
        <v>0</v>
      </c>
      <c r="G75" s="8" t="s">
        <v>548</v>
      </c>
      <c r="H75" s="15" t="b">
        <f t="shared" si="16"/>
        <v>1</v>
      </c>
      <c r="I75" s="8" t="s">
        <v>541</v>
      </c>
      <c r="J75" s="8" t="s">
        <v>532</v>
      </c>
      <c r="K75" s="15" t="b">
        <f t="shared" si="17"/>
        <v>0</v>
      </c>
      <c r="L75" s="8" t="s">
        <v>554</v>
      </c>
      <c r="M75" s="8">
        <v>56</v>
      </c>
      <c r="N75" s="8">
        <v>94353</v>
      </c>
      <c r="O75" s="8">
        <v>21</v>
      </c>
      <c r="P75" s="15" t="b">
        <f t="shared" si="18"/>
        <v>1</v>
      </c>
      <c r="Q75" s="8">
        <v>15</v>
      </c>
      <c r="R75" s="8">
        <v>10</v>
      </c>
      <c r="S75" s="8">
        <v>4</v>
      </c>
      <c r="T75" s="8">
        <v>35</v>
      </c>
      <c r="U75" s="9" t="b">
        <f t="shared" si="19"/>
        <v>0</v>
      </c>
      <c r="V75" s="9" t="b">
        <f t="shared" si="20"/>
        <v>0</v>
      </c>
      <c r="W75" s="9" t="b">
        <f t="shared" si="21"/>
        <v>0</v>
      </c>
      <c r="X75" t="b">
        <f t="shared" si="22"/>
        <v>0</v>
      </c>
      <c r="Y75" t="b">
        <f t="shared" si="23"/>
        <v>1</v>
      </c>
      <c r="Z75" t="b">
        <f t="shared" si="24"/>
        <v>0</v>
      </c>
      <c r="AA75">
        <f t="shared" si="25"/>
        <v>134</v>
      </c>
      <c r="AB75" t="b">
        <f t="shared" si="26"/>
        <v>0</v>
      </c>
      <c r="AC75" t="str">
        <f t="shared" si="27"/>
        <v>Well Paid</v>
      </c>
      <c r="AD75" t="str">
        <v>Well Paid</v>
      </c>
      <c r="AF75">
        <v>94353</v>
      </c>
    </row>
    <row r="76" spans="1:32" x14ac:dyDescent="0.45">
      <c r="A76" s="9">
        <v>75</v>
      </c>
      <c r="B76" s="9" t="s">
        <v>527</v>
      </c>
      <c r="C76" s="9" t="s">
        <v>43</v>
      </c>
      <c r="D76" s="9" t="s">
        <v>529</v>
      </c>
      <c r="E76" s="15" t="b">
        <f t="shared" si="14"/>
        <v>1</v>
      </c>
      <c r="F76" s="15" t="b">
        <f t="shared" si="15"/>
        <v>1</v>
      </c>
      <c r="G76" s="9" t="s">
        <v>540</v>
      </c>
      <c r="H76" s="15" t="b">
        <f t="shared" si="16"/>
        <v>0</v>
      </c>
      <c r="I76" s="9" t="s">
        <v>543</v>
      </c>
      <c r="J76" s="9" t="s">
        <v>537</v>
      </c>
      <c r="K76" s="15" t="b">
        <f t="shared" si="17"/>
        <v>0</v>
      </c>
      <c r="L76" s="9" t="s">
        <v>554</v>
      </c>
      <c r="M76" s="9">
        <v>27</v>
      </c>
      <c r="N76" s="9">
        <v>56762</v>
      </c>
      <c r="O76" s="9">
        <v>24</v>
      </c>
      <c r="P76" s="15" t="b">
        <f t="shared" si="18"/>
        <v>1</v>
      </c>
      <c r="Q76" s="9">
        <v>10</v>
      </c>
      <c r="R76" s="9">
        <v>14</v>
      </c>
      <c r="S76" s="9">
        <v>2</v>
      </c>
      <c r="T76" s="9">
        <v>47</v>
      </c>
      <c r="U76" s="9" t="b">
        <f t="shared" si="19"/>
        <v>0</v>
      </c>
      <c r="V76" s="9" t="b">
        <f t="shared" si="20"/>
        <v>1</v>
      </c>
      <c r="W76" s="9" t="b">
        <f t="shared" si="21"/>
        <v>1</v>
      </c>
      <c r="X76" t="b">
        <f t="shared" si="22"/>
        <v>0</v>
      </c>
      <c r="Y76" t="b">
        <f t="shared" si="23"/>
        <v>0</v>
      </c>
      <c r="Z76" t="b">
        <f t="shared" si="24"/>
        <v>0</v>
      </c>
      <c r="AA76">
        <f t="shared" si="25"/>
        <v>341</v>
      </c>
      <c r="AB76" t="b">
        <f t="shared" si="26"/>
        <v>1</v>
      </c>
      <c r="AC76" t="str">
        <f t="shared" si="27"/>
        <v>Moderate</v>
      </c>
      <c r="AD76" t="str">
        <v>Moderate</v>
      </c>
      <c r="AF76" t="b">
        <v>0</v>
      </c>
    </row>
    <row r="77" spans="1:32" x14ac:dyDescent="0.45">
      <c r="A77" s="8">
        <v>76</v>
      </c>
      <c r="B77" s="8" t="s">
        <v>545</v>
      </c>
      <c r="C77" s="8" t="s">
        <v>528</v>
      </c>
      <c r="D77" s="8" t="s">
        <v>547</v>
      </c>
      <c r="E77" s="15" t="b">
        <f t="shared" si="14"/>
        <v>0</v>
      </c>
      <c r="F77" s="15" t="b">
        <f t="shared" si="15"/>
        <v>0</v>
      </c>
      <c r="G77" s="8" t="s">
        <v>530</v>
      </c>
      <c r="H77" s="15" t="b">
        <f t="shared" si="16"/>
        <v>0</v>
      </c>
      <c r="I77" s="8" t="s">
        <v>541</v>
      </c>
      <c r="J77" s="8" t="s">
        <v>532</v>
      </c>
      <c r="K77" s="15" t="b">
        <f t="shared" si="17"/>
        <v>0</v>
      </c>
      <c r="L77" s="8" t="s">
        <v>554</v>
      </c>
      <c r="M77" s="8">
        <v>60</v>
      </c>
      <c r="N77" s="8">
        <v>43283</v>
      </c>
      <c r="O77" s="8">
        <v>2</v>
      </c>
      <c r="P77" s="15" t="b">
        <f t="shared" si="18"/>
        <v>0</v>
      </c>
      <c r="Q77" s="8">
        <v>1</v>
      </c>
      <c r="R77" s="8">
        <v>3</v>
      </c>
      <c r="S77" s="8">
        <v>6</v>
      </c>
      <c r="T77" s="8">
        <v>54</v>
      </c>
      <c r="U77" s="9" t="b">
        <f t="shared" si="19"/>
        <v>0</v>
      </c>
      <c r="V77" s="9" t="b">
        <f t="shared" si="20"/>
        <v>0</v>
      </c>
      <c r="W77" s="9" t="b">
        <f t="shared" si="21"/>
        <v>0</v>
      </c>
      <c r="X77" t="b">
        <f t="shared" si="22"/>
        <v>0</v>
      </c>
      <c r="Y77" t="b">
        <f t="shared" si="23"/>
        <v>1</v>
      </c>
      <c r="Z77" t="b">
        <f t="shared" si="24"/>
        <v>0</v>
      </c>
      <c r="AA77">
        <f t="shared" si="25"/>
        <v>426</v>
      </c>
      <c r="AB77" t="b">
        <f t="shared" si="26"/>
        <v>1</v>
      </c>
      <c r="AC77" t="str">
        <f t="shared" si="27"/>
        <v>Moderate</v>
      </c>
      <c r="AD77" t="str">
        <v>Moderate</v>
      </c>
      <c r="AF77" t="b">
        <v>0</v>
      </c>
    </row>
    <row r="78" spans="1:32" x14ac:dyDescent="0.45">
      <c r="A78" s="9">
        <v>77</v>
      </c>
      <c r="B78" s="9" t="s">
        <v>557</v>
      </c>
      <c r="C78" s="9" t="s">
        <v>42</v>
      </c>
      <c r="D78" s="9" t="s">
        <v>529</v>
      </c>
      <c r="E78" s="15" t="b">
        <f t="shared" si="14"/>
        <v>1</v>
      </c>
      <c r="F78" s="15" t="b">
        <f t="shared" si="15"/>
        <v>1</v>
      </c>
      <c r="G78" s="9" t="s">
        <v>540</v>
      </c>
      <c r="H78" s="15" t="b">
        <f t="shared" si="16"/>
        <v>0</v>
      </c>
      <c r="I78" s="9" t="s">
        <v>556</v>
      </c>
      <c r="J78" s="9" t="s">
        <v>544</v>
      </c>
      <c r="K78" s="15" t="b">
        <f t="shared" si="17"/>
        <v>1</v>
      </c>
      <c r="L78" s="9" t="s">
        <v>538</v>
      </c>
      <c r="M78" s="9">
        <v>44</v>
      </c>
      <c r="N78" s="9">
        <v>93922</v>
      </c>
      <c r="O78" s="9">
        <v>8</v>
      </c>
      <c r="P78" s="15" t="b">
        <f t="shared" si="18"/>
        <v>0</v>
      </c>
      <c r="Q78" s="9">
        <v>18</v>
      </c>
      <c r="R78" s="9">
        <v>11</v>
      </c>
      <c r="S78" s="9">
        <v>2</v>
      </c>
      <c r="T78" s="9">
        <v>27</v>
      </c>
      <c r="U78" s="9" t="b">
        <f t="shared" si="19"/>
        <v>0</v>
      </c>
      <c r="V78" s="9" t="b">
        <f t="shared" si="20"/>
        <v>0</v>
      </c>
      <c r="W78" s="9" t="b">
        <f t="shared" si="21"/>
        <v>0</v>
      </c>
      <c r="X78" t="b">
        <f t="shared" si="22"/>
        <v>0</v>
      </c>
      <c r="Y78" t="b">
        <f t="shared" si="23"/>
        <v>0</v>
      </c>
      <c r="Z78" t="b">
        <f t="shared" si="24"/>
        <v>0</v>
      </c>
      <c r="AA78">
        <f t="shared" si="25"/>
        <v>136</v>
      </c>
      <c r="AB78" t="b">
        <f t="shared" si="26"/>
        <v>1</v>
      </c>
      <c r="AC78" t="str">
        <f t="shared" si="27"/>
        <v>Well Paid</v>
      </c>
      <c r="AD78" t="str">
        <v>Well Paid</v>
      </c>
      <c r="AF78" t="b">
        <v>0</v>
      </c>
    </row>
    <row r="79" spans="1:32" x14ac:dyDescent="0.45">
      <c r="A79" s="8">
        <v>78</v>
      </c>
      <c r="B79" s="8" t="s">
        <v>559</v>
      </c>
      <c r="C79" s="8" t="s">
        <v>42</v>
      </c>
      <c r="D79" s="8" t="s">
        <v>547</v>
      </c>
      <c r="E79" s="15" t="b">
        <f t="shared" si="14"/>
        <v>0</v>
      </c>
      <c r="F79" s="15" t="b">
        <f t="shared" si="15"/>
        <v>0</v>
      </c>
      <c r="G79" s="8" t="s">
        <v>530</v>
      </c>
      <c r="H79" s="15" t="b">
        <f t="shared" si="16"/>
        <v>0</v>
      </c>
      <c r="I79" s="8" t="s">
        <v>553</v>
      </c>
      <c r="J79" s="8" t="s">
        <v>532</v>
      </c>
      <c r="K79" s="15" t="b">
        <f t="shared" si="17"/>
        <v>0</v>
      </c>
      <c r="L79" s="8" t="s">
        <v>549</v>
      </c>
      <c r="M79" s="8">
        <v>46</v>
      </c>
      <c r="N79" s="8">
        <v>69420</v>
      </c>
      <c r="O79" s="8">
        <v>27</v>
      </c>
      <c r="P79" s="15" t="b">
        <f t="shared" si="18"/>
        <v>1</v>
      </c>
      <c r="Q79" s="8">
        <v>2</v>
      </c>
      <c r="R79" s="8">
        <v>7</v>
      </c>
      <c r="S79" s="8">
        <v>5</v>
      </c>
      <c r="T79" s="8">
        <v>41</v>
      </c>
      <c r="U79" s="9" t="b">
        <f t="shared" si="19"/>
        <v>0</v>
      </c>
      <c r="V79" s="9" t="b">
        <f t="shared" si="20"/>
        <v>0</v>
      </c>
      <c r="W79" s="9" t="b">
        <f t="shared" si="21"/>
        <v>0</v>
      </c>
      <c r="X79" t="b">
        <f t="shared" si="22"/>
        <v>0</v>
      </c>
      <c r="Y79" t="b">
        <f t="shared" si="23"/>
        <v>1</v>
      </c>
      <c r="Z79" t="b">
        <f t="shared" si="24"/>
        <v>0</v>
      </c>
      <c r="AA79">
        <f t="shared" si="25"/>
        <v>271</v>
      </c>
      <c r="AB79" t="b">
        <f t="shared" si="26"/>
        <v>0</v>
      </c>
      <c r="AC79" t="str">
        <f t="shared" si="27"/>
        <v>Moderate</v>
      </c>
      <c r="AD79" t="str">
        <v>Moderate</v>
      </c>
      <c r="AF79" t="b">
        <v>0</v>
      </c>
    </row>
    <row r="80" spans="1:32" x14ac:dyDescent="0.45">
      <c r="A80" s="9">
        <v>79</v>
      </c>
      <c r="B80" s="9" t="s">
        <v>534</v>
      </c>
      <c r="C80" s="9" t="s">
        <v>42</v>
      </c>
      <c r="D80" s="9" t="s">
        <v>535</v>
      </c>
      <c r="E80" s="15" t="b">
        <f t="shared" si="14"/>
        <v>1</v>
      </c>
      <c r="F80" s="15" t="b">
        <f t="shared" si="15"/>
        <v>1</v>
      </c>
      <c r="G80" s="9" t="s">
        <v>540</v>
      </c>
      <c r="H80" s="15" t="b">
        <f t="shared" si="16"/>
        <v>0</v>
      </c>
      <c r="I80" s="9" t="s">
        <v>553</v>
      </c>
      <c r="J80" s="9" t="s">
        <v>532</v>
      </c>
      <c r="K80" s="15" t="b">
        <f t="shared" si="17"/>
        <v>0</v>
      </c>
      <c r="L80" s="9" t="s">
        <v>538</v>
      </c>
      <c r="M80" s="9">
        <v>64</v>
      </c>
      <c r="N80" s="9">
        <v>85568</v>
      </c>
      <c r="O80" s="9">
        <v>22</v>
      </c>
      <c r="P80" s="15" t="b">
        <f t="shared" si="18"/>
        <v>1</v>
      </c>
      <c r="Q80" s="9">
        <v>19</v>
      </c>
      <c r="R80" s="9">
        <v>11</v>
      </c>
      <c r="S80" s="9">
        <v>6</v>
      </c>
      <c r="T80" s="9">
        <v>40</v>
      </c>
      <c r="U80" s="9" t="b">
        <f t="shared" si="19"/>
        <v>0</v>
      </c>
      <c r="V80" s="9" t="b">
        <f t="shared" si="20"/>
        <v>1</v>
      </c>
      <c r="W80" s="9" t="b">
        <f t="shared" si="21"/>
        <v>1</v>
      </c>
      <c r="X80" t="b">
        <f t="shared" si="22"/>
        <v>0</v>
      </c>
      <c r="Y80" t="b">
        <f t="shared" si="23"/>
        <v>1</v>
      </c>
      <c r="Z80" t="b">
        <f t="shared" si="24"/>
        <v>0</v>
      </c>
      <c r="AA80">
        <f t="shared" si="25"/>
        <v>188</v>
      </c>
      <c r="AB80" t="b">
        <f t="shared" si="26"/>
        <v>1</v>
      </c>
      <c r="AC80" t="str">
        <f t="shared" si="27"/>
        <v>Well Paid</v>
      </c>
      <c r="AD80" t="str">
        <v>Well Paid</v>
      </c>
      <c r="AF80" t="b">
        <v>0</v>
      </c>
    </row>
    <row r="81" spans="1:32" x14ac:dyDescent="0.45">
      <c r="A81" s="8">
        <v>80</v>
      </c>
      <c r="B81" s="8" t="s">
        <v>552</v>
      </c>
      <c r="C81" s="8" t="s">
        <v>43</v>
      </c>
      <c r="D81" s="8" t="s">
        <v>529</v>
      </c>
      <c r="E81" s="15" t="b">
        <f t="shared" si="14"/>
        <v>1</v>
      </c>
      <c r="F81" s="15" t="b">
        <f t="shared" si="15"/>
        <v>1</v>
      </c>
      <c r="G81" s="8" t="s">
        <v>540</v>
      </c>
      <c r="H81" s="15" t="b">
        <f t="shared" si="16"/>
        <v>0</v>
      </c>
      <c r="I81" s="8" t="s">
        <v>543</v>
      </c>
      <c r="J81" s="8" t="s">
        <v>537</v>
      </c>
      <c r="K81" s="15" t="b">
        <f t="shared" si="17"/>
        <v>0</v>
      </c>
      <c r="L81" s="8" t="s">
        <v>533</v>
      </c>
      <c r="M81" s="8">
        <v>40</v>
      </c>
      <c r="N81" s="8">
        <v>115090</v>
      </c>
      <c r="O81" s="8">
        <v>37</v>
      </c>
      <c r="P81" s="15" t="b">
        <f t="shared" si="18"/>
        <v>1</v>
      </c>
      <c r="Q81" s="8">
        <v>13</v>
      </c>
      <c r="R81" s="8">
        <v>1</v>
      </c>
      <c r="S81" s="8">
        <v>4</v>
      </c>
      <c r="T81" s="8">
        <v>45</v>
      </c>
      <c r="U81" s="9" t="b">
        <f t="shared" si="19"/>
        <v>0</v>
      </c>
      <c r="V81" s="9" t="b">
        <f t="shared" si="20"/>
        <v>1</v>
      </c>
      <c r="W81" s="9" t="b">
        <f t="shared" si="21"/>
        <v>1</v>
      </c>
      <c r="X81" t="b">
        <f t="shared" si="22"/>
        <v>0</v>
      </c>
      <c r="Y81" t="b">
        <f t="shared" si="23"/>
        <v>0</v>
      </c>
      <c r="Z81" t="b">
        <f t="shared" si="24"/>
        <v>0</v>
      </c>
      <c r="AA81">
        <f t="shared" si="25"/>
        <v>26</v>
      </c>
      <c r="AB81" t="b">
        <f t="shared" si="26"/>
        <v>0</v>
      </c>
      <c r="AC81" t="str">
        <f t="shared" si="27"/>
        <v>Well Paid</v>
      </c>
      <c r="AD81" t="str">
        <v>Well Paid</v>
      </c>
      <c r="AF81" t="b">
        <v>0</v>
      </c>
    </row>
    <row r="82" spans="1:32" x14ac:dyDescent="0.45">
      <c r="A82" s="9">
        <v>81</v>
      </c>
      <c r="B82" s="9" t="s">
        <v>534</v>
      </c>
      <c r="C82" s="9" t="s">
        <v>42</v>
      </c>
      <c r="D82" s="9" t="s">
        <v>535</v>
      </c>
      <c r="E82" s="15" t="b">
        <f t="shared" si="14"/>
        <v>1</v>
      </c>
      <c r="F82" s="15" t="b">
        <f t="shared" si="15"/>
        <v>1</v>
      </c>
      <c r="G82" s="9" t="s">
        <v>540</v>
      </c>
      <c r="H82" s="15" t="b">
        <f t="shared" si="16"/>
        <v>0</v>
      </c>
      <c r="I82" s="9" t="s">
        <v>551</v>
      </c>
      <c r="J82" s="9" t="s">
        <v>537</v>
      </c>
      <c r="K82" s="15" t="b">
        <f t="shared" si="17"/>
        <v>0</v>
      </c>
      <c r="L82" s="9" t="s">
        <v>546</v>
      </c>
      <c r="M82" s="9">
        <v>26</v>
      </c>
      <c r="N82" s="9">
        <v>50219</v>
      </c>
      <c r="O82" s="9">
        <v>27</v>
      </c>
      <c r="P82" s="15" t="b">
        <f t="shared" si="18"/>
        <v>1</v>
      </c>
      <c r="Q82" s="9">
        <v>1</v>
      </c>
      <c r="R82" s="9">
        <v>1</v>
      </c>
      <c r="S82" s="9">
        <v>3</v>
      </c>
      <c r="T82" s="9">
        <v>59</v>
      </c>
      <c r="U82" s="9" t="b">
        <f t="shared" si="19"/>
        <v>0</v>
      </c>
      <c r="V82" s="9" t="b">
        <f t="shared" si="20"/>
        <v>1</v>
      </c>
      <c r="W82" s="9" t="b">
        <f t="shared" si="21"/>
        <v>1</v>
      </c>
      <c r="X82" t="b">
        <f t="shared" si="22"/>
        <v>0</v>
      </c>
      <c r="Y82" t="b">
        <f t="shared" si="23"/>
        <v>0</v>
      </c>
      <c r="Z82" t="b">
        <f t="shared" si="24"/>
        <v>0</v>
      </c>
      <c r="AA82">
        <f t="shared" si="25"/>
        <v>385</v>
      </c>
      <c r="AB82" t="b">
        <f t="shared" si="26"/>
        <v>0</v>
      </c>
      <c r="AC82" t="str">
        <f t="shared" si="27"/>
        <v>Moderate</v>
      </c>
      <c r="AD82" t="str">
        <v>Moderate</v>
      </c>
      <c r="AF82" t="b">
        <v>0</v>
      </c>
    </row>
    <row r="83" spans="1:32" x14ac:dyDescent="0.45">
      <c r="A83" s="8">
        <v>82</v>
      </c>
      <c r="B83" s="8" t="s">
        <v>552</v>
      </c>
      <c r="C83" s="8" t="s">
        <v>528</v>
      </c>
      <c r="D83" s="8" t="s">
        <v>555</v>
      </c>
      <c r="E83" s="15" t="b">
        <f t="shared" si="14"/>
        <v>1</v>
      </c>
      <c r="F83" s="15" t="b">
        <f t="shared" si="15"/>
        <v>1</v>
      </c>
      <c r="G83" s="8" t="s">
        <v>548</v>
      </c>
      <c r="H83" s="15" t="b">
        <f t="shared" si="16"/>
        <v>1</v>
      </c>
      <c r="I83" s="8" t="s">
        <v>541</v>
      </c>
      <c r="J83" s="8" t="s">
        <v>544</v>
      </c>
      <c r="K83" s="15" t="b">
        <f t="shared" si="17"/>
        <v>1</v>
      </c>
      <c r="L83" s="8" t="s">
        <v>554</v>
      </c>
      <c r="M83" s="8">
        <v>32</v>
      </c>
      <c r="N83" s="8">
        <v>87169</v>
      </c>
      <c r="O83" s="8">
        <v>29</v>
      </c>
      <c r="P83" s="15" t="b">
        <f t="shared" si="18"/>
        <v>1</v>
      </c>
      <c r="Q83" s="8">
        <v>2</v>
      </c>
      <c r="R83" s="8">
        <v>10</v>
      </c>
      <c r="S83" s="8">
        <v>7</v>
      </c>
      <c r="T83" s="8">
        <v>40</v>
      </c>
      <c r="U83" s="9" t="b">
        <f t="shared" si="19"/>
        <v>1</v>
      </c>
      <c r="V83" s="9" t="b">
        <f t="shared" si="20"/>
        <v>1</v>
      </c>
      <c r="W83" s="9" t="b">
        <f t="shared" si="21"/>
        <v>1</v>
      </c>
      <c r="X83" t="b">
        <f t="shared" si="22"/>
        <v>0</v>
      </c>
      <c r="Y83" t="b">
        <f t="shared" si="23"/>
        <v>0</v>
      </c>
      <c r="Z83" t="b">
        <f t="shared" si="24"/>
        <v>0</v>
      </c>
      <c r="AA83">
        <f t="shared" si="25"/>
        <v>172</v>
      </c>
      <c r="AB83" t="b">
        <f t="shared" si="26"/>
        <v>0</v>
      </c>
      <c r="AC83" t="str">
        <f t="shared" si="27"/>
        <v>Well Paid</v>
      </c>
      <c r="AD83" t="str">
        <v>Well Paid</v>
      </c>
      <c r="AF83" t="b">
        <v>0</v>
      </c>
    </row>
    <row r="84" spans="1:32" x14ac:dyDescent="0.45">
      <c r="A84" s="9">
        <v>83</v>
      </c>
      <c r="B84" s="9" t="s">
        <v>557</v>
      </c>
      <c r="C84" s="9" t="s">
        <v>42</v>
      </c>
      <c r="D84" s="9" t="s">
        <v>547</v>
      </c>
      <c r="E84" s="15" t="b">
        <f t="shared" si="14"/>
        <v>0</v>
      </c>
      <c r="F84" s="15" t="b">
        <f t="shared" si="15"/>
        <v>0</v>
      </c>
      <c r="G84" s="9" t="s">
        <v>548</v>
      </c>
      <c r="H84" s="15" t="b">
        <f t="shared" si="16"/>
        <v>1</v>
      </c>
      <c r="I84" s="9" t="s">
        <v>553</v>
      </c>
      <c r="J84" s="9" t="s">
        <v>532</v>
      </c>
      <c r="K84" s="15" t="b">
        <f t="shared" si="17"/>
        <v>0</v>
      </c>
      <c r="L84" s="9" t="s">
        <v>533</v>
      </c>
      <c r="M84" s="9">
        <v>33</v>
      </c>
      <c r="N84" s="9">
        <v>104965</v>
      </c>
      <c r="O84" s="9">
        <v>3</v>
      </c>
      <c r="P84" s="15" t="b">
        <f t="shared" si="18"/>
        <v>0</v>
      </c>
      <c r="Q84" s="9">
        <v>16</v>
      </c>
      <c r="R84" s="9">
        <v>13</v>
      </c>
      <c r="S84" s="9">
        <v>2</v>
      </c>
      <c r="T84" s="9">
        <v>44</v>
      </c>
      <c r="U84" s="9" t="b">
        <f t="shared" si="19"/>
        <v>0</v>
      </c>
      <c r="V84" s="9" t="b">
        <f t="shared" si="20"/>
        <v>0</v>
      </c>
      <c r="W84" s="9" t="b">
        <f t="shared" si="21"/>
        <v>0</v>
      </c>
      <c r="X84" t="b">
        <f t="shared" si="22"/>
        <v>0</v>
      </c>
      <c r="Y84" t="b">
        <f t="shared" si="23"/>
        <v>1</v>
      </c>
      <c r="Z84" t="b">
        <f t="shared" si="24"/>
        <v>0</v>
      </c>
      <c r="AA84">
        <f t="shared" si="25"/>
        <v>85</v>
      </c>
      <c r="AB84" t="b">
        <f t="shared" si="26"/>
        <v>0</v>
      </c>
      <c r="AC84" t="str">
        <f t="shared" si="27"/>
        <v>Well Paid</v>
      </c>
      <c r="AD84" t="str">
        <v>Well Paid</v>
      </c>
      <c r="AF84" t="b">
        <v>0</v>
      </c>
    </row>
    <row r="85" spans="1:32" x14ac:dyDescent="0.45">
      <c r="A85" s="8">
        <v>84</v>
      </c>
      <c r="B85" s="8" t="s">
        <v>557</v>
      </c>
      <c r="C85" s="8" t="s">
        <v>42</v>
      </c>
      <c r="D85" s="8" t="s">
        <v>555</v>
      </c>
      <c r="E85" s="15" t="b">
        <f t="shared" si="14"/>
        <v>1</v>
      </c>
      <c r="F85" s="15" t="b">
        <f t="shared" si="15"/>
        <v>1</v>
      </c>
      <c r="G85" s="8" t="s">
        <v>550</v>
      </c>
      <c r="H85" s="15" t="b">
        <f t="shared" si="16"/>
        <v>0</v>
      </c>
      <c r="I85" s="8" t="s">
        <v>556</v>
      </c>
      <c r="J85" s="8" t="s">
        <v>532</v>
      </c>
      <c r="K85" s="15" t="b">
        <f t="shared" si="17"/>
        <v>0</v>
      </c>
      <c r="L85" s="8" t="s">
        <v>542</v>
      </c>
      <c r="M85" s="8">
        <v>31</v>
      </c>
      <c r="N85" s="8">
        <v>76840</v>
      </c>
      <c r="O85" s="8">
        <v>13</v>
      </c>
      <c r="P85" s="15" t="b">
        <f t="shared" si="18"/>
        <v>0</v>
      </c>
      <c r="Q85" s="8">
        <v>15</v>
      </c>
      <c r="R85" s="8">
        <v>5</v>
      </c>
      <c r="S85" s="8">
        <v>6</v>
      </c>
      <c r="T85" s="8">
        <v>20</v>
      </c>
      <c r="U85" s="9" t="b">
        <f t="shared" si="19"/>
        <v>0</v>
      </c>
      <c r="V85" s="9" t="b">
        <f t="shared" si="20"/>
        <v>0</v>
      </c>
      <c r="W85" s="9" t="b">
        <f t="shared" si="21"/>
        <v>0</v>
      </c>
      <c r="X85" t="b">
        <f t="shared" si="22"/>
        <v>0</v>
      </c>
      <c r="Y85" t="b">
        <f t="shared" si="23"/>
        <v>1</v>
      </c>
      <c r="Z85" t="b">
        <f t="shared" si="24"/>
        <v>0</v>
      </c>
      <c r="AA85">
        <f t="shared" si="25"/>
        <v>239</v>
      </c>
      <c r="AB85" t="b">
        <f t="shared" si="26"/>
        <v>0</v>
      </c>
      <c r="AC85" t="str">
        <f t="shared" si="27"/>
        <v>Moderate</v>
      </c>
      <c r="AD85" t="str">
        <v>Moderate</v>
      </c>
      <c r="AF85" t="b">
        <v>0</v>
      </c>
    </row>
    <row r="86" spans="1:32" x14ac:dyDescent="0.45">
      <c r="A86" s="9">
        <v>85</v>
      </c>
      <c r="B86" s="9" t="s">
        <v>557</v>
      </c>
      <c r="C86" s="9" t="s">
        <v>528</v>
      </c>
      <c r="D86" s="9" t="s">
        <v>555</v>
      </c>
      <c r="E86" s="15" t="b">
        <f t="shared" si="14"/>
        <v>1</v>
      </c>
      <c r="F86" s="15" t="b">
        <f t="shared" si="15"/>
        <v>1</v>
      </c>
      <c r="G86" s="9" t="s">
        <v>550</v>
      </c>
      <c r="H86" s="15" t="b">
        <f t="shared" si="16"/>
        <v>0</v>
      </c>
      <c r="I86" s="9" t="s">
        <v>531</v>
      </c>
      <c r="J86" s="9" t="s">
        <v>532</v>
      </c>
      <c r="K86" s="15" t="b">
        <f t="shared" si="17"/>
        <v>0</v>
      </c>
      <c r="L86" s="9" t="s">
        <v>558</v>
      </c>
      <c r="M86" s="9">
        <v>29</v>
      </c>
      <c r="N86" s="9">
        <v>74695</v>
      </c>
      <c r="O86" s="9">
        <v>10</v>
      </c>
      <c r="P86" s="15" t="b">
        <f t="shared" si="18"/>
        <v>0</v>
      </c>
      <c r="Q86" s="9">
        <v>13</v>
      </c>
      <c r="R86" s="9">
        <v>5</v>
      </c>
      <c r="S86" s="9">
        <v>4</v>
      </c>
      <c r="T86" s="9">
        <v>25</v>
      </c>
      <c r="U86" s="9" t="b">
        <f t="shared" si="19"/>
        <v>0</v>
      </c>
      <c r="V86" s="9" t="b">
        <f t="shared" si="20"/>
        <v>0</v>
      </c>
      <c r="W86" s="9" t="b">
        <f t="shared" si="21"/>
        <v>0</v>
      </c>
      <c r="X86" t="b">
        <f t="shared" si="22"/>
        <v>0</v>
      </c>
      <c r="Y86" t="b">
        <f t="shared" si="23"/>
        <v>1</v>
      </c>
      <c r="Z86" t="b">
        <f t="shared" si="24"/>
        <v>0</v>
      </c>
      <c r="AA86">
        <f t="shared" si="25"/>
        <v>255</v>
      </c>
      <c r="AB86" t="b">
        <f t="shared" si="26"/>
        <v>1</v>
      </c>
      <c r="AC86" t="str">
        <f t="shared" si="27"/>
        <v>Moderate</v>
      </c>
      <c r="AD86" t="str">
        <v>Moderate</v>
      </c>
      <c r="AF86" t="b">
        <v>0</v>
      </c>
    </row>
    <row r="87" spans="1:32" x14ac:dyDescent="0.45">
      <c r="A87" s="8">
        <v>86</v>
      </c>
      <c r="B87" s="8" t="s">
        <v>552</v>
      </c>
      <c r="C87" s="8" t="s">
        <v>42</v>
      </c>
      <c r="D87" s="8" t="s">
        <v>555</v>
      </c>
      <c r="E87" s="15" t="b">
        <f t="shared" si="14"/>
        <v>1</v>
      </c>
      <c r="F87" s="15" t="b">
        <f t="shared" si="15"/>
        <v>1</v>
      </c>
      <c r="G87" s="8" t="s">
        <v>530</v>
      </c>
      <c r="H87" s="15" t="b">
        <f t="shared" si="16"/>
        <v>0</v>
      </c>
      <c r="I87" s="8" t="s">
        <v>536</v>
      </c>
      <c r="J87" s="8" t="s">
        <v>544</v>
      </c>
      <c r="K87" s="15" t="b">
        <f t="shared" si="17"/>
        <v>1</v>
      </c>
      <c r="L87" s="8" t="s">
        <v>546</v>
      </c>
      <c r="M87" s="8">
        <v>45</v>
      </c>
      <c r="N87" s="8">
        <v>114754</v>
      </c>
      <c r="O87" s="8">
        <v>36</v>
      </c>
      <c r="P87" s="15" t="b">
        <f t="shared" si="18"/>
        <v>1</v>
      </c>
      <c r="Q87" s="8">
        <v>16</v>
      </c>
      <c r="R87" s="8">
        <v>8</v>
      </c>
      <c r="S87" s="8">
        <v>6</v>
      </c>
      <c r="T87" s="8">
        <v>42</v>
      </c>
      <c r="U87" s="9" t="b">
        <f t="shared" si="19"/>
        <v>0</v>
      </c>
      <c r="V87" s="9" t="b">
        <f t="shared" si="20"/>
        <v>1</v>
      </c>
      <c r="W87" s="9" t="b">
        <f t="shared" si="21"/>
        <v>1</v>
      </c>
      <c r="X87" t="b">
        <f t="shared" si="22"/>
        <v>0</v>
      </c>
      <c r="Y87" t="b">
        <f t="shared" si="23"/>
        <v>0</v>
      </c>
      <c r="Z87" t="b">
        <f t="shared" si="24"/>
        <v>0</v>
      </c>
      <c r="AA87">
        <f t="shared" si="25"/>
        <v>28</v>
      </c>
      <c r="AB87" t="b">
        <f t="shared" si="26"/>
        <v>1</v>
      </c>
      <c r="AC87" t="str">
        <f t="shared" si="27"/>
        <v>Well Paid</v>
      </c>
      <c r="AD87" t="str">
        <v>Well Paid</v>
      </c>
      <c r="AF87" t="b">
        <v>0</v>
      </c>
    </row>
    <row r="88" spans="1:32" x14ac:dyDescent="0.45">
      <c r="A88" s="9">
        <v>87</v>
      </c>
      <c r="B88" s="9" t="s">
        <v>534</v>
      </c>
      <c r="C88" s="9" t="s">
        <v>43</v>
      </c>
      <c r="D88" s="9" t="s">
        <v>555</v>
      </c>
      <c r="E88" s="15" t="b">
        <f t="shared" si="14"/>
        <v>1</v>
      </c>
      <c r="F88" s="15" t="b">
        <f t="shared" si="15"/>
        <v>1</v>
      </c>
      <c r="G88" s="9" t="s">
        <v>548</v>
      </c>
      <c r="H88" s="15" t="b">
        <f t="shared" si="16"/>
        <v>1</v>
      </c>
      <c r="I88" s="9" t="s">
        <v>536</v>
      </c>
      <c r="J88" s="9" t="s">
        <v>544</v>
      </c>
      <c r="K88" s="15" t="b">
        <f t="shared" si="17"/>
        <v>1</v>
      </c>
      <c r="L88" s="9" t="s">
        <v>558</v>
      </c>
      <c r="M88" s="9">
        <v>49</v>
      </c>
      <c r="N88" s="9">
        <v>107988</v>
      </c>
      <c r="O88" s="9">
        <v>9</v>
      </c>
      <c r="P88" s="15" t="b">
        <f t="shared" si="18"/>
        <v>0</v>
      </c>
      <c r="Q88" s="9">
        <v>17</v>
      </c>
      <c r="R88" s="9">
        <v>7</v>
      </c>
      <c r="S88" s="9">
        <v>4</v>
      </c>
      <c r="T88" s="9">
        <v>42</v>
      </c>
      <c r="U88" s="9" t="b">
        <f t="shared" si="19"/>
        <v>1</v>
      </c>
      <c r="V88" s="9" t="b">
        <f t="shared" si="20"/>
        <v>0</v>
      </c>
      <c r="W88" s="9" t="b">
        <f t="shared" si="21"/>
        <v>1</v>
      </c>
      <c r="X88" t="b">
        <f t="shared" si="22"/>
        <v>0</v>
      </c>
      <c r="Y88" t="b">
        <f t="shared" si="23"/>
        <v>0</v>
      </c>
      <c r="Z88" t="b">
        <f t="shared" si="24"/>
        <v>0</v>
      </c>
      <c r="AA88">
        <f t="shared" si="25"/>
        <v>65</v>
      </c>
      <c r="AB88" t="b">
        <f t="shared" si="26"/>
        <v>0</v>
      </c>
      <c r="AC88" t="str">
        <f t="shared" si="27"/>
        <v>Well Paid</v>
      </c>
      <c r="AD88" t="str">
        <v>Well Paid</v>
      </c>
      <c r="AF88" t="b">
        <v>0</v>
      </c>
    </row>
    <row r="89" spans="1:32" x14ac:dyDescent="0.45">
      <c r="A89" s="8">
        <v>88</v>
      </c>
      <c r="B89" s="8" t="s">
        <v>557</v>
      </c>
      <c r="C89" s="8" t="s">
        <v>43</v>
      </c>
      <c r="D89" s="8" t="s">
        <v>547</v>
      </c>
      <c r="E89" s="15" t="b">
        <f t="shared" si="14"/>
        <v>0</v>
      </c>
      <c r="F89" s="15" t="b">
        <f t="shared" si="15"/>
        <v>0</v>
      </c>
      <c r="G89" s="8" t="s">
        <v>530</v>
      </c>
      <c r="H89" s="15" t="b">
        <f t="shared" si="16"/>
        <v>0</v>
      </c>
      <c r="I89" s="8" t="s">
        <v>536</v>
      </c>
      <c r="J89" s="8" t="s">
        <v>544</v>
      </c>
      <c r="K89" s="15" t="b">
        <f t="shared" si="17"/>
        <v>1</v>
      </c>
      <c r="L89" s="8" t="s">
        <v>538</v>
      </c>
      <c r="M89" s="8">
        <v>62</v>
      </c>
      <c r="N89" s="8">
        <v>88342</v>
      </c>
      <c r="O89" s="8">
        <v>27</v>
      </c>
      <c r="P89" s="15" t="b">
        <f t="shared" si="18"/>
        <v>1</v>
      </c>
      <c r="Q89" s="8">
        <v>7</v>
      </c>
      <c r="R89" s="8">
        <v>8</v>
      </c>
      <c r="S89" s="8">
        <v>4</v>
      </c>
      <c r="T89" s="8">
        <v>42</v>
      </c>
      <c r="U89" s="9" t="b">
        <f t="shared" si="19"/>
        <v>0</v>
      </c>
      <c r="V89" s="9" t="b">
        <f t="shared" si="20"/>
        <v>0</v>
      </c>
      <c r="W89" s="9" t="b">
        <f t="shared" si="21"/>
        <v>0</v>
      </c>
      <c r="X89" t="b">
        <f t="shared" si="22"/>
        <v>0</v>
      </c>
      <c r="Y89" t="b">
        <f t="shared" si="23"/>
        <v>0</v>
      </c>
      <c r="Z89" t="b">
        <f t="shared" si="24"/>
        <v>0</v>
      </c>
      <c r="AA89">
        <f t="shared" si="25"/>
        <v>167</v>
      </c>
      <c r="AB89" t="b">
        <f t="shared" si="26"/>
        <v>0</v>
      </c>
      <c r="AC89" t="str">
        <f t="shared" si="27"/>
        <v>Well Paid</v>
      </c>
      <c r="AD89" t="str">
        <v>Well Paid</v>
      </c>
      <c r="AF89" t="b">
        <v>0</v>
      </c>
    </row>
    <row r="90" spans="1:32" x14ac:dyDescent="0.45">
      <c r="A90" s="9">
        <v>89</v>
      </c>
      <c r="B90" s="9" t="s">
        <v>539</v>
      </c>
      <c r="C90" s="9" t="s">
        <v>43</v>
      </c>
      <c r="D90" s="9" t="s">
        <v>555</v>
      </c>
      <c r="E90" s="15" t="b">
        <f t="shared" si="14"/>
        <v>1</v>
      </c>
      <c r="F90" s="15" t="b">
        <f t="shared" si="15"/>
        <v>1</v>
      </c>
      <c r="G90" s="9" t="s">
        <v>550</v>
      </c>
      <c r="H90" s="15" t="b">
        <f t="shared" si="16"/>
        <v>0</v>
      </c>
      <c r="I90" s="9" t="s">
        <v>551</v>
      </c>
      <c r="J90" s="9" t="s">
        <v>544</v>
      </c>
      <c r="K90" s="15" t="b">
        <f t="shared" si="17"/>
        <v>1</v>
      </c>
      <c r="L90" s="9" t="s">
        <v>546</v>
      </c>
      <c r="M90" s="9">
        <v>57</v>
      </c>
      <c r="N90" s="9">
        <v>48951</v>
      </c>
      <c r="O90" s="9">
        <v>34</v>
      </c>
      <c r="P90" s="15" t="b">
        <f t="shared" si="18"/>
        <v>1</v>
      </c>
      <c r="Q90" s="9">
        <v>17</v>
      </c>
      <c r="R90" s="9">
        <v>6</v>
      </c>
      <c r="S90" s="9">
        <v>4</v>
      </c>
      <c r="T90" s="9">
        <v>51</v>
      </c>
      <c r="U90" s="9" t="b">
        <f t="shared" si="19"/>
        <v>0</v>
      </c>
      <c r="V90" s="9" t="b">
        <f t="shared" si="20"/>
        <v>1</v>
      </c>
      <c r="W90" s="9" t="b">
        <f t="shared" si="21"/>
        <v>1</v>
      </c>
      <c r="X90" t="b">
        <f t="shared" si="22"/>
        <v>0</v>
      </c>
      <c r="Y90" t="b">
        <f t="shared" si="23"/>
        <v>0</v>
      </c>
      <c r="Z90" t="b">
        <f t="shared" si="24"/>
        <v>0</v>
      </c>
      <c r="AA90">
        <f t="shared" si="25"/>
        <v>398</v>
      </c>
      <c r="AB90" t="b">
        <f t="shared" si="26"/>
        <v>1</v>
      </c>
      <c r="AC90" t="str">
        <f t="shared" si="27"/>
        <v>Moderate</v>
      </c>
      <c r="AD90" t="str">
        <v>Moderate</v>
      </c>
      <c r="AF90">
        <v>48951</v>
      </c>
    </row>
    <row r="91" spans="1:32" x14ac:dyDescent="0.45">
      <c r="A91" s="8">
        <v>90</v>
      </c>
      <c r="B91" s="8" t="s">
        <v>527</v>
      </c>
      <c r="C91" s="8" t="s">
        <v>528</v>
      </c>
      <c r="D91" s="8" t="s">
        <v>547</v>
      </c>
      <c r="E91" s="15" t="b">
        <f t="shared" si="14"/>
        <v>0</v>
      </c>
      <c r="F91" s="15" t="b">
        <f t="shared" si="15"/>
        <v>0</v>
      </c>
      <c r="G91" s="8" t="s">
        <v>530</v>
      </c>
      <c r="H91" s="15" t="b">
        <f t="shared" si="16"/>
        <v>0</v>
      </c>
      <c r="I91" s="8" t="s">
        <v>541</v>
      </c>
      <c r="J91" s="8" t="s">
        <v>544</v>
      </c>
      <c r="K91" s="15" t="b">
        <f t="shared" si="17"/>
        <v>1</v>
      </c>
      <c r="L91" s="8" t="s">
        <v>549</v>
      </c>
      <c r="M91" s="8">
        <v>58</v>
      </c>
      <c r="N91" s="8">
        <v>31307</v>
      </c>
      <c r="O91" s="8">
        <v>1</v>
      </c>
      <c r="P91" s="15" t="b">
        <f t="shared" si="18"/>
        <v>0</v>
      </c>
      <c r="Q91" s="8">
        <v>7</v>
      </c>
      <c r="R91" s="8">
        <v>6</v>
      </c>
      <c r="S91" s="8">
        <v>9</v>
      </c>
      <c r="T91" s="8">
        <v>49</v>
      </c>
      <c r="U91" s="9" t="b">
        <f t="shared" si="19"/>
        <v>0</v>
      </c>
      <c r="V91" s="9" t="b">
        <f t="shared" si="20"/>
        <v>0</v>
      </c>
      <c r="W91" s="9" t="b">
        <f t="shared" si="21"/>
        <v>0</v>
      </c>
      <c r="X91" t="b">
        <f t="shared" si="22"/>
        <v>0</v>
      </c>
      <c r="Y91" t="b">
        <f t="shared" si="23"/>
        <v>1</v>
      </c>
      <c r="Z91" t="b">
        <f t="shared" si="24"/>
        <v>0</v>
      </c>
      <c r="AA91">
        <f t="shared" si="25"/>
        <v>493</v>
      </c>
      <c r="AB91" t="b">
        <f t="shared" si="26"/>
        <v>0</v>
      </c>
      <c r="AC91" t="str">
        <f t="shared" si="27"/>
        <v>Moderate</v>
      </c>
      <c r="AD91" t="str">
        <v>Moderate</v>
      </c>
      <c r="AF91" t="b">
        <v>0</v>
      </c>
    </row>
    <row r="92" spans="1:32" x14ac:dyDescent="0.45">
      <c r="A92" s="9">
        <v>91</v>
      </c>
      <c r="B92" s="9" t="s">
        <v>552</v>
      </c>
      <c r="C92" s="9" t="s">
        <v>42</v>
      </c>
      <c r="D92" s="9" t="s">
        <v>547</v>
      </c>
      <c r="E92" s="15" t="b">
        <f t="shared" si="14"/>
        <v>0</v>
      </c>
      <c r="F92" s="15" t="b">
        <f t="shared" si="15"/>
        <v>0</v>
      </c>
      <c r="G92" s="9" t="s">
        <v>550</v>
      </c>
      <c r="H92" s="15" t="b">
        <f t="shared" si="16"/>
        <v>0</v>
      </c>
      <c r="I92" s="9" t="s">
        <v>543</v>
      </c>
      <c r="J92" s="9" t="s">
        <v>537</v>
      </c>
      <c r="K92" s="15" t="b">
        <f t="shared" si="17"/>
        <v>0</v>
      </c>
      <c r="L92" s="9" t="s">
        <v>533</v>
      </c>
      <c r="M92" s="9">
        <v>42</v>
      </c>
      <c r="N92" s="9">
        <v>110388</v>
      </c>
      <c r="O92" s="9">
        <v>32</v>
      </c>
      <c r="P92" s="15" t="b">
        <f t="shared" si="18"/>
        <v>1</v>
      </c>
      <c r="Q92" s="9">
        <v>13</v>
      </c>
      <c r="R92" s="9">
        <v>2</v>
      </c>
      <c r="S92" s="9">
        <v>7</v>
      </c>
      <c r="T92" s="9">
        <v>32</v>
      </c>
      <c r="U92" s="9" t="b">
        <f t="shared" si="19"/>
        <v>0</v>
      </c>
      <c r="V92" s="9" t="b">
        <f t="shared" si="20"/>
        <v>0</v>
      </c>
      <c r="W92" s="9" t="b">
        <f t="shared" si="21"/>
        <v>0</v>
      </c>
      <c r="X92" t="b">
        <f t="shared" si="22"/>
        <v>0</v>
      </c>
      <c r="Y92" t="b">
        <f t="shared" si="23"/>
        <v>0</v>
      </c>
      <c r="Z92" t="b">
        <f t="shared" si="24"/>
        <v>0</v>
      </c>
      <c r="AA92">
        <f t="shared" si="25"/>
        <v>49</v>
      </c>
      <c r="AB92" t="b">
        <f t="shared" si="26"/>
        <v>1</v>
      </c>
      <c r="AC92" t="str">
        <f t="shared" si="27"/>
        <v>Well Paid</v>
      </c>
      <c r="AD92" t="str">
        <v>Well Paid</v>
      </c>
      <c r="AF92" t="b">
        <v>0</v>
      </c>
    </row>
    <row r="93" spans="1:32" x14ac:dyDescent="0.45">
      <c r="A93" s="8">
        <v>92</v>
      </c>
      <c r="B93" s="8" t="s">
        <v>552</v>
      </c>
      <c r="C93" s="8" t="s">
        <v>43</v>
      </c>
      <c r="D93" s="8" t="s">
        <v>535</v>
      </c>
      <c r="E93" s="15" t="b">
        <f t="shared" si="14"/>
        <v>1</v>
      </c>
      <c r="F93" s="15" t="b">
        <f t="shared" si="15"/>
        <v>1</v>
      </c>
      <c r="G93" s="8" t="s">
        <v>548</v>
      </c>
      <c r="H93" s="15" t="b">
        <f t="shared" si="16"/>
        <v>1</v>
      </c>
      <c r="I93" s="8" t="s">
        <v>553</v>
      </c>
      <c r="J93" s="8" t="s">
        <v>532</v>
      </c>
      <c r="K93" s="15" t="b">
        <f t="shared" si="17"/>
        <v>0</v>
      </c>
      <c r="L93" s="8" t="s">
        <v>549</v>
      </c>
      <c r="M93" s="8">
        <v>29</v>
      </c>
      <c r="N93" s="8">
        <v>65428</v>
      </c>
      <c r="O93" s="8">
        <v>25</v>
      </c>
      <c r="P93" s="15" t="b">
        <f t="shared" si="18"/>
        <v>1</v>
      </c>
      <c r="Q93" s="8">
        <v>5</v>
      </c>
      <c r="R93" s="8">
        <v>6</v>
      </c>
      <c r="S93" s="8">
        <v>3</v>
      </c>
      <c r="T93" s="8">
        <v>37</v>
      </c>
      <c r="U93" s="9" t="b">
        <f t="shared" si="19"/>
        <v>0</v>
      </c>
      <c r="V93" s="9" t="b">
        <f t="shared" si="20"/>
        <v>1</v>
      </c>
      <c r="W93" s="9" t="b">
        <f t="shared" si="21"/>
        <v>1</v>
      </c>
      <c r="X93" t="b">
        <f t="shared" si="22"/>
        <v>0</v>
      </c>
      <c r="Y93" t="b">
        <f t="shared" si="23"/>
        <v>1</v>
      </c>
      <c r="Z93" t="b">
        <f t="shared" si="24"/>
        <v>0</v>
      </c>
      <c r="AA93">
        <f t="shared" si="25"/>
        <v>291</v>
      </c>
      <c r="AB93" t="b">
        <f t="shared" si="26"/>
        <v>0</v>
      </c>
      <c r="AC93" t="str">
        <f t="shared" si="27"/>
        <v>Moderate</v>
      </c>
      <c r="AD93" t="str">
        <v>Moderate</v>
      </c>
      <c r="AF93" t="b">
        <v>0</v>
      </c>
    </row>
    <row r="94" spans="1:32" x14ac:dyDescent="0.45">
      <c r="A94" s="9">
        <v>93</v>
      </c>
      <c r="B94" s="9" t="s">
        <v>534</v>
      </c>
      <c r="C94" s="9" t="s">
        <v>528</v>
      </c>
      <c r="D94" s="9" t="s">
        <v>529</v>
      </c>
      <c r="E94" s="15" t="b">
        <f t="shared" si="14"/>
        <v>1</v>
      </c>
      <c r="F94" s="15" t="b">
        <f t="shared" si="15"/>
        <v>1</v>
      </c>
      <c r="G94" s="9" t="s">
        <v>540</v>
      </c>
      <c r="H94" s="15" t="b">
        <f t="shared" si="16"/>
        <v>0</v>
      </c>
      <c r="I94" s="9" t="s">
        <v>531</v>
      </c>
      <c r="J94" s="9" t="s">
        <v>532</v>
      </c>
      <c r="K94" s="15" t="b">
        <f t="shared" si="17"/>
        <v>0</v>
      </c>
      <c r="L94" s="9" t="s">
        <v>538</v>
      </c>
      <c r="M94" s="9">
        <v>30</v>
      </c>
      <c r="N94" s="9">
        <v>105774</v>
      </c>
      <c r="O94" s="9">
        <v>29</v>
      </c>
      <c r="P94" s="15" t="b">
        <f t="shared" si="18"/>
        <v>1</v>
      </c>
      <c r="Q94" s="9">
        <v>17</v>
      </c>
      <c r="R94" s="9">
        <v>5</v>
      </c>
      <c r="S94" s="9">
        <v>3</v>
      </c>
      <c r="T94" s="9">
        <v>42</v>
      </c>
      <c r="U94" s="9" t="b">
        <f t="shared" si="19"/>
        <v>0</v>
      </c>
      <c r="V94" s="9" t="b">
        <f t="shared" si="20"/>
        <v>1</v>
      </c>
      <c r="W94" s="9" t="b">
        <f t="shared" si="21"/>
        <v>1</v>
      </c>
      <c r="X94" t="b">
        <f t="shared" si="22"/>
        <v>0</v>
      </c>
      <c r="Y94" t="b">
        <f t="shared" si="23"/>
        <v>1</v>
      </c>
      <c r="Z94" t="b">
        <f t="shared" si="24"/>
        <v>0</v>
      </c>
      <c r="AA94">
        <f t="shared" si="25"/>
        <v>81</v>
      </c>
      <c r="AB94" t="b">
        <f t="shared" si="26"/>
        <v>0</v>
      </c>
      <c r="AC94" t="str">
        <f t="shared" si="27"/>
        <v>Well Paid</v>
      </c>
      <c r="AD94" t="str">
        <v>Well Paid</v>
      </c>
      <c r="AF94" t="b">
        <v>0</v>
      </c>
    </row>
    <row r="95" spans="1:32" x14ac:dyDescent="0.45">
      <c r="A95" s="8">
        <v>94</v>
      </c>
      <c r="B95" s="8" t="s">
        <v>552</v>
      </c>
      <c r="C95" s="8" t="s">
        <v>42</v>
      </c>
      <c r="D95" s="8" t="s">
        <v>529</v>
      </c>
      <c r="E95" s="15" t="b">
        <f t="shared" si="14"/>
        <v>1</v>
      </c>
      <c r="F95" s="15" t="b">
        <f t="shared" si="15"/>
        <v>1</v>
      </c>
      <c r="G95" s="8" t="s">
        <v>548</v>
      </c>
      <c r="H95" s="15" t="b">
        <f t="shared" si="16"/>
        <v>1</v>
      </c>
      <c r="I95" s="8" t="s">
        <v>556</v>
      </c>
      <c r="J95" s="8" t="s">
        <v>532</v>
      </c>
      <c r="K95" s="15" t="b">
        <f t="shared" si="17"/>
        <v>0</v>
      </c>
      <c r="L95" s="8" t="s">
        <v>558</v>
      </c>
      <c r="M95" s="8">
        <v>36</v>
      </c>
      <c r="N95" s="8">
        <v>68975</v>
      </c>
      <c r="O95" s="8">
        <v>7</v>
      </c>
      <c r="P95" s="15" t="b">
        <f t="shared" si="18"/>
        <v>0</v>
      </c>
      <c r="Q95" s="8">
        <v>3</v>
      </c>
      <c r="R95" s="8">
        <v>13</v>
      </c>
      <c r="S95" s="8">
        <v>6</v>
      </c>
      <c r="T95" s="8">
        <v>34</v>
      </c>
      <c r="U95" s="9" t="b">
        <f t="shared" si="19"/>
        <v>0</v>
      </c>
      <c r="V95" s="9" t="b">
        <f t="shared" si="20"/>
        <v>0</v>
      </c>
      <c r="W95" s="9" t="b">
        <f t="shared" si="21"/>
        <v>0</v>
      </c>
      <c r="X95" t="b">
        <f t="shared" si="22"/>
        <v>0</v>
      </c>
      <c r="Y95" t="b">
        <f t="shared" si="23"/>
        <v>1</v>
      </c>
      <c r="Z95" t="b">
        <f t="shared" si="24"/>
        <v>0</v>
      </c>
      <c r="AA95">
        <f t="shared" si="25"/>
        <v>273</v>
      </c>
      <c r="AB95" t="b">
        <f t="shared" si="26"/>
        <v>0</v>
      </c>
      <c r="AC95" t="str">
        <f t="shared" si="27"/>
        <v>Moderate</v>
      </c>
      <c r="AD95" t="str">
        <v>Moderate</v>
      </c>
      <c r="AF95" t="b">
        <v>0</v>
      </c>
    </row>
    <row r="96" spans="1:32" x14ac:dyDescent="0.45">
      <c r="A96" s="9">
        <v>95</v>
      </c>
      <c r="B96" s="9" t="s">
        <v>552</v>
      </c>
      <c r="C96" s="9" t="s">
        <v>528</v>
      </c>
      <c r="D96" s="9" t="s">
        <v>547</v>
      </c>
      <c r="E96" s="15" t="b">
        <f t="shared" si="14"/>
        <v>0</v>
      </c>
      <c r="F96" s="15" t="b">
        <f t="shared" si="15"/>
        <v>0</v>
      </c>
      <c r="G96" s="9" t="s">
        <v>530</v>
      </c>
      <c r="H96" s="15" t="b">
        <f t="shared" si="16"/>
        <v>0</v>
      </c>
      <c r="I96" s="9" t="s">
        <v>531</v>
      </c>
      <c r="J96" s="9" t="s">
        <v>532</v>
      </c>
      <c r="K96" s="15" t="b">
        <f t="shared" si="17"/>
        <v>0</v>
      </c>
      <c r="L96" s="9" t="s">
        <v>546</v>
      </c>
      <c r="M96" s="9">
        <v>61</v>
      </c>
      <c r="N96" s="9">
        <v>31140</v>
      </c>
      <c r="O96" s="9">
        <v>3</v>
      </c>
      <c r="P96" s="15" t="b">
        <f t="shared" si="18"/>
        <v>0</v>
      </c>
      <c r="Q96" s="9">
        <v>7</v>
      </c>
      <c r="R96" s="9">
        <v>3</v>
      </c>
      <c r="S96" s="9">
        <v>6</v>
      </c>
      <c r="T96" s="9">
        <v>52</v>
      </c>
      <c r="U96" s="9" t="b">
        <f t="shared" si="19"/>
        <v>0</v>
      </c>
      <c r="V96" s="9" t="b">
        <f t="shared" si="20"/>
        <v>0</v>
      </c>
      <c r="W96" s="9" t="b">
        <f t="shared" si="21"/>
        <v>0</v>
      </c>
      <c r="X96" t="b">
        <f t="shared" si="22"/>
        <v>0</v>
      </c>
      <c r="Y96" t="b">
        <f t="shared" si="23"/>
        <v>1</v>
      </c>
      <c r="Z96" t="b">
        <f t="shared" si="24"/>
        <v>0</v>
      </c>
      <c r="AA96">
        <f t="shared" si="25"/>
        <v>495</v>
      </c>
      <c r="AB96" t="b">
        <f t="shared" si="26"/>
        <v>0</v>
      </c>
      <c r="AC96" t="str">
        <f t="shared" si="27"/>
        <v>Moderate</v>
      </c>
      <c r="AD96" t="str">
        <v>Moderate</v>
      </c>
      <c r="AF96" t="b">
        <v>0</v>
      </c>
    </row>
    <row r="97" spans="1:32" x14ac:dyDescent="0.45">
      <c r="A97" s="8">
        <v>96</v>
      </c>
      <c r="B97" s="8" t="s">
        <v>557</v>
      </c>
      <c r="C97" s="8" t="s">
        <v>43</v>
      </c>
      <c r="D97" s="8" t="s">
        <v>535</v>
      </c>
      <c r="E97" s="15" t="b">
        <f t="shared" si="14"/>
        <v>1</v>
      </c>
      <c r="F97" s="15" t="b">
        <f t="shared" si="15"/>
        <v>1</v>
      </c>
      <c r="G97" s="8" t="s">
        <v>530</v>
      </c>
      <c r="H97" s="15" t="b">
        <f t="shared" si="16"/>
        <v>0</v>
      </c>
      <c r="I97" s="8" t="s">
        <v>556</v>
      </c>
      <c r="J97" s="8" t="s">
        <v>532</v>
      </c>
      <c r="K97" s="15" t="b">
        <f t="shared" si="17"/>
        <v>0</v>
      </c>
      <c r="L97" s="8" t="s">
        <v>549</v>
      </c>
      <c r="M97" s="8">
        <v>39</v>
      </c>
      <c r="N97" s="8">
        <v>54842</v>
      </c>
      <c r="O97" s="8">
        <v>20</v>
      </c>
      <c r="P97" s="15" t="b">
        <f t="shared" si="18"/>
        <v>1</v>
      </c>
      <c r="Q97" s="8">
        <v>17</v>
      </c>
      <c r="R97" s="8">
        <v>6</v>
      </c>
      <c r="S97" s="8">
        <v>4</v>
      </c>
      <c r="T97" s="8">
        <v>40</v>
      </c>
      <c r="U97" s="9" t="b">
        <f t="shared" si="19"/>
        <v>0</v>
      </c>
      <c r="V97" s="9" t="b">
        <f t="shared" si="20"/>
        <v>1</v>
      </c>
      <c r="W97" s="9" t="b">
        <f t="shared" si="21"/>
        <v>1</v>
      </c>
      <c r="X97" t="b">
        <f t="shared" si="22"/>
        <v>0</v>
      </c>
      <c r="Y97" t="b">
        <f t="shared" si="23"/>
        <v>1</v>
      </c>
      <c r="Z97" t="b">
        <f t="shared" si="24"/>
        <v>0</v>
      </c>
      <c r="AA97">
        <f t="shared" si="25"/>
        <v>355</v>
      </c>
      <c r="AB97" t="b">
        <f t="shared" si="26"/>
        <v>1</v>
      </c>
      <c r="AC97" t="str">
        <f t="shared" si="27"/>
        <v>Moderate</v>
      </c>
      <c r="AD97" t="str">
        <v>Moderate</v>
      </c>
      <c r="AF97" t="b">
        <v>0</v>
      </c>
    </row>
    <row r="98" spans="1:32" x14ac:dyDescent="0.45">
      <c r="A98" s="9">
        <v>97</v>
      </c>
      <c r="B98" s="9" t="s">
        <v>534</v>
      </c>
      <c r="C98" s="9" t="s">
        <v>43</v>
      </c>
      <c r="D98" s="9" t="s">
        <v>547</v>
      </c>
      <c r="E98" s="15" t="b">
        <f t="shared" si="14"/>
        <v>0</v>
      </c>
      <c r="F98" s="15" t="b">
        <f t="shared" si="15"/>
        <v>0</v>
      </c>
      <c r="G98" s="9" t="s">
        <v>548</v>
      </c>
      <c r="H98" s="15" t="b">
        <f t="shared" si="16"/>
        <v>1</v>
      </c>
      <c r="I98" s="9" t="s">
        <v>551</v>
      </c>
      <c r="J98" s="9" t="s">
        <v>532</v>
      </c>
      <c r="K98" s="15" t="b">
        <f t="shared" si="17"/>
        <v>0</v>
      </c>
      <c r="L98" s="9" t="s">
        <v>549</v>
      </c>
      <c r="M98" s="9">
        <v>63</v>
      </c>
      <c r="N98" s="9">
        <v>56421</v>
      </c>
      <c r="O98" s="9">
        <v>20</v>
      </c>
      <c r="P98" s="15" t="b">
        <f t="shared" si="18"/>
        <v>1</v>
      </c>
      <c r="Q98" s="9">
        <v>7</v>
      </c>
      <c r="R98" s="9">
        <v>8</v>
      </c>
      <c r="S98" s="9">
        <v>9</v>
      </c>
      <c r="T98" s="9">
        <v>58</v>
      </c>
      <c r="U98" s="9" t="b">
        <f t="shared" si="19"/>
        <v>0</v>
      </c>
      <c r="V98" s="9" t="b">
        <f t="shared" si="20"/>
        <v>0</v>
      </c>
      <c r="W98" s="9" t="b">
        <f t="shared" si="21"/>
        <v>0</v>
      </c>
      <c r="X98" t="b">
        <f t="shared" si="22"/>
        <v>1</v>
      </c>
      <c r="Y98" t="b">
        <f t="shared" si="23"/>
        <v>1</v>
      </c>
      <c r="Z98" t="b">
        <f t="shared" si="24"/>
        <v>0</v>
      </c>
      <c r="AA98">
        <f t="shared" si="25"/>
        <v>345</v>
      </c>
      <c r="AB98" t="b">
        <f t="shared" si="26"/>
        <v>1</v>
      </c>
      <c r="AC98" t="str">
        <f t="shared" si="27"/>
        <v>Moderate</v>
      </c>
      <c r="AD98" t="str">
        <v>Moderate</v>
      </c>
      <c r="AF98" t="b">
        <v>0</v>
      </c>
    </row>
    <row r="99" spans="1:32" x14ac:dyDescent="0.45">
      <c r="A99" s="8">
        <v>98</v>
      </c>
      <c r="B99" s="8" t="s">
        <v>557</v>
      </c>
      <c r="C99" s="8" t="s">
        <v>43</v>
      </c>
      <c r="D99" s="8" t="s">
        <v>547</v>
      </c>
      <c r="E99" s="15" t="b">
        <f t="shared" si="14"/>
        <v>0</v>
      </c>
      <c r="F99" s="15" t="b">
        <f t="shared" si="15"/>
        <v>0</v>
      </c>
      <c r="G99" s="8" t="s">
        <v>548</v>
      </c>
      <c r="H99" s="15" t="b">
        <f t="shared" si="16"/>
        <v>1</v>
      </c>
      <c r="I99" s="8" t="s">
        <v>541</v>
      </c>
      <c r="J99" s="8" t="s">
        <v>532</v>
      </c>
      <c r="K99" s="15" t="b">
        <f t="shared" si="17"/>
        <v>0</v>
      </c>
      <c r="L99" s="8" t="s">
        <v>558</v>
      </c>
      <c r="M99" s="8">
        <v>41</v>
      </c>
      <c r="N99" s="8">
        <v>31708</v>
      </c>
      <c r="O99" s="8">
        <v>30</v>
      </c>
      <c r="P99" s="15" t="b">
        <f t="shared" si="18"/>
        <v>1</v>
      </c>
      <c r="Q99" s="8">
        <v>1</v>
      </c>
      <c r="R99" s="8">
        <v>9</v>
      </c>
      <c r="S99" s="8">
        <v>4</v>
      </c>
      <c r="T99" s="8">
        <v>42</v>
      </c>
      <c r="U99" s="9" t="b">
        <f t="shared" si="19"/>
        <v>0</v>
      </c>
      <c r="V99" s="9" t="b">
        <f t="shared" si="20"/>
        <v>0</v>
      </c>
      <c r="W99" s="9" t="b">
        <f t="shared" si="21"/>
        <v>0</v>
      </c>
      <c r="X99" t="b">
        <f t="shared" si="22"/>
        <v>0</v>
      </c>
      <c r="Y99" t="b">
        <f t="shared" si="23"/>
        <v>1</v>
      </c>
      <c r="Z99" t="b">
        <f t="shared" si="24"/>
        <v>0</v>
      </c>
      <c r="AA99">
        <f t="shared" si="25"/>
        <v>489</v>
      </c>
      <c r="AB99" t="b">
        <f t="shared" si="26"/>
        <v>1</v>
      </c>
      <c r="AC99" t="str">
        <f t="shared" si="27"/>
        <v>Moderate</v>
      </c>
      <c r="AD99" t="str">
        <v>Moderate</v>
      </c>
      <c r="AF99" t="b">
        <v>0</v>
      </c>
    </row>
    <row r="100" spans="1:32" x14ac:dyDescent="0.45">
      <c r="A100" s="9">
        <v>99</v>
      </c>
      <c r="B100" s="9" t="s">
        <v>527</v>
      </c>
      <c r="C100" s="9" t="s">
        <v>528</v>
      </c>
      <c r="D100" s="9" t="s">
        <v>547</v>
      </c>
      <c r="E100" s="15" t="b">
        <f t="shared" si="14"/>
        <v>0</v>
      </c>
      <c r="F100" s="15" t="b">
        <f t="shared" si="15"/>
        <v>0</v>
      </c>
      <c r="G100" s="9" t="s">
        <v>550</v>
      </c>
      <c r="H100" s="15" t="b">
        <f t="shared" si="16"/>
        <v>0</v>
      </c>
      <c r="I100" s="9" t="s">
        <v>536</v>
      </c>
      <c r="J100" s="9" t="s">
        <v>532</v>
      </c>
      <c r="K100" s="15" t="b">
        <f t="shared" si="17"/>
        <v>0</v>
      </c>
      <c r="L100" s="9" t="s">
        <v>546</v>
      </c>
      <c r="M100" s="9">
        <v>27</v>
      </c>
      <c r="N100" s="9">
        <v>33630</v>
      </c>
      <c r="O100" s="9">
        <v>35</v>
      </c>
      <c r="P100" s="15" t="b">
        <f t="shared" si="18"/>
        <v>1</v>
      </c>
      <c r="Q100" s="9">
        <v>17</v>
      </c>
      <c r="R100" s="9">
        <v>1</v>
      </c>
      <c r="S100" s="9">
        <v>9</v>
      </c>
      <c r="T100" s="9">
        <v>46</v>
      </c>
      <c r="U100" s="9" t="b">
        <f t="shared" si="19"/>
        <v>0</v>
      </c>
      <c r="V100" s="9" t="b">
        <f t="shared" si="20"/>
        <v>0</v>
      </c>
      <c r="W100" s="9" t="b">
        <f t="shared" si="21"/>
        <v>0</v>
      </c>
      <c r="X100" t="b">
        <f t="shared" si="22"/>
        <v>1</v>
      </c>
      <c r="Y100" t="b">
        <f t="shared" si="23"/>
        <v>1</v>
      </c>
      <c r="Z100" t="b">
        <f t="shared" si="24"/>
        <v>0</v>
      </c>
      <c r="AA100">
        <f t="shared" si="25"/>
        <v>477</v>
      </c>
      <c r="AB100" t="b">
        <f t="shared" si="26"/>
        <v>0</v>
      </c>
      <c r="AC100" t="str">
        <f t="shared" si="27"/>
        <v>Moderate</v>
      </c>
      <c r="AD100" t="str">
        <v>Moderate</v>
      </c>
      <c r="AF100" t="b">
        <v>0</v>
      </c>
    </row>
    <row r="101" spans="1:32" x14ac:dyDescent="0.45">
      <c r="A101" s="8">
        <v>100</v>
      </c>
      <c r="B101" s="8" t="s">
        <v>527</v>
      </c>
      <c r="C101" s="8" t="s">
        <v>528</v>
      </c>
      <c r="D101" s="8" t="s">
        <v>535</v>
      </c>
      <c r="E101" s="15" t="b">
        <f t="shared" si="14"/>
        <v>1</v>
      </c>
      <c r="F101" s="15" t="b">
        <f t="shared" si="15"/>
        <v>1</v>
      </c>
      <c r="G101" s="8" t="s">
        <v>530</v>
      </c>
      <c r="H101" s="15" t="b">
        <f t="shared" si="16"/>
        <v>0</v>
      </c>
      <c r="I101" s="8" t="s">
        <v>541</v>
      </c>
      <c r="J101" s="8" t="s">
        <v>537</v>
      </c>
      <c r="K101" s="15" t="b">
        <f t="shared" si="17"/>
        <v>0</v>
      </c>
      <c r="L101" s="8" t="s">
        <v>533</v>
      </c>
      <c r="M101" s="8">
        <v>33</v>
      </c>
      <c r="N101" s="8">
        <v>49595</v>
      </c>
      <c r="O101" s="8">
        <v>35</v>
      </c>
      <c r="P101" s="15" t="b">
        <f t="shared" si="18"/>
        <v>1</v>
      </c>
      <c r="Q101" s="8">
        <v>17</v>
      </c>
      <c r="R101" s="8">
        <v>3</v>
      </c>
      <c r="S101" s="8">
        <v>4</v>
      </c>
      <c r="T101" s="8">
        <v>37</v>
      </c>
      <c r="U101" s="9" t="b">
        <f t="shared" si="19"/>
        <v>0</v>
      </c>
      <c r="V101" s="9" t="b">
        <f t="shared" si="20"/>
        <v>1</v>
      </c>
      <c r="W101" s="9" t="b">
        <f t="shared" si="21"/>
        <v>1</v>
      </c>
      <c r="X101" t="b">
        <f t="shared" si="22"/>
        <v>0</v>
      </c>
      <c r="Y101" t="b">
        <f t="shared" si="23"/>
        <v>0</v>
      </c>
      <c r="Z101" t="b">
        <f t="shared" si="24"/>
        <v>0</v>
      </c>
      <c r="AA101">
        <f t="shared" si="25"/>
        <v>392</v>
      </c>
      <c r="AB101" t="b">
        <f t="shared" si="26"/>
        <v>0</v>
      </c>
      <c r="AC101" t="str">
        <f t="shared" si="27"/>
        <v>Moderate</v>
      </c>
      <c r="AD101" t="str">
        <v>Moderate</v>
      </c>
      <c r="AF101" t="b">
        <v>0</v>
      </c>
    </row>
    <row r="102" spans="1:32" x14ac:dyDescent="0.45">
      <c r="A102" s="9">
        <v>101</v>
      </c>
      <c r="B102" s="9" t="s">
        <v>557</v>
      </c>
      <c r="C102" s="9" t="s">
        <v>43</v>
      </c>
      <c r="D102" s="9" t="s">
        <v>529</v>
      </c>
      <c r="E102" s="15" t="b">
        <f t="shared" si="14"/>
        <v>1</v>
      </c>
      <c r="F102" s="15" t="b">
        <f t="shared" si="15"/>
        <v>1</v>
      </c>
      <c r="G102" s="9" t="s">
        <v>530</v>
      </c>
      <c r="H102" s="15" t="b">
        <f t="shared" si="16"/>
        <v>0</v>
      </c>
      <c r="I102" s="9" t="s">
        <v>551</v>
      </c>
      <c r="J102" s="9" t="s">
        <v>532</v>
      </c>
      <c r="K102" s="15" t="b">
        <f t="shared" si="17"/>
        <v>0</v>
      </c>
      <c r="L102" s="9" t="s">
        <v>558</v>
      </c>
      <c r="M102" s="9">
        <v>23</v>
      </c>
      <c r="N102" s="9">
        <v>106021</v>
      </c>
      <c r="O102" s="9">
        <v>39</v>
      </c>
      <c r="P102" s="15" t="b">
        <f t="shared" si="18"/>
        <v>1</v>
      </c>
      <c r="Q102" s="9">
        <v>11</v>
      </c>
      <c r="R102" s="9">
        <v>3</v>
      </c>
      <c r="S102" s="9">
        <v>2</v>
      </c>
      <c r="T102" s="9">
        <v>43</v>
      </c>
      <c r="U102" s="9" t="b">
        <f t="shared" si="19"/>
        <v>0</v>
      </c>
      <c r="V102" s="9" t="b">
        <f t="shared" si="20"/>
        <v>1</v>
      </c>
      <c r="W102" s="9" t="b">
        <f t="shared" si="21"/>
        <v>1</v>
      </c>
      <c r="X102" t="b">
        <f t="shared" si="22"/>
        <v>0</v>
      </c>
      <c r="Y102" t="b">
        <f t="shared" si="23"/>
        <v>1</v>
      </c>
      <c r="Z102" t="b">
        <f t="shared" si="24"/>
        <v>0</v>
      </c>
      <c r="AA102">
        <f t="shared" si="25"/>
        <v>79</v>
      </c>
      <c r="AB102" t="b">
        <f t="shared" si="26"/>
        <v>0</v>
      </c>
      <c r="AC102" t="str">
        <f t="shared" si="27"/>
        <v>Well Paid</v>
      </c>
      <c r="AD102" t="str">
        <v>Well Paid</v>
      </c>
      <c r="AF102" t="b">
        <v>0</v>
      </c>
    </row>
    <row r="103" spans="1:32" x14ac:dyDescent="0.45">
      <c r="A103" s="8">
        <v>102</v>
      </c>
      <c r="B103" s="8" t="s">
        <v>527</v>
      </c>
      <c r="C103" s="8" t="s">
        <v>528</v>
      </c>
      <c r="D103" s="8" t="s">
        <v>535</v>
      </c>
      <c r="E103" s="15" t="b">
        <f t="shared" si="14"/>
        <v>1</v>
      </c>
      <c r="F103" s="15" t="b">
        <f t="shared" si="15"/>
        <v>1</v>
      </c>
      <c r="G103" s="8" t="s">
        <v>548</v>
      </c>
      <c r="H103" s="15" t="b">
        <f t="shared" si="16"/>
        <v>1</v>
      </c>
      <c r="I103" s="8" t="s">
        <v>543</v>
      </c>
      <c r="J103" s="8" t="s">
        <v>537</v>
      </c>
      <c r="K103" s="15" t="b">
        <f t="shared" si="17"/>
        <v>0</v>
      </c>
      <c r="L103" s="8" t="s">
        <v>549</v>
      </c>
      <c r="M103" s="8">
        <v>28</v>
      </c>
      <c r="N103" s="8">
        <v>58308</v>
      </c>
      <c r="O103" s="8">
        <v>27</v>
      </c>
      <c r="P103" s="15" t="b">
        <f t="shared" si="18"/>
        <v>1</v>
      </c>
      <c r="Q103" s="8">
        <v>3</v>
      </c>
      <c r="R103" s="8">
        <v>11</v>
      </c>
      <c r="S103" s="8">
        <v>2</v>
      </c>
      <c r="T103" s="8">
        <v>59</v>
      </c>
      <c r="U103" s="9" t="b">
        <f t="shared" si="19"/>
        <v>0</v>
      </c>
      <c r="V103" s="9" t="b">
        <f t="shared" si="20"/>
        <v>1</v>
      </c>
      <c r="W103" s="9" t="b">
        <f t="shared" si="21"/>
        <v>1</v>
      </c>
      <c r="X103" t="b">
        <f t="shared" si="22"/>
        <v>0</v>
      </c>
      <c r="Y103" t="b">
        <f t="shared" si="23"/>
        <v>0</v>
      </c>
      <c r="Z103" t="b">
        <f t="shared" si="24"/>
        <v>0</v>
      </c>
      <c r="AA103">
        <f t="shared" si="25"/>
        <v>326</v>
      </c>
      <c r="AB103" t="b">
        <f t="shared" si="26"/>
        <v>0</v>
      </c>
      <c r="AC103" t="str">
        <f t="shared" si="27"/>
        <v>Moderate</v>
      </c>
      <c r="AD103" t="str">
        <v>Moderate</v>
      </c>
      <c r="AF103" t="b">
        <v>0</v>
      </c>
    </row>
    <row r="104" spans="1:32" x14ac:dyDescent="0.45">
      <c r="A104" s="9">
        <v>103</v>
      </c>
      <c r="B104" s="9" t="s">
        <v>534</v>
      </c>
      <c r="C104" s="9" t="s">
        <v>43</v>
      </c>
      <c r="D104" s="9" t="s">
        <v>555</v>
      </c>
      <c r="E104" s="15" t="b">
        <f t="shared" si="14"/>
        <v>1</v>
      </c>
      <c r="F104" s="15" t="b">
        <f t="shared" si="15"/>
        <v>1</v>
      </c>
      <c r="G104" s="9" t="s">
        <v>540</v>
      </c>
      <c r="H104" s="15" t="b">
        <f t="shared" si="16"/>
        <v>0</v>
      </c>
      <c r="I104" s="9" t="s">
        <v>543</v>
      </c>
      <c r="J104" s="9" t="s">
        <v>544</v>
      </c>
      <c r="K104" s="15" t="b">
        <f t="shared" si="17"/>
        <v>1</v>
      </c>
      <c r="L104" s="9" t="s">
        <v>533</v>
      </c>
      <c r="M104" s="9">
        <v>37</v>
      </c>
      <c r="N104" s="9">
        <v>74789</v>
      </c>
      <c r="O104" s="9">
        <v>26</v>
      </c>
      <c r="P104" s="15" t="b">
        <f t="shared" si="18"/>
        <v>1</v>
      </c>
      <c r="Q104" s="9">
        <v>15</v>
      </c>
      <c r="R104" s="9">
        <v>8</v>
      </c>
      <c r="S104" s="9">
        <v>5</v>
      </c>
      <c r="T104" s="9">
        <v>26</v>
      </c>
      <c r="U104" s="9" t="b">
        <f t="shared" si="19"/>
        <v>0</v>
      </c>
      <c r="V104" s="9" t="b">
        <f t="shared" si="20"/>
        <v>1</v>
      </c>
      <c r="W104" s="9" t="b">
        <f t="shared" si="21"/>
        <v>1</v>
      </c>
      <c r="X104" t="b">
        <f t="shared" si="22"/>
        <v>0</v>
      </c>
      <c r="Y104" t="b">
        <f t="shared" si="23"/>
        <v>0</v>
      </c>
      <c r="Z104" t="b">
        <f t="shared" si="24"/>
        <v>0</v>
      </c>
      <c r="AA104">
        <f t="shared" si="25"/>
        <v>251</v>
      </c>
      <c r="AB104" t="b">
        <f t="shared" si="26"/>
        <v>1</v>
      </c>
      <c r="AC104" t="str">
        <f t="shared" si="27"/>
        <v>Moderate</v>
      </c>
      <c r="AD104" t="str">
        <v>Moderate</v>
      </c>
      <c r="AF104" t="b">
        <v>0</v>
      </c>
    </row>
    <row r="105" spans="1:32" x14ac:dyDescent="0.45">
      <c r="A105" s="8">
        <v>104</v>
      </c>
      <c r="B105" s="8" t="s">
        <v>559</v>
      </c>
      <c r="C105" s="8" t="s">
        <v>43</v>
      </c>
      <c r="D105" s="8" t="s">
        <v>535</v>
      </c>
      <c r="E105" s="15" t="b">
        <f t="shared" si="14"/>
        <v>1</v>
      </c>
      <c r="F105" s="15" t="b">
        <f t="shared" si="15"/>
        <v>1</v>
      </c>
      <c r="G105" s="8" t="s">
        <v>530</v>
      </c>
      <c r="H105" s="15" t="b">
        <f t="shared" si="16"/>
        <v>0</v>
      </c>
      <c r="I105" s="8" t="s">
        <v>551</v>
      </c>
      <c r="J105" s="8" t="s">
        <v>532</v>
      </c>
      <c r="K105" s="15" t="b">
        <f t="shared" si="17"/>
        <v>0</v>
      </c>
      <c r="L105" s="8" t="s">
        <v>533</v>
      </c>
      <c r="M105" s="8">
        <v>24</v>
      </c>
      <c r="N105" s="8">
        <v>85690</v>
      </c>
      <c r="O105" s="8">
        <v>14</v>
      </c>
      <c r="P105" s="15" t="b">
        <f t="shared" si="18"/>
        <v>0</v>
      </c>
      <c r="Q105" s="8">
        <v>11</v>
      </c>
      <c r="R105" s="8">
        <v>1</v>
      </c>
      <c r="S105" s="8">
        <v>4</v>
      </c>
      <c r="T105" s="8">
        <v>39</v>
      </c>
      <c r="U105" s="9" t="b">
        <f t="shared" si="19"/>
        <v>0</v>
      </c>
      <c r="V105" s="9" t="b">
        <f t="shared" si="20"/>
        <v>0</v>
      </c>
      <c r="W105" s="9" t="b">
        <f t="shared" si="21"/>
        <v>0</v>
      </c>
      <c r="X105" t="b">
        <f t="shared" si="22"/>
        <v>0</v>
      </c>
      <c r="Y105" t="b">
        <f t="shared" si="23"/>
        <v>1</v>
      </c>
      <c r="Z105" t="b">
        <f t="shared" si="24"/>
        <v>0</v>
      </c>
      <c r="AA105">
        <f t="shared" si="25"/>
        <v>185</v>
      </c>
      <c r="AB105" t="b">
        <f t="shared" si="26"/>
        <v>1</v>
      </c>
      <c r="AC105" t="str">
        <f t="shared" si="27"/>
        <v>Well Paid</v>
      </c>
      <c r="AD105" t="str">
        <v>Well Paid</v>
      </c>
      <c r="AF105" t="b">
        <v>0</v>
      </c>
    </row>
    <row r="106" spans="1:32" x14ac:dyDescent="0.45">
      <c r="A106" s="9">
        <v>105</v>
      </c>
      <c r="B106" s="9" t="s">
        <v>557</v>
      </c>
      <c r="C106" s="9" t="s">
        <v>42</v>
      </c>
      <c r="D106" s="9" t="s">
        <v>535</v>
      </c>
      <c r="E106" s="15" t="b">
        <f t="shared" si="14"/>
        <v>1</v>
      </c>
      <c r="F106" s="15" t="b">
        <f t="shared" si="15"/>
        <v>1</v>
      </c>
      <c r="G106" s="9" t="s">
        <v>540</v>
      </c>
      <c r="H106" s="15" t="b">
        <f t="shared" si="16"/>
        <v>0</v>
      </c>
      <c r="I106" s="9" t="s">
        <v>556</v>
      </c>
      <c r="J106" s="9" t="s">
        <v>544</v>
      </c>
      <c r="K106" s="15" t="b">
        <f t="shared" si="17"/>
        <v>1</v>
      </c>
      <c r="L106" s="9" t="s">
        <v>558</v>
      </c>
      <c r="M106" s="9">
        <v>24</v>
      </c>
      <c r="N106" s="9">
        <v>56086</v>
      </c>
      <c r="O106" s="9">
        <v>17</v>
      </c>
      <c r="P106" s="15" t="b">
        <f t="shared" si="18"/>
        <v>1</v>
      </c>
      <c r="Q106" s="9">
        <v>16</v>
      </c>
      <c r="R106" s="9">
        <v>5</v>
      </c>
      <c r="S106" s="9">
        <v>7</v>
      </c>
      <c r="T106" s="9">
        <v>46</v>
      </c>
      <c r="U106" s="9" t="b">
        <f t="shared" si="19"/>
        <v>0</v>
      </c>
      <c r="V106" s="9" t="b">
        <f t="shared" si="20"/>
        <v>1</v>
      </c>
      <c r="W106" s="9" t="b">
        <f t="shared" si="21"/>
        <v>1</v>
      </c>
      <c r="X106" t="b">
        <f t="shared" si="22"/>
        <v>0</v>
      </c>
      <c r="Y106" t="b">
        <f t="shared" si="23"/>
        <v>0</v>
      </c>
      <c r="Z106" t="b">
        <f t="shared" si="24"/>
        <v>0</v>
      </c>
      <c r="AA106">
        <f t="shared" si="25"/>
        <v>347</v>
      </c>
      <c r="AB106" t="b">
        <f t="shared" si="26"/>
        <v>0</v>
      </c>
      <c r="AC106" t="str">
        <f t="shared" si="27"/>
        <v>Moderate</v>
      </c>
      <c r="AD106" t="str">
        <v>Moderate</v>
      </c>
      <c r="AF106" t="b">
        <v>0</v>
      </c>
    </row>
    <row r="107" spans="1:32" x14ac:dyDescent="0.45">
      <c r="A107" s="8">
        <v>106</v>
      </c>
      <c r="B107" s="8" t="s">
        <v>539</v>
      </c>
      <c r="C107" s="8" t="s">
        <v>528</v>
      </c>
      <c r="D107" s="8" t="s">
        <v>535</v>
      </c>
      <c r="E107" s="15" t="b">
        <f t="shared" si="14"/>
        <v>1</v>
      </c>
      <c r="F107" s="15" t="b">
        <f t="shared" si="15"/>
        <v>1</v>
      </c>
      <c r="G107" s="8" t="s">
        <v>548</v>
      </c>
      <c r="H107" s="15" t="b">
        <f t="shared" si="16"/>
        <v>1</v>
      </c>
      <c r="I107" s="8" t="s">
        <v>553</v>
      </c>
      <c r="J107" s="8" t="s">
        <v>544</v>
      </c>
      <c r="K107" s="15" t="b">
        <f t="shared" si="17"/>
        <v>1</v>
      </c>
      <c r="L107" s="8" t="s">
        <v>549</v>
      </c>
      <c r="M107" s="8">
        <v>48</v>
      </c>
      <c r="N107" s="8">
        <v>46859</v>
      </c>
      <c r="O107" s="8">
        <v>18</v>
      </c>
      <c r="P107" s="15" t="b">
        <f t="shared" si="18"/>
        <v>1</v>
      </c>
      <c r="Q107" s="8">
        <v>9</v>
      </c>
      <c r="R107" s="8">
        <v>3</v>
      </c>
      <c r="S107" s="8">
        <v>5</v>
      </c>
      <c r="T107" s="8">
        <v>25</v>
      </c>
      <c r="U107" s="9" t="b">
        <f t="shared" si="19"/>
        <v>1</v>
      </c>
      <c r="V107" s="9" t="b">
        <f t="shared" si="20"/>
        <v>1</v>
      </c>
      <c r="W107" s="9" t="b">
        <f t="shared" si="21"/>
        <v>1</v>
      </c>
      <c r="X107" t="b">
        <f t="shared" si="22"/>
        <v>0</v>
      </c>
      <c r="Y107" t="b">
        <f t="shared" si="23"/>
        <v>0</v>
      </c>
      <c r="Z107" t="b">
        <f t="shared" si="24"/>
        <v>0</v>
      </c>
      <c r="AA107">
        <f t="shared" si="25"/>
        <v>410</v>
      </c>
      <c r="AB107" t="b">
        <f t="shared" si="26"/>
        <v>1</v>
      </c>
      <c r="AC107" t="str">
        <f t="shared" si="27"/>
        <v>Moderate</v>
      </c>
      <c r="AD107" t="str">
        <v>Moderate</v>
      </c>
      <c r="AF107">
        <v>46859</v>
      </c>
    </row>
    <row r="108" spans="1:32" x14ac:dyDescent="0.45">
      <c r="A108" s="9">
        <v>107</v>
      </c>
      <c r="B108" s="9" t="s">
        <v>539</v>
      </c>
      <c r="C108" s="9" t="s">
        <v>43</v>
      </c>
      <c r="D108" s="9" t="s">
        <v>535</v>
      </c>
      <c r="E108" s="15" t="b">
        <f t="shared" si="14"/>
        <v>1</v>
      </c>
      <c r="F108" s="15" t="b">
        <f t="shared" si="15"/>
        <v>1</v>
      </c>
      <c r="G108" s="9" t="s">
        <v>548</v>
      </c>
      <c r="H108" s="15" t="b">
        <f t="shared" si="16"/>
        <v>1</v>
      </c>
      <c r="I108" s="9" t="s">
        <v>553</v>
      </c>
      <c r="J108" s="9" t="s">
        <v>544</v>
      </c>
      <c r="K108" s="15" t="b">
        <f t="shared" si="17"/>
        <v>1</v>
      </c>
      <c r="L108" s="9" t="s">
        <v>538</v>
      </c>
      <c r="M108" s="9">
        <v>64</v>
      </c>
      <c r="N108" s="9">
        <v>37684</v>
      </c>
      <c r="O108" s="9">
        <v>29</v>
      </c>
      <c r="P108" s="15" t="b">
        <f t="shared" si="18"/>
        <v>1</v>
      </c>
      <c r="Q108" s="9">
        <v>1</v>
      </c>
      <c r="R108" s="9">
        <v>2</v>
      </c>
      <c r="S108" s="9">
        <v>6</v>
      </c>
      <c r="T108" s="9">
        <v>46</v>
      </c>
      <c r="U108" s="9" t="b">
        <f t="shared" si="19"/>
        <v>1</v>
      </c>
      <c r="V108" s="9" t="b">
        <f t="shared" si="20"/>
        <v>1</v>
      </c>
      <c r="W108" s="9" t="b">
        <f t="shared" si="21"/>
        <v>1</v>
      </c>
      <c r="X108" t="b">
        <f t="shared" si="22"/>
        <v>0</v>
      </c>
      <c r="Y108" t="b">
        <f t="shared" si="23"/>
        <v>0</v>
      </c>
      <c r="Z108" t="b">
        <f t="shared" si="24"/>
        <v>0</v>
      </c>
      <c r="AA108">
        <f t="shared" si="25"/>
        <v>455</v>
      </c>
      <c r="AB108" t="b">
        <f t="shared" si="26"/>
        <v>0</v>
      </c>
      <c r="AC108" t="str">
        <f t="shared" si="27"/>
        <v>Moderate</v>
      </c>
      <c r="AD108" t="str">
        <v>Moderate</v>
      </c>
      <c r="AF108">
        <v>37684</v>
      </c>
    </row>
    <row r="109" spans="1:32" x14ac:dyDescent="0.45">
      <c r="A109" s="8">
        <v>108</v>
      </c>
      <c r="B109" s="8" t="s">
        <v>552</v>
      </c>
      <c r="C109" s="8" t="s">
        <v>43</v>
      </c>
      <c r="D109" s="8" t="s">
        <v>529</v>
      </c>
      <c r="E109" s="15" t="b">
        <f t="shared" si="14"/>
        <v>1</v>
      </c>
      <c r="F109" s="15" t="b">
        <f t="shared" si="15"/>
        <v>1</v>
      </c>
      <c r="G109" s="8" t="s">
        <v>550</v>
      </c>
      <c r="H109" s="15" t="b">
        <f t="shared" si="16"/>
        <v>0</v>
      </c>
      <c r="I109" s="8" t="s">
        <v>556</v>
      </c>
      <c r="J109" s="8" t="s">
        <v>537</v>
      </c>
      <c r="K109" s="15" t="b">
        <f t="shared" si="17"/>
        <v>0</v>
      </c>
      <c r="L109" s="8" t="s">
        <v>549</v>
      </c>
      <c r="M109" s="8">
        <v>61</v>
      </c>
      <c r="N109" s="8">
        <v>31207</v>
      </c>
      <c r="O109" s="8">
        <v>20</v>
      </c>
      <c r="P109" s="15" t="b">
        <f t="shared" si="18"/>
        <v>1</v>
      </c>
      <c r="Q109" s="8">
        <v>16</v>
      </c>
      <c r="R109" s="8">
        <v>8</v>
      </c>
      <c r="S109" s="8">
        <v>4</v>
      </c>
      <c r="T109" s="8">
        <v>28</v>
      </c>
      <c r="U109" s="9" t="b">
        <f t="shared" si="19"/>
        <v>0</v>
      </c>
      <c r="V109" s="9" t="b">
        <f t="shared" si="20"/>
        <v>1</v>
      </c>
      <c r="W109" s="9" t="b">
        <f t="shared" si="21"/>
        <v>1</v>
      </c>
      <c r="X109" t="b">
        <f t="shared" si="22"/>
        <v>0</v>
      </c>
      <c r="Y109" t="b">
        <f t="shared" si="23"/>
        <v>0</v>
      </c>
      <c r="Z109" t="b">
        <f t="shared" si="24"/>
        <v>0</v>
      </c>
      <c r="AA109">
        <f t="shared" si="25"/>
        <v>494</v>
      </c>
      <c r="AB109" t="b">
        <f t="shared" si="26"/>
        <v>1</v>
      </c>
      <c r="AC109" t="str">
        <f t="shared" si="27"/>
        <v>Moderate</v>
      </c>
      <c r="AD109" t="str">
        <v>Moderate</v>
      </c>
      <c r="AF109" t="b">
        <v>0</v>
      </c>
    </row>
    <row r="110" spans="1:32" x14ac:dyDescent="0.45">
      <c r="A110" s="9">
        <v>109</v>
      </c>
      <c r="B110" s="9" t="s">
        <v>527</v>
      </c>
      <c r="C110" s="9" t="s">
        <v>528</v>
      </c>
      <c r="D110" s="9" t="s">
        <v>555</v>
      </c>
      <c r="E110" s="15" t="b">
        <f t="shared" si="14"/>
        <v>1</v>
      </c>
      <c r="F110" s="15" t="b">
        <f t="shared" si="15"/>
        <v>1</v>
      </c>
      <c r="G110" s="9" t="s">
        <v>530</v>
      </c>
      <c r="H110" s="15" t="b">
        <f t="shared" si="16"/>
        <v>0</v>
      </c>
      <c r="I110" s="9" t="s">
        <v>543</v>
      </c>
      <c r="J110" s="9" t="s">
        <v>544</v>
      </c>
      <c r="K110" s="15" t="b">
        <f t="shared" si="17"/>
        <v>1</v>
      </c>
      <c r="L110" s="9" t="s">
        <v>554</v>
      </c>
      <c r="M110" s="9">
        <v>59</v>
      </c>
      <c r="N110" s="9">
        <v>76099</v>
      </c>
      <c r="O110" s="9">
        <v>27</v>
      </c>
      <c r="P110" s="15" t="b">
        <f t="shared" si="18"/>
        <v>1</v>
      </c>
      <c r="Q110" s="9">
        <v>9</v>
      </c>
      <c r="R110" s="9">
        <v>3</v>
      </c>
      <c r="S110" s="9">
        <v>2</v>
      </c>
      <c r="T110" s="9">
        <v>50</v>
      </c>
      <c r="U110" s="9" t="b">
        <f t="shared" si="19"/>
        <v>0</v>
      </c>
      <c r="V110" s="9" t="b">
        <f t="shared" si="20"/>
        <v>1</v>
      </c>
      <c r="W110" s="9" t="b">
        <f t="shared" si="21"/>
        <v>1</v>
      </c>
      <c r="X110" t="b">
        <f t="shared" si="22"/>
        <v>0</v>
      </c>
      <c r="Y110" t="b">
        <f t="shared" si="23"/>
        <v>0</v>
      </c>
      <c r="Z110" t="b">
        <f t="shared" si="24"/>
        <v>0</v>
      </c>
      <c r="AA110">
        <f t="shared" si="25"/>
        <v>245</v>
      </c>
      <c r="AB110" t="b">
        <f t="shared" si="26"/>
        <v>0</v>
      </c>
      <c r="AC110" t="str">
        <f t="shared" si="27"/>
        <v>Moderate</v>
      </c>
      <c r="AD110" t="str">
        <v>Moderate</v>
      </c>
      <c r="AF110" t="b">
        <v>0</v>
      </c>
    </row>
    <row r="111" spans="1:32" x14ac:dyDescent="0.45">
      <c r="A111" s="8">
        <v>110</v>
      </c>
      <c r="B111" s="8" t="s">
        <v>539</v>
      </c>
      <c r="C111" s="8" t="s">
        <v>42</v>
      </c>
      <c r="D111" s="8" t="s">
        <v>529</v>
      </c>
      <c r="E111" s="15" t="b">
        <f t="shared" si="14"/>
        <v>1</v>
      </c>
      <c r="F111" s="15" t="b">
        <f t="shared" si="15"/>
        <v>1</v>
      </c>
      <c r="G111" s="8" t="s">
        <v>540</v>
      </c>
      <c r="H111" s="15" t="b">
        <f t="shared" si="16"/>
        <v>0</v>
      </c>
      <c r="I111" s="8" t="s">
        <v>543</v>
      </c>
      <c r="J111" s="8" t="s">
        <v>544</v>
      </c>
      <c r="K111" s="15" t="b">
        <f t="shared" si="17"/>
        <v>1</v>
      </c>
      <c r="L111" s="8" t="s">
        <v>546</v>
      </c>
      <c r="M111" s="8">
        <v>54</v>
      </c>
      <c r="N111" s="8">
        <v>97496</v>
      </c>
      <c r="O111" s="8">
        <v>18</v>
      </c>
      <c r="P111" s="15" t="b">
        <f t="shared" si="18"/>
        <v>1</v>
      </c>
      <c r="Q111" s="8">
        <v>19</v>
      </c>
      <c r="R111" s="8">
        <v>7</v>
      </c>
      <c r="S111" s="8">
        <v>9</v>
      </c>
      <c r="T111" s="8">
        <v>40</v>
      </c>
      <c r="U111" s="9" t="b">
        <f t="shared" si="19"/>
        <v>0</v>
      </c>
      <c r="V111" s="9" t="b">
        <f t="shared" si="20"/>
        <v>1</v>
      </c>
      <c r="W111" s="9" t="b">
        <f t="shared" si="21"/>
        <v>1</v>
      </c>
      <c r="X111" t="b">
        <f t="shared" si="22"/>
        <v>0</v>
      </c>
      <c r="Y111" t="b">
        <f t="shared" si="23"/>
        <v>1</v>
      </c>
      <c r="Z111" t="b">
        <f t="shared" si="24"/>
        <v>0</v>
      </c>
      <c r="AA111">
        <f t="shared" si="25"/>
        <v>123</v>
      </c>
      <c r="AB111" t="b">
        <f t="shared" si="26"/>
        <v>1</v>
      </c>
      <c r="AC111" t="str">
        <f t="shared" si="27"/>
        <v>Well Paid</v>
      </c>
      <c r="AD111" t="str">
        <v>Well Paid</v>
      </c>
      <c r="AF111">
        <v>97496</v>
      </c>
    </row>
    <row r="112" spans="1:32" x14ac:dyDescent="0.45">
      <c r="A112" s="9">
        <v>111</v>
      </c>
      <c r="B112" s="9" t="s">
        <v>552</v>
      </c>
      <c r="C112" s="9" t="s">
        <v>42</v>
      </c>
      <c r="D112" s="9" t="s">
        <v>529</v>
      </c>
      <c r="E112" s="15" t="b">
        <f t="shared" si="14"/>
        <v>1</v>
      </c>
      <c r="F112" s="15" t="b">
        <f t="shared" si="15"/>
        <v>1</v>
      </c>
      <c r="G112" s="9" t="s">
        <v>550</v>
      </c>
      <c r="H112" s="15" t="b">
        <f t="shared" si="16"/>
        <v>0</v>
      </c>
      <c r="I112" s="9" t="s">
        <v>543</v>
      </c>
      <c r="J112" s="9" t="s">
        <v>544</v>
      </c>
      <c r="K112" s="15" t="b">
        <f t="shared" si="17"/>
        <v>1</v>
      </c>
      <c r="L112" s="9" t="s">
        <v>542</v>
      </c>
      <c r="M112" s="9">
        <v>49</v>
      </c>
      <c r="N112" s="9">
        <v>96093</v>
      </c>
      <c r="O112" s="9">
        <v>4</v>
      </c>
      <c r="P112" s="15" t="b">
        <f t="shared" si="18"/>
        <v>0</v>
      </c>
      <c r="Q112" s="9">
        <v>12</v>
      </c>
      <c r="R112" s="9">
        <v>12</v>
      </c>
      <c r="S112" s="9">
        <v>7</v>
      </c>
      <c r="T112" s="9">
        <v>45</v>
      </c>
      <c r="U112" s="9" t="b">
        <f t="shared" si="19"/>
        <v>0</v>
      </c>
      <c r="V112" s="9" t="b">
        <f t="shared" si="20"/>
        <v>0</v>
      </c>
      <c r="W112" s="9" t="b">
        <f t="shared" si="21"/>
        <v>0</v>
      </c>
      <c r="X112" t="b">
        <f t="shared" si="22"/>
        <v>0</v>
      </c>
      <c r="Y112" t="b">
        <f t="shared" si="23"/>
        <v>0</v>
      </c>
      <c r="Z112" t="b">
        <f t="shared" si="24"/>
        <v>0</v>
      </c>
      <c r="AA112">
        <f t="shared" si="25"/>
        <v>131</v>
      </c>
      <c r="AB112" t="b">
        <f t="shared" si="26"/>
        <v>1</v>
      </c>
      <c r="AC112" t="str">
        <f t="shared" si="27"/>
        <v>Well Paid</v>
      </c>
      <c r="AD112" t="str">
        <v>Well Paid</v>
      </c>
      <c r="AF112" t="b">
        <v>0</v>
      </c>
    </row>
    <row r="113" spans="1:32" x14ac:dyDescent="0.45">
      <c r="A113" s="8">
        <v>112</v>
      </c>
      <c r="B113" s="8" t="s">
        <v>559</v>
      </c>
      <c r="C113" s="8" t="s">
        <v>43</v>
      </c>
      <c r="D113" s="8" t="s">
        <v>535</v>
      </c>
      <c r="E113" s="15" t="b">
        <f t="shared" si="14"/>
        <v>1</v>
      </c>
      <c r="F113" s="15" t="b">
        <f t="shared" si="15"/>
        <v>1</v>
      </c>
      <c r="G113" s="8" t="s">
        <v>530</v>
      </c>
      <c r="H113" s="15" t="b">
        <f t="shared" si="16"/>
        <v>0</v>
      </c>
      <c r="I113" s="8" t="s">
        <v>541</v>
      </c>
      <c r="J113" s="8" t="s">
        <v>532</v>
      </c>
      <c r="K113" s="15" t="b">
        <f t="shared" si="17"/>
        <v>0</v>
      </c>
      <c r="L113" s="8" t="s">
        <v>538</v>
      </c>
      <c r="M113" s="8">
        <v>22</v>
      </c>
      <c r="N113" s="8">
        <v>59689</v>
      </c>
      <c r="O113" s="8">
        <v>1</v>
      </c>
      <c r="P113" s="15" t="b">
        <f t="shared" si="18"/>
        <v>0</v>
      </c>
      <c r="Q113" s="8">
        <v>19</v>
      </c>
      <c r="R113" s="8">
        <v>11</v>
      </c>
      <c r="S113" s="8">
        <v>4</v>
      </c>
      <c r="T113" s="8">
        <v>59</v>
      </c>
      <c r="U113" s="9" t="b">
        <f t="shared" si="19"/>
        <v>0</v>
      </c>
      <c r="V113" s="9" t="b">
        <f t="shared" si="20"/>
        <v>0</v>
      </c>
      <c r="W113" s="9" t="b">
        <f t="shared" si="21"/>
        <v>0</v>
      </c>
      <c r="X113" t="b">
        <f t="shared" si="22"/>
        <v>0</v>
      </c>
      <c r="Y113" t="b">
        <f t="shared" si="23"/>
        <v>1</v>
      </c>
      <c r="Z113" t="b">
        <f t="shared" si="24"/>
        <v>0</v>
      </c>
      <c r="AA113">
        <f t="shared" si="25"/>
        <v>321</v>
      </c>
      <c r="AB113" t="b">
        <f t="shared" si="26"/>
        <v>0</v>
      </c>
      <c r="AC113" t="str">
        <f t="shared" si="27"/>
        <v>Moderate</v>
      </c>
      <c r="AD113" t="str">
        <v>Moderate</v>
      </c>
      <c r="AF113" t="b">
        <v>0</v>
      </c>
    </row>
    <row r="114" spans="1:32" x14ac:dyDescent="0.45">
      <c r="A114" s="9">
        <v>113</v>
      </c>
      <c r="B114" s="9" t="s">
        <v>534</v>
      </c>
      <c r="C114" s="9" t="s">
        <v>528</v>
      </c>
      <c r="D114" s="9" t="s">
        <v>547</v>
      </c>
      <c r="E114" s="15" t="b">
        <f t="shared" si="14"/>
        <v>0</v>
      </c>
      <c r="F114" s="15" t="b">
        <f t="shared" si="15"/>
        <v>0</v>
      </c>
      <c r="G114" s="9" t="s">
        <v>550</v>
      </c>
      <c r="H114" s="15" t="b">
        <f t="shared" si="16"/>
        <v>0</v>
      </c>
      <c r="I114" s="9" t="s">
        <v>543</v>
      </c>
      <c r="J114" s="9" t="s">
        <v>532</v>
      </c>
      <c r="K114" s="15" t="b">
        <f t="shared" si="17"/>
        <v>0</v>
      </c>
      <c r="L114" s="9" t="s">
        <v>533</v>
      </c>
      <c r="M114" s="9">
        <v>29</v>
      </c>
      <c r="N114" s="9">
        <v>78651</v>
      </c>
      <c r="O114" s="9">
        <v>1</v>
      </c>
      <c r="P114" s="15" t="b">
        <f t="shared" si="18"/>
        <v>0</v>
      </c>
      <c r="Q114" s="9">
        <v>9</v>
      </c>
      <c r="R114" s="9">
        <v>1</v>
      </c>
      <c r="S114" s="9">
        <v>3</v>
      </c>
      <c r="T114" s="9">
        <v>32</v>
      </c>
      <c r="U114" s="9" t="b">
        <f t="shared" si="19"/>
        <v>0</v>
      </c>
      <c r="V114" s="9" t="b">
        <f t="shared" si="20"/>
        <v>0</v>
      </c>
      <c r="W114" s="9" t="b">
        <f t="shared" si="21"/>
        <v>0</v>
      </c>
      <c r="X114" t="b">
        <f t="shared" si="22"/>
        <v>0</v>
      </c>
      <c r="Y114" t="b">
        <f t="shared" si="23"/>
        <v>1</v>
      </c>
      <c r="Z114" t="b">
        <f t="shared" si="24"/>
        <v>0</v>
      </c>
      <c r="AA114">
        <f t="shared" si="25"/>
        <v>230</v>
      </c>
      <c r="AB114" t="b">
        <f t="shared" si="26"/>
        <v>0</v>
      </c>
      <c r="AC114" t="str">
        <f t="shared" si="27"/>
        <v>Moderate</v>
      </c>
      <c r="AD114" t="str">
        <v>Moderate</v>
      </c>
      <c r="AF114" t="b">
        <v>0</v>
      </c>
    </row>
    <row r="115" spans="1:32" x14ac:dyDescent="0.45">
      <c r="A115" s="8">
        <v>114</v>
      </c>
      <c r="B115" s="8" t="s">
        <v>534</v>
      </c>
      <c r="C115" s="8" t="s">
        <v>42</v>
      </c>
      <c r="D115" s="8" t="s">
        <v>547</v>
      </c>
      <c r="E115" s="15" t="b">
        <f t="shared" si="14"/>
        <v>0</v>
      </c>
      <c r="F115" s="15" t="b">
        <f t="shared" si="15"/>
        <v>0</v>
      </c>
      <c r="G115" s="8" t="s">
        <v>548</v>
      </c>
      <c r="H115" s="15" t="b">
        <f t="shared" si="16"/>
        <v>1</v>
      </c>
      <c r="I115" s="8" t="s">
        <v>531</v>
      </c>
      <c r="J115" s="8" t="s">
        <v>537</v>
      </c>
      <c r="K115" s="15" t="b">
        <f t="shared" si="17"/>
        <v>0</v>
      </c>
      <c r="L115" s="8" t="s">
        <v>538</v>
      </c>
      <c r="M115" s="8">
        <v>58</v>
      </c>
      <c r="N115" s="8">
        <v>43893</v>
      </c>
      <c r="O115" s="8">
        <v>26</v>
      </c>
      <c r="P115" s="15" t="b">
        <f t="shared" si="18"/>
        <v>1</v>
      </c>
      <c r="Q115" s="8">
        <v>7</v>
      </c>
      <c r="R115" s="8">
        <v>6</v>
      </c>
      <c r="S115" s="8">
        <v>3</v>
      </c>
      <c r="T115" s="8">
        <v>42</v>
      </c>
      <c r="U115" s="9" t="b">
        <f t="shared" si="19"/>
        <v>0</v>
      </c>
      <c r="V115" s="9" t="b">
        <f t="shared" si="20"/>
        <v>0</v>
      </c>
      <c r="W115" s="9" t="b">
        <f t="shared" si="21"/>
        <v>0</v>
      </c>
      <c r="X115" t="b">
        <f t="shared" si="22"/>
        <v>0</v>
      </c>
      <c r="Y115" t="b">
        <f t="shared" si="23"/>
        <v>0</v>
      </c>
      <c r="Z115" t="b">
        <f t="shared" si="24"/>
        <v>0</v>
      </c>
      <c r="AA115">
        <f t="shared" si="25"/>
        <v>425</v>
      </c>
      <c r="AB115" t="b">
        <f t="shared" si="26"/>
        <v>1</v>
      </c>
      <c r="AC115" t="str">
        <f t="shared" si="27"/>
        <v>Moderate</v>
      </c>
      <c r="AD115" t="str">
        <v>Moderate</v>
      </c>
      <c r="AF115" t="b">
        <v>0</v>
      </c>
    </row>
    <row r="116" spans="1:32" x14ac:dyDescent="0.45">
      <c r="A116" s="9">
        <v>115</v>
      </c>
      <c r="B116" s="9" t="s">
        <v>534</v>
      </c>
      <c r="C116" s="9" t="s">
        <v>528</v>
      </c>
      <c r="D116" s="9" t="s">
        <v>529</v>
      </c>
      <c r="E116" s="15" t="b">
        <f t="shared" si="14"/>
        <v>1</v>
      </c>
      <c r="F116" s="15" t="b">
        <f t="shared" si="15"/>
        <v>1</v>
      </c>
      <c r="G116" s="9" t="s">
        <v>530</v>
      </c>
      <c r="H116" s="15" t="b">
        <f t="shared" si="16"/>
        <v>0</v>
      </c>
      <c r="I116" s="9" t="s">
        <v>536</v>
      </c>
      <c r="J116" s="9" t="s">
        <v>537</v>
      </c>
      <c r="K116" s="15" t="b">
        <f t="shared" si="17"/>
        <v>0</v>
      </c>
      <c r="L116" s="9" t="s">
        <v>546</v>
      </c>
      <c r="M116" s="9">
        <v>53</v>
      </c>
      <c r="N116" s="9">
        <v>96418</v>
      </c>
      <c r="O116" s="9">
        <v>20</v>
      </c>
      <c r="P116" s="15" t="b">
        <f t="shared" si="18"/>
        <v>1</v>
      </c>
      <c r="Q116" s="9">
        <v>14</v>
      </c>
      <c r="R116" s="9">
        <v>3</v>
      </c>
      <c r="S116" s="9">
        <v>9</v>
      </c>
      <c r="T116" s="9">
        <v>39</v>
      </c>
      <c r="U116" s="9" t="b">
        <f t="shared" si="19"/>
        <v>0</v>
      </c>
      <c r="V116" s="9" t="b">
        <f t="shared" si="20"/>
        <v>1</v>
      </c>
      <c r="W116" s="9" t="b">
        <f t="shared" si="21"/>
        <v>1</v>
      </c>
      <c r="X116" t="b">
        <f t="shared" si="22"/>
        <v>0</v>
      </c>
      <c r="Y116" t="b">
        <f t="shared" si="23"/>
        <v>1</v>
      </c>
      <c r="Z116" t="b">
        <f t="shared" si="24"/>
        <v>0</v>
      </c>
      <c r="AA116">
        <f t="shared" si="25"/>
        <v>129</v>
      </c>
      <c r="AB116" t="b">
        <f t="shared" si="26"/>
        <v>1</v>
      </c>
      <c r="AC116" t="str">
        <f t="shared" si="27"/>
        <v>Well Paid</v>
      </c>
      <c r="AD116" t="str">
        <v>Well Paid</v>
      </c>
      <c r="AF116" t="b">
        <v>0</v>
      </c>
    </row>
    <row r="117" spans="1:32" x14ac:dyDescent="0.45">
      <c r="A117" s="8">
        <v>116</v>
      </c>
      <c r="B117" s="8" t="s">
        <v>539</v>
      </c>
      <c r="C117" s="8" t="s">
        <v>528</v>
      </c>
      <c r="D117" s="8" t="s">
        <v>529</v>
      </c>
      <c r="E117" s="15" t="b">
        <f t="shared" si="14"/>
        <v>1</v>
      </c>
      <c r="F117" s="15" t="b">
        <f t="shared" si="15"/>
        <v>1</v>
      </c>
      <c r="G117" s="8" t="s">
        <v>550</v>
      </c>
      <c r="H117" s="15" t="b">
        <f t="shared" si="16"/>
        <v>0</v>
      </c>
      <c r="I117" s="8" t="s">
        <v>543</v>
      </c>
      <c r="J117" s="8" t="s">
        <v>532</v>
      </c>
      <c r="K117" s="15" t="b">
        <f t="shared" si="17"/>
        <v>0</v>
      </c>
      <c r="L117" s="8" t="s">
        <v>533</v>
      </c>
      <c r="M117" s="8">
        <v>64</v>
      </c>
      <c r="N117" s="8">
        <v>90011</v>
      </c>
      <c r="O117" s="8">
        <v>23</v>
      </c>
      <c r="P117" s="15" t="b">
        <f t="shared" si="18"/>
        <v>1</v>
      </c>
      <c r="Q117" s="8">
        <v>19</v>
      </c>
      <c r="R117" s="8">
        <v>8</v>
      </c>
      <c r="S117" s="8">
        <v>5</v>
      </c>
      <c r="T117" s="8">
        <v>56</v>
      </c>
      <c r="U117" s="9" t="b">
        <f t="shared" si="19"/>
        <v>0</v>
      </c>
      <c r="V117" s="9" t="b">
        <f t="shared" si="20"/>
        <v>1</v>
      </c>
      <c r="W117" s="9" t="b">
        <f t="shared" si="21"/>
        <v>1</v>
      </c>
      <c r="X117" t="b">
        <f t="shared" si="22"/>
        <v>0</v>
      </c>
      <c r="Y117" t="b">
        <f t="shared" si="23"/>
        <v>1</v>
      </c>
      <c r="Z117" t="b">
        <f t="shared" si="24"/>
        <v>0</v>
      </c>
      <c r="AA117">
        <f t="shared" si="25"/>
        <v>158</v>
      </c>
      <c r="AB117" t="b">
        <f t="shared" si="26"/>
        <v>0</v>
      </c>
      <c r="AC117" t="str">
        <f t="shared" si="27"/>
        <v>Well Paid</v>
      </c>
      <c r="AD117" t="str">
        <v>Well Paid</v>
      </c>
      <c r="AF117">
        <v>90011</v>
      </c>
    </row>
    <row r="118" spans="1:32" x14ac:dyDescent="0.45">
      <c r="A118" s="9">
        <v>117</v>
      </c>
      <c r="B118" s="9" t="s">
        <v>559</v>
      </c>
      <c r="C118" s="9" t="s">
        <v>43</v>
      </c>
      <c r="D118" s="9" t="s">
        <v>535</v>
      </c>
      <c r="E118" s="15" t="b">
        <f t="shared" si="14"/>
        <v>1</v>
      </c>
      <c r="F118" s="15" t="b">
        <f t="shared" si="15"/>
        <v>1</v>
      </c>
      <c r="G118" s="9" t="s">
        <v>550</v>
      </c>
      <c r="H118" s="15" t="b">
        <f t="shared" si="16"/>
        <v>0</v>
      </c>
      <c r="I118" s="9" t="s">
        <v>556</v>
      </c>
      <c r="J118" s="9" t="s">
        <v>537</v>
      </c>
      <c r="K118" s="15" t="b">
        <f t="shared" si="17"/>
        <v>0</v>
      </c>
      <c r="L118" s="9" t="s">
        <v>546</v>
      </c>
      <c r="M118" s="9">
        <v>58</v>
      </c>
      <c r="N118" s="9">
        <v>68635</v>
      </c>
      <c r="O118" s="9">
        <v>10</v>
      </c>
      <c r="P118" s="15" t="b">
        <f t="shared" si="18"/>
        <v>0</v>
      </c>
      <c r="Q118" s="9">
        <v>19</v>
      </c>
      <c r="R118" s="9">
        <v>6</v>
      </c>
      <c r="S118" s="9">
        <v>3</v>
      </c>
      <c r="T118" s="9">
        <v>47</v>
      </c>
      <c r="U118" s="9" t="b">
        <f t="shared" si="19"/>
        <v>0</v>
      </c>
      <c r="V118" s="9" t="b">
        <f t="shared" si="20"/>
        <v>0</v>
      </c>
      <c r="W118" s="9" t="b">
        <f t="shared" si="21"/>
        <v>0</v>
      </c>
      <c r="X118" t="b">
        <f t="shared" si="22"/>
        <v>0</v>
      </c>
      <c r="Y118" t="b">
        <f t="shared" si="23"/>
        <v>0</v>
      </c>
      <c r="Z118" t="b">
        <f t="shared" si="24"/>
        <v>0</v>
      </c>
      <c r="AA118">
        <f t="shared" si="25"/>
        <v>274</v>
      </c>
      <c r="AB118" t="b">
        <f t="shared" si="26"/>
        <v>1</v>
      </c>
      <c r="AC118" t="str">
        <f t="shared" si="27"/>
        <v>Moderate</v>
      </c>
      <c r="AD118" t="str">
        <v>Moderate</v>
      </c>
      <c r="AF118" t="b">
        <v>0</v>
      </c>
    </row>
    <row r="119" spans="1:32" x14ac:dyDescent="0.45">
      <c r="A119" s="8">
        <v>118</v>
      </c>
      <c r="B119" s="8" t="s">
        <v>539</v>
      </c>
      <c r="C119" s="8" t="s">
        <v>42</v>
      </c>
      <c r="D119" s="8" t="s">
        <v>529</v>
      </c>
      <c r="E119" s="15" t="b">
        <f t="shared" si="14"/>
        <v>1</v>
      </c>
      <c r="F119" s="15" t="b">
        <f t="shared" si="15"/>
        <v>1</v>
      </c>
      <c r="G119" s="8" t="s">
        <v>540</v>
      </c>
      <c r="H119" s="15" t="b">
        <f t="shared" si="16"/>
        <v>0</v>
      </c>
      <c r="I119" s="8" t="s">
        <v>536</v>
      </c>
      <c r="J119" s="8" t="s">
        <v>532</v>
      </c>
      <c r="K119" s="15" t="b">
        <f t="shared" si="17"/>
        <v>0</v>
      </c>
      <c r="L119" s="8" t="s">
        <v>533</v>
      </c>
      <c r="M119" s="8">
        <v>25</v>
      </c>
      <c r="N119" s="8">
        <v>86115</v>
      </c>
      <c r="O119" s="8">
        <v>11</v>
      </c>
      <c r="P119" s="15" t="b">
        <f t="shared" si="18"/>
        <v>0</v>
      </c>
      <c r="Q119" s="8">
        <v>2</v>
      </c>
      <c r="R119" s="8">
        <v>12</v>
      </c>
      <c r="S119" s="8">
        <v>5</v>
      </c>
      <c r="T119" s="8">
        <v>36</v>
      </c>
      <c r="U119" s="9" t="b">
        <f t="shared" si="19"/>
        <v>0</v>
      </c>
      <c r="V119" s="9" t="b">
        <f t="shared" si="20"/>
        <v>0</v>
      </c>
      <c r="W119" s="9" t="b">
        <f t="shared" si="21"/>
        <v>0</v>
      </c>
      <c r="X119" t="b">
        <f t="shared" si="22"/>
        <v>0</v>
      </c>
      <c r="Y119" t="b">
        <f t="shared" si="23"/>
        <v>1</v>
      </c>
      <c r="Z119" t="b">
        <f t="shared" si="24"/>
        <v>0</v>
      </c>
      <c r="AA119">
        <f t="shared" si="25"/>
        <v>179</v>
      </c>
      <c r="AB119" t="b">
        <f t="shared" si="26"/>
        <v>0</v>
      </c>
      <c r="AC119" t="str">
        <f t="shared" si="27"/>
        <v>Well Paid</v>
      </c>
      <c r="AD119" t="str">
        <v>Well Paid</v>
      </c>
      <c r="AF119">
        <v>86115</v>
      </c>
    </row>
    <row r="120" spans="1:32" x14ac:dyDescent="0.45">
      <c r="A120" s="9">
        <v>119</v>
      </c>
      <c r="B120" s="9" t="s">
        <v>527</v>
      </c>
      <c r="C120" s="9" t="s">
        <v>43</v>
      </c>
      <c r="D120" s="9" t="s">
        <v>535</v>
      </c>
      <c r="E120" s="15" t="b">
        <f t="shared" si="14"/>
        <v>1</v>
      </c>
      <c r="F120" s="15" t="b">
        <f t="shared" si="15"/>
        <v>1</v>
      </c>
      <c r="G120" s="9" t="s">
        <v>550</v>
      </c>
      <c r="H120" s="15" t="b">
        <f t="shared" si="16"/>
        <v>0</v>
      </c>
      <c r="I120" s="9" t="s">
        <v>541</v>
      </c>
      <c r="J120" s="9" t="s">
        <v>544</v>
      </c>
      <c r="K120" s="15" t="b">
        <f t="shared" si="17"/>
        <v>1</v>
      </c>
      <c r="L120" s="9" t="s">
        <v>538</v>
      </c>
      <c r="M120" s="9">
        <v>51</v>
      </c>
      <c r="N120" s="9">
        <v>108405</v>
      </c>
      <c r="O120" s="9">
        <v>5</v>
      </c>
      <c r="P120" s="15" t="b">
        <f t="shared" si="18"/>
        <v>0</v>
      </c>
      <c r="Q120" s="9">
        <v>9</v>
      </c>
      <c r="R120" s="9">
        <v>2</v>
      </c>
      <c r="S120" s="9">
        <v>2</v>
      </c>
      <c r="T120" s="9">
        <v>47</v>
      </c>
      <c r="U120" s="9" t="b">
        <f t="shared" si="19"/>
        <v>0</v>
      </c>
      <c r="V120" s="9" t="b">
        <f t="shared" si="20"/>
        <v>0</v>
      </c>
      <c r="W120" s="9" t="b">
        <f t="shared" si="21"/>
        <v>0</v>
      </c>
      <c r="X120" t="b">
        <f t="shared" si="22"/>
        <v>0</v>
      </c>
      <c r="Y120" t="b">
        <f t="shared" si="23"/>
        <v>0</v>
      </c>
      <c r="Z120" t="b">
        <f t="shared" si="24"/>
        <v>0</v>
      </c>
      <c r="AA120">
        <f t="shared" si="25"/>
        <v>62</v>
      </c>
      <c r="AB120" t="b">
        <f t="shared" si="26"/>
        <v>0</v>
      </c>
      <c r="AC120" t="str">
        <f t="shared" si="27"/>
        <v>Well Paid</v>
      </c>
      <c r="AD120" t="str">
        <v>Well Paid</v>
      </c>
      <c r="AF120" t="b">
        <v>0</v>
      </c>
    </row>
    <row r="121" spans="1:32" x14ac:dyDescent="0.45">
      <c r="A121" s="8">
        <v>120</v>
      </c>
      <c r="B121" s="8" t="s">
        <v>539</v>
      </c>
      <c r="C121" s="8" t="s">
        <v>42</v>
      </c>
      <c r="D121" s="8" t="s">
        <v>547</v>
      </c>
      <c r="E121" s="15" t="b">
        <f t="shared" si="14"/>
        <v>0</v>
      </c>
      <c r="F121" s="15" t="b">
        <f t="shared" si="15"/>
        <v>0</v>
      </c>
      <c r="G121" s="8" t="s">
        <v>530</v>
      </c>
      <c r="H121" s="15" t="b">
        <f t="shared" si="16"/>
        <v>0</v>
      </c>
      <c r="I121" s="8" t="s">
        <v>556</v>
      </c>
      <c r="J121" s="8" t="s">
        <v>544</v>
      </c>
      <c r="K121" s="15" t="b">
        <f t="shared" si="17"/>
        <v>1</v>
      </c>
      <c r="L121" s="8" t="s">
        <v>533</v>
      </c>
      <c r="M121" s="8">
        <v>27</v>
      </c>
      <c r="N121" s="8">
        <v>102702</v>
      </c>
      <c r="O121" s="8">
        <v>1</v>
      </c>
      <c r="P121" s="15" t="b">
        <f t="shared" si="18"/>
        <v>0</v>
      </c>
      <c r="Q121" s="8">
        <v>13</v>
      </c>
      <c r="R121" s="8">
        <v>6</v>
      </c>
      <c r="S121" s="8">
        <v>4</v>
      </c>
      <c r="T121" s="8">
        <v>21</v>
      </c>
      <c r="U121" s="9" t="b">
        <f t="shared" si="19"/>
        <v>0</v>
      </c>
      <c r="V121" s="9" t="b">
        <f t="shared" si="20"/>
        <v>0</v>
      </c>
      <c r="W121" s="9" t="b">
        <f t="shared" si="21"/>
        <v>0</v>
      </c>
      <c r="X121" t="b">
        <f t="shared" si="22"/>
        <v>0</v>
      </c>
      <c r="Y121" t="b">
        <f t="shared" si="23"/>
        <v>0</v>
      </c>
      <c r="Z121" t="b">
        <f t="shared" si="24"/>
        <v>0</v>
      </c>
      <c r="AA121">
        <f t="shared" si="25"/>
        <v>97</v>
      </c>
      <c r="AB121" t="b">
        <f t="shared" si="26"/>
        <v>0</v>
      </c>
      <c r="AC121" t="str">
        <f t="shared" si="27"/>
        <v>Well Paid</v>
      </c>
      <c r="AD121" t="str">
        <v>Well Paid</v>
      </c>
      <c r="AF121">
        <v>102702</v>
      </c>
    </row>
    <row r="122" spans="1:32" x14ac:dyDescent="0.45">
      <c r="A122" s="9">
        <v>121</v>
      </c>
      <c r="B122" s="9" t="s">
        <v>559</v>
      </c>
      <c r="C122" s="9" t="s">
        <v>42</v>
      </c>
      <c r="D122" s="9" t="s">
        <v>547</v>
      </c>
      <c r="E122" s="15" t="b">
        <f t="shared" si="14"/>
        <v>0</v>
      </c>
      <c r="F122" s="15" t="b">
        <f t="shared" si="15"/>
        <v>0</v>
      </c>
      <c r="G122" s="9" t="s">
        <v>530</v>
      </c>
      <c r="H122" s="15" t="b">
        <f t="shared" si="16"/>
        <v>0</v>
      </c>
      <c r="I122" s="9" t="s">
        <v>536</v>
      </c>
      <c r="J122" s="9" t="s">
        <v>537</v>
      </c>
      <c r="K122" s="15" t="b">
        <f t="shared" si="17"/>
        <v>0</v>
      </c>
      <c r="L122" s="9" t="s">
        <v>533</v>
      </c>
      <c r="M122" s="9">
        <v>40</v>
      </c>
      <c r="N122" s="9">
        <v>108518</v>
      </c>
      <c r="O122" s="9">
        <v>17</v>
      </c>
      <c r="P122" s="15" t="b">
        <f t="shared" si="18"/>
        <v>1</v>
      </c>
      <c r="Q122" s="9">
        <v>15</v>
      </c>
      <c r="R122" s="9">
        <v>7</v>
      </c>
      <c r="S122" s="9">
        <v>2</v>
      </c>
      <c r="T122" s="9">
        <v>44</v>
      </c>
      <c r="U122" s="9" t="b">
        <f t="shared" si="19"/>
        <v>0</v>
      </c>
      <c r="V122" s="9" t="b">
        <f t="shared" si="20"/>
        <v>0</v>
      </c>
      <c r="W122" s="9" t="b">
        <f t="shared" si="21"/>
        <v>0</v>
      </c>
      <c r="X122" t="b">
        <f t="shared" si="22"/>
        <v>0</v>
      </c>
      <c r="Y122" t="b">
        <f t="shared" si="23"/>
        <v>0</v>
      </c>
      <c r="Z122" t="b">
        <f t="shared" si="24"/>
        <v>0</v>
      </c>
      <c r="AA122">
        <f t="shared" si="25"/>
        <v>60</v>
      </c>
      <c r="AB122" t="b">
        <f t="shared" si="26"/>
        <v>0</v>
      </c>
      <c r="AC122" t="str">
        <f t="shared" si="27"/>
        <v>Well Paid</v>
      </c>
      <c r="AD122" t="str">
        <v>Well Paid</v>
      </c>
      <c r="AF122" t="b">
        <v>0</v>
      </c>
    </row>
    <row r="123" spans="1:32" x14ac:dyDescent="0.45">
      <c r="A123" s="8">
        <v>122</v>
      </c>
      <c r="B123" s="8" t="s">
        <v>559</v>
      </c>
      <c r="C123" s="8" t="s">
        <v>42</v>
      </c>
      <c r="D123" s="8" t="s">
        <v>555</v>
      </c>
      <c r="E123" s="15" t="b">
        <f t="shared" si="14"/>
        <v>1</v>
      </c>
      <c r="F123" s="15" t="b">
        <f t="shared" si="15"/>
        <v>1</v>
      </c>
      <c r="G123" s="8" t="s">
        <v>540</v>
      </c>
      <c r="H123" s="15" t="b">
        <f t="shared" si="16"/>
        <v>0</v>
      </c>
      <c r="I123" s="8" t="s">
        <v>556</v>
      </c>
      <c r="J123" s="8" t="s">
        <v>532</v>
      </c>
      <c r="K123" s="15" t="b">
        <f t="shared" si="17"/>
        <v>0</v>
      </c>
      <c r="L123" s="8" t="s">
        <v>554</v>
      </c>
      <c r="M123" s="8">
        <v>53</v>
      </c>
      <c r="N123" s="8">
        <v>102805</v>
      </c>
      <c r="O123" s="8">
        <v>22</v>
      </c>
      <c r="P123" s="15" t="b">
        <f t="shared" si="18"/>
        <v>1</v>
      </c>
      <c r="Q123" s="8">
        <v>3</v>
      </c>
      <c r="R123" s="8">
        <v>5</v>
      </c>
      <c r="S123" s="8">
        <v>2</v>
      </c>
      <c r="T123" s="8">
        <v>25</v>
      </c>
      <c r="U123" s="9" t="b">
        <f t="shared" si="19"/>
        <v>0</v>
      </c>
      <c r="V123" s="9" t="b">
        <f t="shared" si="20"/>
        <v>1</v>
      </c>
      <c r="W123" s="9" t="b">
        <f t="shared" si="21"/>
        <v>1</v>
      </c>
      <c r="X123" t="b">
        <f t="shared" si="22"/>
        <v>0</v>
      </c>
      <c r="Y123" t="b">
        <f t="shared" si="23"/>
        <v>1</v>
      </c>
      <c r="Z123" t="b">
        <f t="shared" si="24"/>
        <v>0</v>
      </c>
      <c r="AA123">
        <f t="shared" si="25"/>
        <v>96</v>
      </c>
      <c r="AB123" t="b">
        <f t="shared" si="26"/>
        <v>1</v>
      </c>
      <c r="AC123" t="str">
        <f t="shared" si="27"/>
        <v>Well Paid</v>
      </c>
      <c r="AD123" t="str">
        <v>Well Paid</v>
      </c>
      <c r="AF123" t="b">
        <v>0</v>
      </c>
    </row>
    <row r="124" spans="1:32" x14ac:dyDescent="0.45">
      <c r="A124" s="9">
        <v>123</v>
      </c>
      <c r="B124" s="9" t="s">
        <v>527</v>
      </c>
      <c r="C124" s="9" t="s">
        <v>42</v>
      </c>
      <c r="D124" s="9" t="s">
        <v>547</v>
      </c>
      <c r="E124" s="15" t="b">
        <f t="shared" si="14"/>
        <v>0</v>
      </c>
      <c r="F124" s="15" t="b">
        <f t="shared" si="15"/>
        <v>0</v>
      </c>
      <c r="G124" s="9" t="s">
        <v>530</v>
      </c>
      <c r="H124" s="15" t="b">
        <f t="shared" si="16"/>
        <v>0</v>
      </c>
      <c r="I124" s="9" t="s">
        <v>541</v>
      </c>
      <c r="J124" s="9" t="s">
        <v>532</v>
      </c>
      <c r="K124" s="15" t="b">
        <f t="shared" si="17"/>
        <v>0</v>
      </c>
      <c r="L124" s="9" t="s">
        <v>549</v>
      </c>
      <c r="M124" s="9">
        <v>30</v>
      </c>
      <c r="N124" s="9">
        <v>88954</v>
      </c>
      <c r="O124" s="9">
        <v>34</v>
      </c>
      <c r="P124" s="15" t="b">
        <f t="shared" si="18"/>
        <v>1</v>
      </c>
      <c r="Q124" s="9">
        <v>11</v>
      </c>
      <c r="R124" s="9">
        <v>3</v>
      </c>
      <c r="S124" s="9">
        <v>8</v>
      </c>
      <c r="T124" s="9">
        <v>30</v>
      </c>
      <c r="U124" s="9" t="b">
        <f t="shared" si="19"/>
        <v>0</v>
      </c>
      <c r="V124" s="9" t="b">
        <f t="shared" si="20"/>
        <v>0</v>
      </c>
      <c r="W124" s="9" t="b">
        <f t="shared" si="21"/>
        <v>0</v>
      </c>
      <c r="X124" t="b">
        <f t="shared" si="22"/>
        <v>1</v>
      </c>
      <c r="Y124" t="b">
        <f t="shared" si="23"/>
        <v>1</v>
      </c>
      <c r="Z124" t="b">
        <f t="shared" si="24"/>
        <v>0</v>
      </c>
      <c r="AA124">
        <f t="shared" si="25"/>
        <v>161</v>
      </c>
      <c r="AB124" t="b">
        <f t="shared" si="26"/>
        <v>1</v>
      </c>
      <c r="AC124" t="str">
        <f t="shared" si="27"/>
        <v>Well Paid</v>
      </c>
      <c r="AD124" t="str">
        <v>Well Paid</v>
      </c>
      <c r="AF124" t="b">
        <v>0</v>
      </c>
    </row>
    <row r="125" spans="1:32" x14ac:dyDescent="0.45">
      <c r="A125" s="8">
        <v>124</v>
      </c>
      <c r="B125" s="8" t="s">
        <v>559</v>
      </c>
      <c r="C125" s="8" t="s">
        <v>42</v>
      </c>
      <c r="D125" s="8" t="s">
        <v>529</v>
      </c>
      <c r="E125" s="15" t="b">
        <f t="shared" si="14"/>
        <v>1</v>
      </c>
      <c r="F125" s="15" t="b">
        <f t="shared" si="15"/>
        <v>1</v>
      </c>
      <c r="G125" s="8" t="s">
        <v>548</v>
      </c>
      <c r="H125" s="15" t="b">
        <f t="shared" si="16"/>
        <v>1</v>
      </c>
      <c r="I125" s="8" t="s">
        <v>531</v>
      </c>
      <c r="J125" s="8" t="s">
        <v>537</v>
      </c>
      <c r="K125" s="15" t="b">
        <f t="shared" si="17"/>
        <v>0</v>
      </c>
      <c r="L125" s="8" t="s">
        <v>549</v>
      </c>
      <c r="M125" s="8">
        <v>33</v>
      </c>
      <c r="N125" s="8">
        <v>58064</v>
      </c>
      <c r="O125" s="8">
        <v>29</v>
      </c>
      <c r="P125" s="15" t="b">
        <f t="shared" si="18"/>
        <v>1</v>
      </c>
      <c r="Q125" s="8">
        <v>14</v>
      </c>
      <c r="R125" s="8">
        <v>4</v>
      </c>
      <c r="S125" s="8">
        <v>1</v>
      </c>
      <c r="T125" s="8">
        <v>57</v>
      </c>
      <c r="U125" s="9" t="b">
        <f t="shared" si="19"/>
        <v>0</v>
      </c>
      <c r="V125" s="9" t="b">
        <f t="shared" si="20"/>
        <v>1</v>
      </c>
      <c r="W125" s="9" t="b">
        <f t="shared" si="21"/>
        <v>1</v>
      </c>
      <c r="X125" t="b">
        <f t="shared" si="22"/>
        <v>0</v>
      </c>
      <c r="Y125" t="b">
        <f t="shared" si="23"/>
        <v>0</v>
      </c>
      <c r="Z125" t="b">
        <f t="shared" si="24"/>
        <v>0</v>
      </c>
      <c r="AA125">
        <f t="shared" si="25"/>
        <v>330</v>
      </c>
      <c r="AB125" t="b">
        <f t="shared" si="26"/>
        <v>0</v>
      </c>
      <c r="AC125" t="str">
        <f t="shared" si="27"/>
        <v>Moderate</v>
      </c>
      <c r="AD125" t="str">
        <v>Moderate</v>
      </c>
      <c r="AF125" t="b">
        <v>0</v>
      </c>
    </row>
    <row r="126" spans="1:32" x14ac:dyDescent="0.45">
      <c r="A126" s="9">
        <v>125</v>
      </c>
      <c r="B126" s="9" t="s">
        <v>559</v>
      </c>
      <c r="C126" s="9" t="s">
        <v>528</v>
      </c>
      <c r="D126" s="9" t="s">
        <v>547</v>
      </c>
      <c r="E126" s="15" t="b">
        <f t="shared" si="14"/>
        <v>0</v>
      </c>
      <c r="F126" s="15" t="b">
        <f t="shared" si="15"/>
        <v>0</v>
      </c>
      <c r="G126" s="9" t="s">
        <v>530</v>
      </c>
      <c r="H126" s="15" t="b">
        <f t="shared" si="16"/>
        <v>0</v>
      </c>
      <c r="I126" s="9" t="s">
        <v>541</v>
      </c>
      <c r="J126" s="9" t="s">
        <v>532</v>
      </c>
      <c r="K126" s="15" t="b">
        <f t="shared" si="17"/>
        <v>0</v>
      </c>
      <c r="L126" s="9" t="s">
        <v>542</v>
      </c>
      <c r="M126" s="9">
        <v>32</v>
      </c>
      <c r="N126" s="9">
        <v>109063</v>
      </c>
      <c r="O126" s="9">
        <v>4</v>
      </c>
      <c r="P126" s="15" t="b">
        <f t="shared" si="18"/>
        <v>0</v>
      </c>
      <c r="Q126" s="9">
        <v>8</v>
      </c>
      <c r="R126" s="9">
        <v>4</v>
      </c>
      <c r="S126" s="9">
        <v>7</v>
      </c>
      <c r="T126" s="9">
        <v>25</v>
      </c>
      <c r="U126" s="9" t="b">
        <f t="shared" si="19"/>
        <v>0</v>
      </c>
      <c r="V126" s="9" t="b">
        <f t="shared" si="20"/>
        <v>0</v>
      </c>
      <c r="W126" s="9" t="b">
        <f t="shared" si="21"/>
        <v>0</v>
      </c>
      <c r="X126" t="b">
        <f t="shared" si="22"/>
        <v>0</v>
      </c>
      <c r="Y126" t="b">
        <f t="shared" si="23"/>
        <v>1</v>
      </c>
      <c r="Z126" t="b">
        <f t="shared" si="24"/>
        <v>0</v>
      </c>
      <c r="AA126">
        <f t="shared" si="25"/>
        <v>57</v>
      </c>
      <c r="AB126" t="b">
        <f t="shared" si="26"/>
        <v>1</v>
      </c>
      <c r="AC126" t="str">
        <f t="shared" si="27"/>
        <v>Well Paid</v>
      </c>
      <c r="AD126" t="str">
        <v>Well Paid</v>
      </c>
      <c r="AF126" t="b">
        <v>0</v>
      </c>
    </row>
    <row r="127" spans="1:32" x14ac:dyDescent="0.45">
      <c r="A127" s="8">
        <v>126</v>
      </c>
      <c r="B127" s="8" t="s">
        <v>534</v>
      </c>
      <c r="C127" s="8" t="s">
        <v>43</v>
      </c>
      <c r="D127" s="8" t="s">
        <v>535</v>
      </c>
      <c r="E127" s="15" t="b">
        <f t="shared" si="14"/>
        <v>1</v>
      </c>
      <c r="F127" s="15" t="b">
        <f t="shared" si="15"/>
        <v>1</v>
      </c>
      <c r="G127" s="8" t="s">
        <v>530</v>
      </c>
      <c r="H127" s="15" t="b">
        <f t="shared" si="16"/>
        <v>0</v>
      </c>
      <c r="I127" s="8" t="s">
        <v>541</v>
      </c>
      <c r="J127" s="8" t="s">
        <v>544</v>
      </c>
      <c r="K127" s="15" t="b">
        <f t="shared" si="17"/>
        <v>1</v>
      </c>
      <c r="L127" s="8" t="s">
        <v>542</v>
      </c>
      <c r="M127" s="8">
        <v>37</v>
      </c>
      <c r="N127" s="8">
        <v>32454</v>
      </c>
      <c r="O127" s="8">
        <v>5</v>
      </c>
      <c r="P127" s="15" t="b">
        <f t="shared" si="18"/>
        <v>0</v>
      </c>
      <c r="Q127" s="8">
        <v>18</v>
      </c>
      <c r="R127" s="8">
        <v>6</v>
      </c>
      <c r="S127" s="8">
        <v>5</v>
      </c>
      <c r="T127" s="8">
        <v>30</v>
      </c>
      <c r="U127" s="9" t="b">
        <f t="shared" si="19"/>
        <v>0</v>
      </c>
      <c r="V127" s="9" t="b">
        <f t="shared" si="20"/>
        <v>0</v>
      </c>
      <c r="W127" s="9" t="b">
        <f t="shared" si="21"/>
        <v>0</v>
      </c>
      <c r="X127" t="b">
        <f t="shared" si="22"/>
        <v>0</v>
      </c>
      <c r="Y127" t="b">
        <f t="shared" si="23"/>
        <v>0</v>
      </c>
      <c r="Z127" t="b">
        <f t="shared" si="24"/>
        <v>0</v>
      </c>
      <c r="AA127">
        <f t="shared" si="25"/>
        <v>480</v>
      </c>
      <c r="AB127" t="b">
        <f t="shared" si="26"/>
        <v>0</v>
      </c>
      <c r="AC127" t="str">
        <f t="shared" si="27"/>
        <v>Moderate</v>
      </c>
      <c r="AD127" t="str">
        <v>Moderate</v>
      </c>
      <c r="AF127" t="b">
        <v>0</v>
      </c>
    </row>
    <row r="128" spans="1:32" x14ac:dyDescent="0.45">
      <c r="A128" s="9">
        <v>127</v>
      </c>
      <c r="B128" s="9" t="s">
        <v>527</v>
      </c>
      <c r="C128" s="9" t="s">
        <v>528</v>
      </c>
      <c r="D128" s="9" t="s">
        <v>547</v>
      </c>
      <c r="E128" s="15" t="b">
        <f t="shared" si="14"/>
        <v>0</v>
      </c>
      <c r="F128" s="15" t="b">
        <f t="shared" si="15"/>
        <v>0</v>
      </c>
      <c r="G128" s="9" t="s">
        <v>550</v>
      </c>
      <c r="H128" s="15" t="b">
        <f t="shared" si="16"/>
        <v>0</v>
      </c>
      <c r="I128" s="9" t="s">
        <v>556</v>
      </c>
      <c r="J128" s="9" t="s">
        <v>537</v>
      </c>
      <c r="K128" s="15" t="b">
        <f t="shared" si="17"/>
        <v>0</v>
      </c>
      <c r="L128" s="9" t="s">
        <v>554</v>
      </c>
      <c r="M128" s="9">
        <v>22</v>
      </c>
      <c r="N128" s="9">
        <v>50878</v>
      </c>
      <c r="O128" s="9">
        <v>11</v>
      </c>
      <c r="P128" s="15" t="b">
        <f t="shared" si="18"/>
        <v>0</v>
      </c>
      <c r="Q128" s="9">
        <v>19</v>
      </c>
      <c r="R128" s="9">
        <v>10</v>
      </c>
      <c r="S128" s="9">
        <v>8</v>
      </c>
      <c r="T128" s="9">
        <v>33</v>
      </c>
      <c r="U128" s="9" t="b">
        <f t="shared" si="19"/>
        <v>0</v>
      </c>
      <c r="V128" s="9" t="b">
        <f t="shared" si="20"/>
        <v>0</v>
      </c>
      <c r="W128" s="9" t="b">
        <f t="shared" si="21"/>
        <v>0</v>
      </c>
      <c r="X128" t="b">
        <f t="shared" si="22"/>
        <v>0</v>
      </c>
      <c r="Y128" t="b">
        <f t="shared" si="23"/>
        <v>1</v>
      </c>
      <c r="Z128" t="b">
        <f t="shared" si="24"/>
        <v>0</v>
      </c>
      <c r="AA128">
        <f t="shared" si="25"/>
        <v>380</v>
      </c>
      <c r="AB128" t="b">
        <f t="shared" si="26"/>
        <v>0</v>
      </c>
      <c r="AC128" t="str">
        <f t="shared" si="27"/>
        <v>Moderate</v>
      </c>
      <c r="AD128" t="str">
        <v>Moderate</v>
      </c>
      <c r="AF128" t="b">
        <v>0</v>
      </c>
    </row>
    <row r="129" spans="1:32" x14ac:dyDescent="0.45">
      <c r="A129" s="8">
        <v>128</v>
      </c>
      <c r="B129" s="8" t="s">
        <v>545</v>
      </c>
      <c r="C129" s="8" t="s">
        <v>42</v>
      </c>
      <c r="D129" s="8" t="s">
        <v>555</v>
      </c>
      <c r="E129" s="15" t="b">
        <f t="shared" si="14"/>
        <v>1</v>
      </c>
      <c r="F129" s="15" t="b">
        <f t="shared" si="15"/>
        <v>1</v>
      </c>
      <c r="G129" s="8" t="s">
        <v>550</v>
      </c>
      <c r="H129" s="15" t="b">
        <f t="shared" si="16"/>
        <v>0</v>
      </c>
      <c r="I129" s="8" t="s">
        <v>551</v>
      </c>
      <c r="J129" s="8" t="s">
        <v>537</v>
      </c>
      <c r="K129" s="15" t="b">
        <f t="shared" si="17"/>
        <v>0</v>
      </c>
      <c r="L129" s="8" t="s">
        <v>542</v>
      </c>
      <c r="M129" s="8">
        <v>42</v>
      </c>
      <c r="N129" s="8">
        <v>81098</v>
      </c>
      <c r="O129" s="8">
        <v>21</v>
      </c>
      <c r="P129" s="15" t="b">
        <f t="shared" si="18"/>
        <v>1</v>
      </c>
      <c r="Q129" s="8">
        <v>16</v>
      </c>
      <c r="R129" s="8">
        <v>1</v>
      </c>
      <c r="S129" s="8">
        <v>1</v>
      </c>
      <c r="T129" s="8">
        <v>21</v>
      </c>
      <c r="U129" s="9" t="b">
        <f t="shared" si="19"/>
        <v>0</v>
      </c>
      <c r="V129" s="9" t="b">
        <f t="shared" si="20"/>
        <v>1</v>
      </c>
      <c r="W129" s="9" t="b">
        <f t="shared" si="21"/>
        <v>1</v>
      </c>
      <c r="X129" t="b">
        <f t="shared" si="22"/>
        <v>0</v>
      </c>
      <c r="Y129" t="b">
        <f t="shared" si="23"/>
        <v>0</v>
      </c>
      <c r="Z129" t="b">
        <f t="shared" si="24"/>
        <v>0</v>
      </c>
      <c r="AA129">
        <f t="shared" si="25"/>
        <v>218</v>
      </c>
      <c r="AB129" t="b">
        <f t="shared" si="26"/>
        <v>0</v>
      </c>
      <c r="AC129" t="str">
        <f t="shared" si="27"/>
        <v>Well Paid</v>
      </c>
      <c r="AD129" t="str">
        <v>Well Paid</v>
      </c>
      <c r="AF129" t="b">
        <v>0</v>
      </c>
    </row>
    <row r="130" spans="1:32" x14ac:dyDescent="0.45">
      <c r="A130" s="9">
        <v>129</v>
      </c>
      <c r="B130" s="9" t="s">
        <v>545</v>
      </c>
      <c r="C130" s="9" t="s">
        <v>43</v>
      </c>
      <c r="D130" s="9" t="s">
        <v>547</v>
      </c>
      <c r="E130" s="15" t="b">
        <f t="shared" si="14"/>
        <v>0</v>
      </c>
      <c r="F130" s="15" t="b">
        <f t="shared" si="15"/>
        <v>0</v>
      </c>
      <c r="G130" s="9" t="s">
        <v>530</v>
      </c>
      <c r="H130" s="15" t="b">
        <f t="shared" si="16"/>
        <v>0</v>
      </c>
      <c r="I130" s="9" t="s">
        <v>553</v>
      </c>
      <c r="J130" s="9" t="s">
        <v>532</v>
      </c>
      <c r="K130" s="15" t="b">
        <f t="shared" si="17"/>
        <v>0</v>
      </c>
      <c r="L130" s="9" t="s">
        <v>546</v>
      </c>
      <c r="M130" s="9">
        <v>51</v>
      </c>
      <c r="N130" s="9">
        <v>92154</v>
      </c>
      <c r="O130" s="9">
        <v>35</v>
      </c>
      <c r="P130" s="15" t="b">
        <f t="shared" si="18"/>
        <v>1</v>
      </c>
      <c r="Q130" s="9">
        <v>2</v>
      </c>
      <c r="R130" s="9">
        <v>11</v>
      </c>
      <c r="S130" s="9">
        <v>7</v>
      </c>
      <c r="T130" s="9">
        <v>59</v>
      </c>
      <c r="U130" s="9" t="b">
        <f t="shared" si="19"/>
        <v>0</v>
      </c>
      <c r="V130" s="9" t="b">
        <f t="shared" si="20"/>
        <v>0</v>
      </c>
      <c r="W130" s="9" t="b">
        <f t="shared" si="21"/>
        <v>0</v>
      </c>
      <c r="X130" t="b">
        <f t="shared" si="22"/>
        <v>0</v>
      </c>
      <c r="Y130" t="b">
        <f t="shared" si="23"/>
        <v>1</v>
      </c>
      <c r="Z130" t="b">
        <f t="shared" si="24"/>
        <v>0</v>
      </c>
      <c r="AA130">
        <f t="shared" si="25"/>
        <v>148</v>
      </c>
      <c r="AB130" t="b">
        <f t="shared" si="26"/>
        <v>0</v>
      </c>
      <c r="AC130" t="str">
        <f t="shared" si="27"/>
        <v>Well Paid</v>
      </c>
      <c r="AD130" t="str">
        <v>Well Paid</v>
      </c>
      <c r="AF130" t="b">
        <v>0</v>
      </c>
    </row>
    <row r="131" spans="1:32" x14ac:dyDescent="0.45">
      <c r="A131" s="8">
        <v>130</v>
      </c>
      <c r="B131" s="8" t="s">
        <v>559</v>
      </c>
      <c r="C131" s="8" t="s">
        <v>42</v>
      </c>
      <c r="D131" s="8" t="s">
        <v>535</v>
      </c>
      <c r="E131" s="15" t="b">
        <f t="shared" ref="E131:E194" si="28">D131&lt;&gt;$D$7</f>
        <v>1</v>
      </c>
      <c r="F131" s="15" t="b">
        <f t="shared" ref="F131:F194" si="29">NOT(D131=$D$7)</f>
        <v>1</v>
      </c>
      <c r="G131" s="8" t="s">
        <v>540</v>
      </c>
      <c r="H131" s="15" t="b">
        <f t="shared" ref="H131:H194" si="30">G131=$G$12</f>
        <v>0</v>
      </c>
      <c r="I131" s="8" t="s">
        <v>543</v>
      </c>
      <c r="J131" s="8" t="s">
        <v>537</v>
      </c>
      <c r="K131" s="15" t="b">
        <f t="shared" ref="K131:K194" si="31">J131=$J$5</f>
        <v>0</v>
      </c>
      <c r="L131" s="8" t="s">
        <v>538</v>
      </c>
      <c r="M131" s="8">
        <v>34</v>
      </c>
      <c r="N131" s="8">
        <v>42991</v>
      </c>
      <c r="O131" s="8">
        <v>12</v>
      </c>
      <c r="P131" s="15" t="b">
        <f t="shared" ref="P131:P194" si="32">O131&gt;15</f>
        <v>0</v>
      </c>
      <c r="Q131" s="8">
        <v>8</v>
      </c>
      <c r="R131" s="8">
        <v>4</v>
      </c>
      <c r="S131" s="8">
        <v>5</v>
      </c>
      <c r="T131" s="8">
        <v>22</v>
      </c>
      <c r="U131" s="9" t="b">
        <f t="shared" ref="U131:U194" si="33">AND(K131,H131)</f>
        <v>0</v>
      </c>
      <c r="V131" s="9" t="b">
        <f t="shared" ref="V131:V194" si="34">AND(P131,E131)</f>
        <v>0</v>
      </c>
      <c r="W131" s="9" t="b">
        <f t="shared" ref="W131:W194" si="35">OR(U131:V131)</f>
        <v>0</v>
      </c>
      <c r="X131" t="b">
        <f t="shared" ref="X131:X194" si="36">AND(J131="Permanent",S131&gt;=8)</f>
        <v>0</v>
      </c>
      <c r="Y131" t="b">
        <f t="shared" ref="Y131:Y194" si="37">OR(J131=$J$2,S131&gt;7)</f>
        <v>0</v>
      </c>
      <c r="Z131" t="b">
        <f t="shared" ref="Z131:Z194" si="38">AND(J131=$J$5,G131=$G$7,D131=$D$8,O131&gt;15)</f>
        <v>0</v>
      </c>
      <c r="AA131">
        <f t="shared" ref="AA131:AA194" si="39">_xlfn.RANK.EQ(N131,$N$2:$N$501)</f>
        <v>427</v>
      </c>
      <c r="AB131" t="b">
        <f t="shared" ref="AB131:AB194" si="40">ISEVEN(O131)</f>
        <v>1</v>
      </c>
      <c r="AC131" t="str">
        <f t="shared" ref="AC131:AC194" si="41">IF(N131&gt;80000,"Well Paid","Moderate")</f>
        <v>Moderate</v>
      </c>
      <c r="AD131" t="str">
        <v>Moderate</v>
      </c>
      <c r="AF131" t="b">
        <v>0</v>
      </c>
    </row>
    <row r="132" spans="1:32" x14ac:dyDescent="0.45">
      <c r="A132" s="9">
        <v>131</v>
      </c>
      <c r="B132" s="9" t="s">
        <v>545</v>
      </c>
      <c r="C132" s="9" t="s">
        <v>43</v>
      </c>
      <c r="D132" s="9" t="s">
        <v>535</v>
      </c>
      <c r="E132" s="15" t="b">
        <f t="shared" si="28"/>
        <v>1</v>
      </c>
      <c r="F132" s="15" t="b">
        <f t="shared" si="29"/>
        <v>1</v>
      </c>
      <c r="G132" s="9" t="s">
        <v>550</v>
      </c>
      <c r="H132" s="15" t="b">
        <f t="shared" si="30"/>
        <v>0</v>
      </c>
      <c r="I132" s="9" t="s">
        <v>543</v>
      </c>
      <c r="J132" s="9" t="s">
        <v>532</v>
      </c>
      <c r="K132" s="15" t="b">
        <f t="shared" si="31"/>
        <v>0</v>
      </c>
      <c r="L132" s="9" t="s">
        <v>558</v>
      </c>
      <c r="M132" s="9">
        <v>55</v>
      </c>
      <c r="N132" s="9">
        <v>98344</v>
      </c>
      <c r="O132" s="9">
        <v>26</v>
      </c>
      <c r="P132" s="15" t="b">
        <f t="shared" si="32"/>
        <v>1</v>
      </c>
      <c r="Q132" s="9">
        <v>6</v>
      </c>
      <c r="R132" s="9">
        <v>10</v>
      </c>
      <c r="S132" s="9">
        <v>4</v>
      </c>
      <c r="T132" s="9">
        <v>54</v>
      </c>
      <c r="U132" s="9" t="b">
        <f t="shared" si="33"/>
        <v>0</v>
      </c>
      <c r="V132" s="9" t="b">
        <f t="shared" si="34"/>
        <v>1</v>
      </c>
      <c r="W132" s="9" t="b">
        <f t="shared" si="35"/>
        <v>1</v>
      </c>
      <c r="X132" t="b">
        <f t="shared" si="36"/>
        <v>0</v>
      </c>
      <c r="Y132" t="b">
        <f t="shared" si="37"/>
        <v>1</v>
      </c>
      <c r="Z132" t="b">
        <f t="shared" si="38"/>
        <v>0</v>
      </c>
      <c r="AA132">
        <f t="shared" si="39"/>
        <v>119</v>
      </c>
      <c r="AB132" t="b">
        <f t="shared" si="40"/>
        <v>1</v>
      </c>
      <c r="AC132" t="str">
        <f t="shared" si="41"/>
        <v>Well Paid</v>
      </c>
      <c r="AD132" t="str">
        <v>Well Paid</v>
      </c>
      <c r="AF132" t="b">
        <v>0</v>
      </c>
    </row>
    <row r="133" spans="1:32" x14ac:dyDescent="0.45">
      <c r="A133" s="8">
        <v>132</v>
      </c>
      <c r="B133" s="8" t="s">
        <v>545</v>
      </c>
      <c r="C133" s="8" t="s">
        <v>528</v>
      </c>
      <c r="D133" s="8" t="s">
        <v>529</v>
      </c>
      <c r="E133" s="15" t="b">
        <f t="shared" si="28"/>
        <v>1</v>
      </c>
      <c r="F133" s="15" t="b">
        <f t="shared" si="29"/>
        <v>1</v>
      </c>
      <c r="G133" s="8" t="s">
        <v>540</v>
      </c>
      <c r="H133" s="15" t="b">
        <f t="shared" si="30"/>
        <v>0</v>
      </c>
      <c r="I133" s="8" t="s">
        <v>531</v>
      </c>
      <c r="J133" s="8" t="s">
        <v>532</v>
      </c>
      <c r="K133" s="15" t="b">
        <f t="shared" si="31"/>
        <v>0</v>
      </c>
      <c r="L133" s="8" t="s">
        <v>546</v>
      </c>
      <c r="M133" s="8">
        <v>25</v>
      </c>
      <c r="N133" s="8">
        <v>66593</v>
      </c>
      <c r="O133" s="8">
        <v>19</v>
      </c>
      <c r="P133" s="15" t="b">
        <f t="shared" si="32"/>
        <v>1</v>
      </c>
      <c r="Q133" s="8">
        <v>12</v>
      </c>
      <c r="R133" s="8">
        <v>13</v>
      </c>
      <c r="S133" s="8">
        <v>7</v>
      </c>
      <c r="T133" s="8">
        <v>52</v>
      </c>
      <c r="U133" s="9" t="b">
        <f t="shared" si="33"/>
        <v>0</v>
      </c>
      <c r="V133" s="9" t="b">
        <f t="shared" si="34"/>
        <v>1</v>
      </c>
      <c r="W133" s="9" t="b">
        <f t="shared" si="35"/>
        <v>1</v>
      </c>
      <c r="X133" t="b">
        <f t="shared" si="36"/>
        <v>0</v>
      </c>
      <c r="Y133" t="b">
        <f t="shared" si="37"/>
        <v>1</v>
      </c>
      <c r="Z133" t="b">
        <f t="shared" si="38"/>
        <v>0</v>
      </c>
      <c r="AA133">
        <f t="shared" si="39"/>
        <v>284</v>
      </c>
      <c r="AB133" t="b">
        <f t="shared" si="40"/>
        <v>0</v>
      </c>
      <c r="AC133" t="str">
        <f t="shared" si="41"/>
        <v>Moderate</v>
      </c>
      <c r="AD133" t="str">
        <v>Moderate</v>
      </c>
      <c r="AF133" t="b">
        <v>0</v>
      </c>
    </row>
    <row r="134" spans="1:32" x14ac:dyDescent="0.45">
      <c r="A134" s="9">
        <v>133</v>
      </c>
      <c r="B134" s="9" t="s">
        <v>559</v>
      </c>
      <c r="C134" s="9" t="s">
        <v>43</v>
      </c>
      <c r="D134" s="9" t="s">
        <v>547</v>
      </c>
      <c r="E134" s="15" t="b">
        <f t="shared" si="28"/>
        <v>0</v>
      </c>
      <c r="F134" s="15" t="b">
        <f t="shared" si="29"/>
        <v>0</v>
      </c>
      <c r="G134" s="9" t="s">
        <v>530</v>
      </c>
      <c r="H134" s="15" t="b">
        <f t="shared" si="30"/>
        <v>0</v>
      </c>
      <c r="I134" s="9" t="s">
        <v>531</v>
      </c>
      <c r="J134" s="9" t="s">
        <v>532</v>
      </c>
      <c r="K134" s="15" t="b">
        <f t="shared" si="31"/>
        <v>0</v>
      </c>
      <c r="L134" s="9" t="s">
        <v>558</v>
      </c>
      <c r="M134" s="9">
        <v>49</v>
      </c>
      <c r="N134" s="9">
        <v>66304</v>
      </c>
      <c r="O134" s="9">
        <v>7</v>
      </c>
      <c r="P134" s="15" t="b">
        <f t="shared" si="32"/>
        <v>0</v>
      </c>
      <c r="Q134" s="9">
        <v>15</v>
      </c>
      <c r="R134" s="9">
        <v>4</v>
      </c>
      <c r="S134" s="9">
        <v>2</v>
      </c>
      <c r="T134" s="9">
        <v>43</v>
      </c>
      <c r="U134" s="9" t="b">
        <f t="shared" si="33"/>
        <v>0</v>
      </c>
      <c r="V134" s="9" t="b">
        <f t="shared" si="34"/>
        <v>0</v>
      </c>
      <c r="W134" s="9" t="b">
        <f t="shared" si="35"/>
        <v>0</v>
      </c>
      <c r="X134" t="b">
        <f t="shared" si="36"/>
        <v>0</v>
      </c>
      <c r="Y134" t="b">
        <f t="shared" si="37"/>
        <v>1</v>
      </c>
      <c r="Z134" t="b">
        <f t="shared" si="38"/>
        <v>0</v>
      </c>
      <c r="AA134">
        <f t="shared" si="39"/>
        <v>286</v>
      </c>
      <c r="AB134" t="b">
        <f t="shared" si="40"/>
        <v>0</v>
      </c>
      <c r="AC134" t="str">
        <f t="shared" si="41"/>
        <v>Moderate</v>
      </c>
      <c r="AD134" t="str">
        <v>Moderate</v>
      </c>
      <c r="AF134" t="b">
        <v>0</v>
      </c>
    </row>
    <row r="135" spans="1:32" x14ac:dyDescent="0.45">
      <c r="A135" s="8">
        <v>134</v>
      </c>
      <c r="B135" s="8" t="s">
        <v>545</v>
      </c>
      <c r="C135" s="8" t="s">
        <v>43</v>
      </c>
      <c r="D135" s="8" t="s">
        <v>535</v>
      </c>
      <c r="E135" s="15" t="b">
        <f t="shared" si="28"/>
        <v>1</v>
      </c>
      <c r="F135" s="15" t="b">
        <f t="shared" si="29"/>
        <v>1</v>
      </c>
      <c r="G135" s="8" t="s">
        <v>530</v>
      </c>
      <c r="H135" s="15" t="b">
        <f t="shared" si="30"/>
        <v>0</v>
      </c>
      <c r="I135" s="8" t="s">
        <v>543</v>
      </c>
      <c r="J135" s="8" t="s">
        <v>532</v>
      </c>
      <c r="K135" s="15" t="b">
        <f t="shared" si="31"/>
        <v>0</v>
      </c>
      <c r="L135" s="8" t="s">
        <v>558</v>
      </c>
      <c r="M135" s="8">
        <v>59</v>
      </c>
      <c r="N135" s="8">
        <v>60386</v>
      </c>
      <c r="O135" s="8">
        <v>7</v>
      </c>
      <c r="P135" s="15" t="b">
        <f t="shared" si="32"/>
        <v>0</v>
      </c>
      <c r="Q135" s="8">
        <v>8</v>
      </c>
      <c r="R135" s="8">
        <v>10</v>
      </c>
      <c r="S135" s="8">
        <v>1</v>
      </c>
      <c r="T135" s="8">
        <v>38</v>
      </c>
      <c r="U135" s="9" t="b">
        <f t="shared" si="33"/>
        <v>0</v>
      </c>
      <c r="V135" s="9" t="b">
        <f t="shared" si="34"/>
        <v>0</v>
      </c>
      <c r="W135" s="9" t="b">
        <f t="shared" si="35"/>
        <v>0</v>
      </c>
      <c r="X135" t="b">
        <f t="shared" si="36"/>
        <v>0</v>
      </c>
      <c r="Y135" t="b">
        <f t="shared" si="37"/>
        <v>1</v>
      </c>
      <c r="Z135" t="b">
        <f t="shared" si="38"/>
        <v>0</v>
      </c>
      <c r="AA135">
        <f t="shared" si="39"/>
        <v>318</v>
      </c>
      <c r="AB135" t="b">
        <f t="shared" si="40"/>
        <v>0</v>
      </c>
      <c r="AC135" t="str">
        <f t="shared" si="41"/>
        <v>Moderate</v>
      </c>
      <c r="AD135" t="str">
        <v>Moderate</v>
      </c>
      <c r="AF135" t="b">
        <v>0</v>
      </c>
    </row>
    <row r="136" spans="1:32" x14ac:dyDescent="0.45">
      <c r="A136" s="9">
        <v>135</v>
      </c>
      <c r="B136" s="9" t="s">
        <v>539</v>
      </c>
      <c r="C136" s="9" t="s">
        <v>43</v>
      </c>
      <c r="D136" s="9" t="s">
        <v>555</v>
      </c>
      <c r="E136" s="15" t="b">
        <f t="shared" si="28"/>
        <v>1</v>
      </c>
      <c r="F136" s="15" t="b">
        <f t="shared" si="29"/>
        <v>1</v>
      </c>
      <c r="G136" s="9" t="s">
        <v>548</v>
      </c>
      <c r="H136" s="15" t="b">
        <f t="shared" si="30"/>
        <v>1</v>
      </c>
      <c r="I136" s="9" t="s">
        <v>553</v>
      </c>
      <c r="J136" s="9" t="s">
        <v>532</v>
      </c>
      <c r="K136" s="15" t="b">
        <f t="shared" si="31"/>
        <v>0</v>
      </c>
      <c r="L136" s="9" t="s">
        <v>554</v>
      </c>
      <c r="M136" s="9">
        <v>52</v>
      </c>
      <c r="N136" s="9">
        <v>85220</v>
      </c>
      <c r="O136" s="9">
        <v>26</v>
      </c>
      <c r="P136" s="15" t="b">
        <f t="shared" si="32"/>
        <v>1</v>
      </c>
      <c r="Q136" s="9">
        <v>4</v>
      </c>
      <c r="R136" s="9">
        <v>1</v>
      </c>
      <c r="S136" s="9">
        <v>1</v>
      </c>
      <c r="T136" s="9">
        <v>37</v>
      </c>
      <c r="U136" s="9" t="b">
        <f t="shared" si="33"/>
        <v>0</v>
      </c>
      <c r="V136" s="9" t="b">
        <f t="shared" si="34"/>
        <v>1</v>
      </c>
      <c r="W136" s="9" t="b">
        <f t="shared" si="35"/>
        <v>1</v>
      </c>
      <c r="X136" t="b">
        <f t="shared" si="36"/>
        <v>0</v>
      </c>
      <c r="Y136" t="b">
        <f t="shared" si="37"/>
        <v>1</v>
      </c>
      <c r="Z136" t="b">
        <f t="shared" si="38"/>
        <v>0</v>
      </c>
      <c r="AA136">
        <f t="shared" si="39"/>
        <v>191</v>
      </c>
      <c r="AB136" t="b">
        <f t="shared" si="40"/>
        <v>1</v>
      </c>
      <c r="AC136" t="str">
        <f t="shared" si="41"/>
        <v>Well Paid</v>
      </c>
      <c r="AD136" t="str">
        <v>Well Paid</v>
      </c>
      <c r="AF136">
        <v>85220</v>
      </c>
    </row>
    <row r="137" spans="1:32" x14ac:dyDescent="0.45">
      <c r="A137" s="8">
        <v>136</v>
      </c>
      <c r="B137" s="8" t="s">
        <v>552</v>
      </c>
      <c r="C137" s="8" t="s">
        <v>43</v>
      </c>
      <c r="D137" s="8" t="s">
        <v>529</v>
      </c>
      <c r="E137" s="15" t="b">
        <f t="shared" si="28"/>
        <v>1</v>
      </c>
      <c r="F137" s="15" t="b">
        <f t="shared" si="29"/>
        <v>1</v>
      </c>
      <c r="G137" s="8" t="s">
        <v>550</v>
      </c>
      <c r="H137" s="15" t="b">
        <f t="shared" si="30"/>
        <v>0</v>
      </c>
      <c r="I137" s="8" t="s">
        <v>543</v>
      </c>
      <c r="J137" s="8" t="s">
        <v>537</v>
      </c>
      <c r="K137" s="15" t="b">
        <f t="shared" si="31"/>
        <v>0</v>
      </c>
      <c r="L137" s="8" t="s">
        <v>546</v>
      </c>
      <c r="M137" s="8">
        <v>48</v>
      </c>
      <c r="N137" s="8">
        <v>99338</v>
      </c>
      <c r="O137" s="8">
        <v>5</v>
      </c>
      <c r="P137" s="15" t="b">
        <f t="shared" si="32"/>
        <v>0</v>
      </c>
      <c r="Q137" s="8">
        <v>15</v>
      </c>
      <c r="R137" s="8">
        <v>9</v>
      </c>
      <c r="S137" s="8">
        <v>1</v>
      </c>
      <c r="T137" s="8">
        <v>43</v>
      </c>
      <c r="U137" s="9" t="b">
        <f t="shared" si="33"/>
        <v>0</v>
      </c>
      <c r="V137" s="9" t="b">
        <f t="shared" si="34"/>
        <v>0</v>
      </c>
      <c r="W137" s="9" t="b">
        <f t="shared" si="35"/>
        <v>0</v>
      </c>
      <c r="X137" t="b">
        <f t="shared" si="36"/>
        <v>0</v>
      </c>
      <c r="Y137" t="b">
        <f t="shared" si="37"/>
        <v>0</v>
      </c>
      <c r="Z137" t="b">
        <f t="shared" si="38"/>
        <v>0</v>
      </c>
      <c r="AA137">
        <f t="shared" si="39"/>
        <v>115</v>
      </c>
      <c r="AB137" t="b">
        <f t="shared" si="40"/>
        <v>0</v>
      </c>
      <c r="AC137" t="str">
        <f t="shared" si="41"/>
        <v>Well Paid</v>
      </c>
      <c r="AD137" t="str">
        <v>Well Paid</v>
      </c>
      <c r="AF137" t="b">
        <v>0</v>
      </c>
    </row>
    <row r="138" spans="1:32" x14ac:dyDescent="0.45">
      <c r="A138" s="9">
        <v>137</v>
      </c>
      <c r="B138" s="9" t="s">
        <v>527</v>
      </c>
      <c r="C138" s="9" t="s">
        <v>43</v>
      </c>
      <c r="D138" s="9" t="s">
        <v>555</v>
      </c>
      <c r="E138" s="15" t="b">
        <f t="shared" si="28"/>
        <v>1</v>
      </c>
      <c r="F138" s="15" t="b">
        <f t="shared" si="29"/>
        <v>1</v>
      </c>
      <c r="G138" s="9" t="s">
        <v>530</v>
      </c>
      <c r="H138" s="15" t="b">
        <f t="shared" si="30"/>
        <v>0</v>
      </c>
      <c r="I138" s="9" t="s">
        <v>551</v>
      </c>
      <c r="J138" s="9" t="s">
        <v>544</v>
      </c>
      <c r="K138" s="15" t="b">
        <f t="shared" si="31"/>
        <v>1</v>
      </c>
      <c r="L138" s="9" t="s">
        <v>554</v>
      </c>
      <c r="M138" s="9">
        <v>26</v>
      </c>
      <c r="N138" s="9">
        <v>51083</v>
      </c>
      <c r="O138" s="9">
        <v>21</v>
      </c>
      <c r="P138" s="15" t="b">
        <f t="shared" si="32"/>
        <v>1</v>
      </c>
      <c r="Q138" s="9">
        <v>17</v>
      </c>
      <c r="R138" s="9">
        <v>4</v>
      </c>
      <c r="S138" s="9">
        <v>5</v>
      </c>
      <c r="T138" s="9">
        <v>54</v>
      </c>
      <c r="U138" s="9" t="b">
        <f t="shared" si="33"/>
        <v>0</v>
      </c>
      <c r="V138" s="9" t="b">
        <f t="shared" si="34"/>
        <v>1</v>
      </c>
      <c r="W138" s="9" t="b">
        <f t="shared" si="35"/>
        <v>1</v>
      </c>
      <c r="X138" t="b">
        <f t="shared" si="36"/>
        <v>0</v>
      </c>
      <c r="Y138" t="b">
        <f t="shared" si="37"/>
        <v>0</v>
      </c>
      <c r="Z138" t="b">
        <f t="shared" si="38"/>
        <v>0</v>
      </c>
      <c r="AA138">
        <f t="shared" si="39"/>
        <v>377</v>
      </c>
      <c r="AB138" t="b">
        <f t="shared" si="40"/>
        <v>0</v>
      </c>
      <c r="AC138" t="str">
        <f t="shared" si="41"/>
        <v>Moderate</v>
      </c>
      <c r="AD138" t="str">
        <v>Moderate</v>
      </c>
      <c r="AF138" t="b">
        <v>0</v>
      </c>
    </row>
    <row r="139" spans="1:32" x14ac:dyDescent="0.45">
      <c r="A139" s="8">
        <v>138</v>
      </c>
      <c r="B139" s="8" t="s">
        <v>552</v>
      </c>
      <c r="C139" s="8" t="s">
        <v>42</v>
      </c>
      <c r="D139" s="8" t="s">
        <v>547</v>
      </c>
      <c r="E139" s="15" t="b">
        <f t="shared" si="28"/>
        <v>0</v>
      </c>
      <c r="F139" s="15" t="b">
        <f t="shared" si="29"/>
        <v>0</v>
      </c>
      <c r="G139" s="8" t="s">
        <v>548</v>
      </c>
      <c r="H139" s="15" t="b">
        <f t="shared" si="30"/>
        <v>1</v>
      </c>
      <c r="I139" s="8" t="s">
        <v>553</v>
      </c>
      <c r="J139" s="8" t="s">
        <v>544</v>
      </c>
      <c r="K139" s="15" t="b">
        <f t="shared" si="31"/>
        <v>1</v>
      </c>
      <c r="L139" s="8" t="s">
        <v>533</v>
      </c>
      <c r="M139" s="8">
        <v>46</v>
      </c>
      <c r="N139" s="8">
        <v>48354</v>
      </c>
      <c r="O139" s="8">
        <v>14</v>
      </c>
      <c r="P139" s="15" t="b">
        <f t="shared" si="32"/>
        <v>0</v>
      </c>
      <c r="Q139" s="8">
        <v>13</v>
      </c>
      <c r="R139" s="8">
        <v>7</v>
      </c>
      <c r="S139" s="8">
        <v>7</v>
      </c>
      <c r="T139" s="8">
        <v>20</v>
      </c>
      <c r="U139" s="9" t="b">
        <f t="shared" si="33"/>
        <v>1</v>
      </c>
      <c r="V139" s="9" t="b">
        <f t="shared" si="34"/>
        <v>0</v>
      </c>
      <c r="W139" s="9" t="b">
        <f t="shared" si="35"/>
        <v>1</v>
      </c>
      <c r="X139" t="b">
        <f t="shared" si="36"/>
        <v>0</v>
      </c>
      <c r="Y139" t="b">
        <f t="shared" si="37"/>
        <v>0</v>
      </c>
      <c r="Z139" t="b">
        <f t="shared" si="38"/>
        <v>0</v>
      </c>
      <c r="AA139">
        <f t="shared" si="39"/>
        <v>401</v>
      </c>
      <c r="AB139" t="b">
        <f t="shared" si="40"/>
        <v>1</v>
      </c>
      <c r="AC139" t="str">
        <f t="shared" si="41"/>
        <v>Moderate</v>
      </c>
      <c r="AD139" t="str">
        <v>Moderate</v>
      </c>
      <c r="AF139" t="b">
        <v>0</v>
      </c>
    </row>
    <row r="140" spans="1:32" x14ac:dyDescent="0.45">
      <c r="A140" s="9">
        <v>139</v>
      </c>
      <c r="B140" s="9" t="s">
        <v>559</v>
      </c>
      <c r="C140" s="9" t="s">
        <v>43</v>
      </c>
      <c r="D140" s="9" t="s">
        <v>547</v>
      </c>
      <c r="E140" s="15" t="b">
        <f t="shared" si="28"/>
        <v>0</v>
      </c>
      <c r="F140" s="15" t="b">
        <f t="shared" si="29"/>
        <v>0</v>
      </c>
      <c r="G140" s="9" t="s">
        <v>550</v>
      </c>
      <c r="H140" s="15" t="b">
        <f t="shared" si="30"/>
        <v>0</v>
      </c>
      <c r="I140" s="9" t="s">
        <v>531</v>
      </c>
      <c r="J140" s="9" t="s">
        <v>537</v>
      </c>
      <c r="K140" s="15" t="b">
        <f t="shared" si="31"/>
        <v>0</v>
      </c>
      <c r="L140" s="9" t="s">
        <v>558</v>
      </c>
      <c r="M140" s="9">
        <v>24</v>
      </c>
      <c r="N140" s="9">
        <v>52190</v>
      </c>
      <c r="O140" s="9">
        <v>4</v>
      </c>
      <c r="P140" s="15" t="b">
        <f t="shared" si="32"/>
        <v>0</v>
      </c>
      <c r="Q140" s="9">
        <v>18</v>
      </c>
      <c r="R140" s="9">
        <v>12</v>
      </c>
      <c r="S140" s="9">
        <v>2</v>
      </c>
      <c r="T140" s="9">
        <v>55</v>
      </c>
      <c r="U140" s="9" t="b">
        <f t="shared" si="33"/>
        <v>0</v>
      </c>
      <c r="V140" s="9" t="b">
        <f t="shared" si="34"/>
        <v>0</v>
      </c>
      <c r="W140" s="9" t="b">
        <f t="shared" si="35"/>
        <v>0</v>
      </c>
      <c r="X140" t="b">
        <f t="shared" si="36"/>
        <v>0</v>
      </c>
      <c r="Y140" t="b">
        <f t="shared" si="37"/>
        <v>0</v>
      </c>
      <c r="Z140" t="b">
        <f t="shared" si="38"/>
        <v>0</v>
      </c>
      <c r="AA140">
        <f t="shared" si="39"/>
        <v>369</v>
      </c>
      <c r="AB140" t="b">
        <f t="shared" si="40"/>
        <v>1</v>
      </c>
      <c r="AC140" t="str">
        <f t="shared" si="41"/>
        <v>Moderate</v>
      </c>
      <c r="AD140" t="str">
        <v>Moderate</v>
      </c>
      <c r="AF140" t="b">
        <v>0</v>
      </c>
    </row>
    <row r="141" spans="1:32" x14ac:dyDescent="0.45">
      <c r="A141" s="8">
        <v>140</v>
      </c>
      <c r="B141" s="8" t="s">
        <v>534</v>
      </c>
      <c r="C141" s="8" t="s">
        <v>43</v>
      </c>
      <c r="D141" s="8" t="s">
        <v>547</v>
      </c>
      <c r="E141" s="15" t="b">
        <f t="shared" si="28"/>
        <v>0</v>
      </c>
      <c r="F141" s="15" t="b">
        <f t="shared" si="29"/>
        <v>0</v>
      </c>
      <c r="G141" s="8" t="s">
        <v>530</v>
      </c>
      <c r="H141" s="15" t="b">
        <f t="shared" si="30"/>
        <v>0</v>
      </c>
      <c r="I141" s="8" t="s">
        <v>536</v>
      </c>
      <c r="J141" s="8" t="s">
        <v>537</v>
      </c>
      <c r="K141" s="15" t="b">
        <f t="shared" si="31"/>
        <v>0</v>
      </c>
      <c r="L141" s="8" t="s">
        <v>538</v>
      </c>
      <c r="M141" s="8">
        <v>54</v>
      </c>
      <c r="N141" s="8">
        <v>36142</v>
      </c>
      <c r="O141" s="8">
        <v>23</v>
      </c>
      <c r="P141" s="15" t="b">
        <f t="shared" si="32"/>
        <v>1</v>
      </c>
      <c r="Q141" s="8">
        <v>2</v>
      </c>
      <c r="R141" s="8">
        <v>14</v>
      </c>
      <c r="S141" s="8">
        <v>8</v>
      </c>
      <c r="T141" s="8">
        <v>44</v>
      </c>
      <c r="U141" s="9" t="b">
        <f t="shared" si="33"/>
        <v>0</v>
      </c>
      <c r="V141" s="9" t="b">
        <f t="shared" si="34"/>
        <v>0</v>
      </c>
      <c r="W141" s="9" t="b">
        <f t="shared" si="35"/>
        <v>0</v>
      </c>
      <c r="X141" t="b">
        <f t="shared" si="36"/>
        <v>0</v>
      </c>
      <c r="Y141" t="b">
        <f t="shared" si="37"/>
        <v>1</v>
      </c>
      <c r="Z141" t="b">
        <f t="shared" si="38"/>
        <v>0</v>
      </c>
      <c r="AA141">
        <f t="shared" si="39"/>
        <v>465</v>
      </c>
      <c r="AB141" t="b">
        <f t="shared" si="40"/>
        <v>0</v>
      </c>
      <c r="AC141" t="str">
        <f t="shared" si="41"/>
        <v>Moderate</v>
      </c>
      <c r="AD141" t="str">
        <v>Moderate</v>
      </c>
      <c r="AF141" t="b">
        <v>0</v>
      </c>
    </row>
    <row r="142" spans="1:32" x14ac:dyDescent="0.45">
      <c r="A142" s="9">
        <v>141</v>
      </c>
      <c r="B142" s="9" t="s">
        <v>527</v>
      </c>
      <c r="C142" s="9" t="s">
        <v>528</v>
      </c>
      <c r="D142" s="9" t="s">
        <v>529</v>
      </c>
      <c r="E142" s="15" t="b">
        <f t="shared" si="28"/>
        <v>1</v>
      </c>
      <c r="F142" s="15" t="b">
        <f t="shared" si="29"/>
        <v>1</v>
      </c>
      <c r="G142" s="9" t="s">
        <v>530</v>
      </c>
      <c r="H142" s="15" t="b">
        <f t="shared" si="30"/>
        <v>0</v>
      </c>
      <c r="I142" s="9" t="s">
        <v>556</v>
      </c>
      <c r="J142" s="9" t="s">
        <v>544</v>
      </c>
      <c r="K142" s="15" t="b">
        <f t="shared" si="31"/>
        <v>1</v>
      </c>
      <c r="L142" s="9" t="s">
        <v>542</v>
      </c>
      <c r="M142" s="9">
        <v>25</v>
      </c>
      <c r="N142" s="9">
        <v>58398</v>
      </c>
      <c r="O142" s="9">
        <v>20</v>
      </c>
      <c r="P142" s="15" t="b">
        <f t="shared" si="32"/>
        <v>1</v>
      </c>
      <c r="Q142" s="9">
        <v>13</v>
      </c>
      <c r="R142" s="9">
        <v>3</v>
      </c>
      <c r="S142" s="9">
        <v>4</v>
      </c>
      <c r="T142" s="9">
        <v>53</v>
      </c>
      <c r="U142" s="9" t="b">
        <f t="shared" si="33"/>
        <v>0</v>
      </c>
      <c r="V142" s="9" t="b">
        <f t="shared" si="34"/>
        <v>1</v>
      </c>
      <c r="W142" s="9" t="b">
        <f t="shared" si="35"/>
        <v>1</v>
      </c>
      <c r="X142" t="b">
        <f t="shared" si="36"/>
        <v>0</v>
      </c>
      <c r="Y142" t="b">
        <f t="shared" si="37"/>
        <v>0</v>
      </c>
      <c r="Z142" t="b">
        <f t="shared" si="38"/>
        <v>0</v>
      </c>
      <c r="AA142">
        <f t="shared" si="39"/>
        <v>325</v>
      </c>
      <c r="AB142" t="b">
        <f t="shared" si="40"/>
        <v>1</v>
      </c>
      <c r="AC142" t="str">
        <f t="shared" si="41"/>
        <v>Moderate</v>
      </c>
      <c r="AD142" t="str">
        <v>Moderate</v>
      </c>
      <c r="AF142" t="b">
        <v>0</v>
      </c>
    </row>
    <row r="143" spans="1:32" x14ac:dyDescent="0.45">
      <c r="A143" s="8">
        <v>142</v>
      </c>
      <c r="B143" s="8" t="s">
        <v>559</v>
      </c>
      <c r="C143" s="8" t="s">
        <v>43</v>
      </c>
      <c r="D143" s="8" t="s">
        <v>535</v>
      </c>
      <c r="E143" s="15" t="b">
        <f t="shared" si="28"/>
        <v>1</v>
      </c>
      <c r="F143" s="15" t="b">
        <f t="shared" si="29"/>
        <v>1</v>
      </c>
      <c r="G143" s="8" t="s">
        <v>550</v>
      </c>
      <c r="H143" s="15" t="b">
        <f t="shared" si="30"/>
        <v>0</v>
      </c>
      <c r="I143" s="8" t="s">
        <v>551</v>
      </c>
      <c r="J143" s="8" t="s">
        <v>544</v>
      </c>
      <c r="K143" s="15" t="b">
        <f t="shared" si="31"/>
        <v>1</v>
      </c>
      <c r="L143" s="8" t="s">
        <v>538</v>
      </c>
      <c r="M143" s="8">
        <v>46</v>
      </c>
      <c r="N143" s="8">
        <v>81971</v>
      </c>
      <c r="O143" s="8">
        <v>15</v>
      </c>
      <c r="P143" s="15" t="b">
        <f t="shared" si="32"/>
        <v>0</v>
      </c>
      <c r="Q143" s="8">
        <v>13</v>
      </c>
      <c r="R143" s="8">
        <v>10</v>
      </c>
      <c r="S143" s="8">
        <v>3</v>
      </c>
      <c r="T143" s="8">
        <v>44</v>
      </c>
      <c r="U143" s="9" t="b">
        <f t="shared" si="33"/>
        <v>0</v>
      </c>
      <c r="V143" s="9" t="b">
        <f t="shared" si="34"/>
        <v>0</v>
      </c>
      <c r="W143" s="9" t="b">
        <f t="shared" si="35"/>
        <v>0</v>
      </c>
      <c r="X143" t="b">
        <f t="shared" si="36"/>
        <v>0</v>
      </c>
      <c r="Y143" t="b">
        <f t="shared" si="37"/>
        <v>0</v>
      </c>
      <c r="Z143" t="b">
        <f t="shared" si="38"/>
        <v>0</v>
      </c>
      <c r="AA143">
        <f t="shared" si="39"/>
        <v>211</v>
      </c>
      <c r="AB143" t="b">
        <f t="shared" si="40"/>
        <v>0</v>
      </c>
      <c r="AC143" t="str">
        <f t="shared" si="41"/>
        <v>Well Paid</v>
      </c>
      <c r="AD143" t="str">
        <v>Well Paid</v>
      </c>
      <c r="AF143" t="b">
        <v>0</v>
      </c>
    </row>
    <row r="144" spans="1:32" x14ac:dyDescent="0.45">
      <c r="A144" s="9">
        <v>143</v>
      </c>
      <c r="B144" s="9" t="s">
        <v>534</v>
      </c>
      <c r="C144" s="9" t="s">
        <v>528</v>
      </c>
      <c r="D144" s="9" t="s">
        <v>529</v>
      </c>
      <c r="E144" s="15" t="b">
        <f t="shared" si="28"/>
        <v>1</v>
      </c>
      <c r="F144" s="15" t="b">
        <f t="shared" si="29"/>
        <v>1</v>
      </c>
      <c r="G144" s="9" t="s">
        <v>550</v>
      </c>
      <c r="H144" s="15" t="b">
        <f t="shared" si="30"/>
        <v>0</v>
      </c>
      <c r="I144" s="9" t="s">
        <v>551</v>
      </c>
      <c r="J144" s="9" t="s">
        <v>544</v>
      </c>
      <c r="K144" s="15" t="b">
        <f t="shared" si="31"/>
        <v>1</v>
      </c>
      <c r="L144" s="9" t="s">
        <v>542</v>
      </c>
      <c r="M144" s="9">
        <v>41</v>
      </c>
      <c r="N144" s="9">
        <v>71862</v>
      </c>
      <c r="O144" s="9">
        <v>29</v>
      </c>
      <c r="P144" s="15" t="b">
        <f t="shared" si="32"/>
        <v>1</v>
      </c>
      <c r="Q144" s="9">
        <v>15</v>
      </c>
      <c r="R144" s="9">
        <v>12</v>
      </c>
      <c r="S144" s="9">
        <v>8</v>
      </c>
      <c r="T144" s="9">
        <v>35</v>
      </c>
      <c r="U144" s="9" t="b">
        <f t="shared" si="33"/>
        <v>0</v>
      </c>
      <c r="V144" s="9" t="b">
        <f t="shared" si="34"/>
        <v>1</v>
      </c>
      <c r="W144" s="9" t="b">
        <f t="shared" si="35"/>
        <v>1</v>
      </c>
      <c r="X144" t="b">
        <f t="shared" si="36"/>
        <v>0</v>
      </c>
      <c r="Y144" t="b">
        <f t="shared" si="37"/>
        <v>1</v>
      </c>
      <c r="Z144" t="b">
        <f t="shared" si="38"/>
        <v>0</v>
      </c>
      <c r="AA144">
        <f t="shared" si="39"/>
        <v>265</v>
      </c>
      <c r="AB144" t="b">
        <f t="shared" si="40"/>
        <v>0</v>
      </c>
      <c r="AC144" t="str">
        <f t="shared" si="41"/>
        <v>Moderate</v>
      </c>
      <c r="AD144" t="str">
        <v>Moderate</v>
      </c>
      <c r="AF144" t="b">
        <v>0</v>
      </c>
    </row>
    <row r="145" spans="1:32" x14ac:dyDescent="0.45">
      <c r="A145" s="8">
        <v>144</v>
      </c>
      <c r="B145" s="8" t="s">
        <v>552</v>
      </c>
      <c r="C145" s="8" t="s">
        <v>42</v>
      </c>
      <c r="D145" s="8" t="s">
        <v>555</v>
      </c>
      <c r="E145" s="15" t="b">
        <f t="shared" si="28"/>
        <v>1</v>
      </c>
      <c r="F145" s="15" t="b">
        <f t="shared" si="29"/>
        <v>1</v>
      </c>
      <c r="G145" s="8" t="s">
        <v>550</v>
      </c>
      <c r="H145" s="15" t="b">
        <f t="shared" si="30"/>
        <v>0</v>
      </c>
      <c r="I145" s="8" t="s">
        <v>531</v>
      </c>
      <c r="J145" s="8" t="s">
        <v>544</v>
      </c>
      <c r="K145" s="15" t="b">
        <f t="shared" si="31"/>
        <v>1</v>
      </c>
      <c r="L145" s="8" t="s">
        <v>558</v>
      </c>
      <c r="M145" s="8">
        <v>55</v>
      </c>
      <c r="N145" s="8">
        <v>83410</v>
      </c>
      <c r="O145" s="8">
        <v>8</v>
      </c>
      <c r="P145" s="15" t="b">
        <f t="shared" si="32"/>
        <v>0</v>
      </c>
      <c r="Q145" s="8">
        <v>10</v>
      </c>
      <c r="R145" s="8">
        <v>3</v>
      </c>
      <c r="S145" s="8">
        <v>2</v>
      </c>
      <c r="T145" s="8">
        <v>53</v>
      </c>
      <c r="U145" s="9" t="b">
        <f t="shared" si="33"/>
        <v>0</v>
      </c>
      <c r="V145" s="9" t="b">
        <f t="shared" si="34"/>
        <v>0</v>
      </c>
      <c r="W145" s="9" t="b">
        <f t="shared" si="35"/>
        <v>0</v>
      </c>
      <c r="X145" t="b">
        <f t="shared" si="36"/>
        <v>0</v>
      </c>
      <c r="Y145" t="b">
        <f t="shared" si="37"/>
        <v>0</v>
      </c>
      <c r="Z145" t="b">
        <f t="shared" si="38"/>
        <v>0</v>
      </c>
      <c r="AA145">
        <f t="shared" si="39"/>
        <v>202</v>
      </c>
      <c r="AB145" t="b">
        <f t="shared" si="40"/>
        <v>1</v>
      </c>
      <c r="AC145" t="str">
        <f t="shared" si="41"/>
        <v>Well Paid</v>
      </c>
      <c r="AD145" t="str">
        <v>Well Paid</v>
      </c>
      <c r="AF145" t="b">
        <v>0</v>
      </c>
    </row>
    <row r="146" spans="1:32" x14ac:dyDescent="0.45">
      <c r="A146" s="9">
        <v>145</v>
      </c>
      <c r="B146" s="9" t="s">
        <v>559</v>
      </c>
      <c r="C146" s="9" t="s">
        <v>43</v>
      </c>
      <c r="D146" s="9" t="s">
        <v>529</v>
      </c>
      <c r="E146" s="15" t="b">
        <f t="shared" si="28"/>
        <v>1</v>
      </c>
      <c r="F146" s="15" t="b">
        <f t="shared" si="29"/>
        <v>1</v>
      </c>
      <c r="G146" s="9" t="s">
        <v>530</v>
      </c>
      <c r="H146" s="15" t="b">
        <f t="shared" si="30"/>
        <v>0</v>
      </c>
      <c r="I146" s="9" t="s">
        <v>531</v>
      </c>
      <c r="J146" s="9" t="s">
        <v>544</v>
      </c>
      <c r="K146" s="15" t="b">
        <f t="shared" si="31"/>
        <v>1</v>
      </c>
      <c r="L146" s="9" t="s">
        <v>558</v>
      </c>
      <c r="M146" s="9">
        <v>47</v>
      </c>
      <c r="N146" s="9">
        <v>49503</v>
      </c>
      <c r="O146" s="9">
        <v>19</v>
      </c>
      <c r="P146" s="15" t="b">
        <f t="shared" si="32"/>
        <v>1</v>
      </c>
      <c r="Q146" s="9">
        <v>3</v>
      </c>
      <c r="R146" s="9">
        <v>14</v>
      </c>
      <c r="S146" s="9">
        <v>3</v>
      </c>
      <c r="T146" s="9">
        <v>48</v>
      </c>
      <c r="U146" s="9" t="b">
        <f t="shared" si="33"/>
        <v>0</v>
      </c>
      <c r="V146" s="9" t="b">
        <f t="shared" si="34"/>
        <v>1</v>
      </c>
      <c r="W146" s="9" t="b">
        <f t="shared" si="35"/>
        <v>1</v>
      </c>
      <c r="X146" t="b">
        <f t="shared" si="36"/>
        <v>0</v>
      </c>
      <c r="Y146" t="b">
        <f t="shared" si="37"/>
        <v>0</v>
      </c>
      <c r="Z146" t="b">
        <f t="shared" si="38"/>
        <v>0</v>
      </c>
      <c r="AA146">
        <f t="shared" si="39"/>
        <v>393</v>
      </c>
      <c r="AB146" t="b">
        <f t="shared" si="40"/>
        <v>0</v>
      </c>
      <c r="AC146" t="str">
        <f t="shared" si="41"/>
        <v>Moderate</v>
      </c>
      <c r="AD146" t="str">
        <v>Moderate</v>
      </c>
      <c r="AF146" t="b">
        <v>0</v>
      </c>
    </row>
    <row r="147" spans="1:32" x14ac:dyDescent="0.45">
      <c r="A147" s="8">
        <v>146</v>
      </c>
      <c r="B147" s="8" t="s">
        <v>527</v>
      </c>
      <c r="C147" s="8" t="s">
        <v>528</v>
      </c>
      <c r="D147" s="8" t="s">
        <v>555</v>
      </c>
      <c r="E147" s="15" t="b">
        <f t="shared" si="28"/>
        <v>1</v>
      </c>
      <c r="F147" s="15" t="b">
        <f t="shared" si="29"/>
        <v>1</v>
      </c>
      <c r="G147" s="8" t="s">
        <v>530</v>
      </c>
      <c r="H147" s="15" t="b">
        <f t="shared" si="30"/>
        <v>0</v>
      </c>
      <c r="I147" s="8" t="s">
        <v>541</v>
      </c>
      <c r="J147" s="8" t="s">
        <v>532</v>
      </c>
      <c r="K147" s="15" t="b">
        <f t="shared" si="31"/>
        <v>0</v>
      </c>
      <c r="L147" s="8" t="s">
        <v>558</v>
      </c>
      <c r="M147" s="8">
        <v>26</v>
      </c>
      <c r="N147" s="8">
        <v>78456</v>
      </c>
      <c r="O147" s="8">
        <v>39</v>
      </c>
      <c r="P147" s="15" t="b">
        <f t="shared" si="32"/>
        <v>1</v>
      </c>
      <c r="Q147" s="8">
        <v>19</v>
      </c>
      <c r="R147" s="8">
        <v>8</v>
      </c>
      <c r="S147" s="8">
        <v>3</v>
      </c>
      <c r="T147" s="8">
        <v>38</v>
      </c>
      <c r="U147" s="9" t="b">
        <f t="shared" si="33"/>
        <v>0</v>
      </c>
      <c r="V147" s="9" t="b">
        <f t="shared" si="34"/>
        <v>1</v>
      </c>
      <c r="W147" s="9" t="b">
        <f t="shared" si="35"/>
        <v>1</v>
      </c>
      <c r="X147" t="b">
        <f t="shared" si="36"/>
        <v>0</v>
      </c>
      <c r="Y147" t="b">
        <f t="shared" si="37"/>
        <v>1</v>
      </c>
      <c r="Z147" t="b">
        <f t="shared" si="38"/>
        <v>0</v>
      </c>
      <c r="AA147">
        <f t="shared" si="39"/>
        <v>233</v>
      </c>
      <c r="AB147" t="b">
        <f t="shared" si="40"/>
        <v>0</v>
      </c>
      <c r="AC147" t="str">
        <f t="shared" si="41"/>
        <v>Moderate</v>
      </c>
      <c r="AD147" t="str">
        <v>Moderate</v>
      </c>
      <c r="AF147" t="b">
        <v>0</v>
      </c>
    </row>
    <row r="148" spans="1:32" x14ac:dyDescent="0.45">
      <c r="A148" s="9">
        <v>147</v>
      </c>
      <c r="B148" s="9" t="s">
        <v>527</v>
      </c>
      <c r="C148" s="9" t="s">
        <v>528</v>
      </c>
      <c r="D148" s="9" t="s">
        <v>529</v>
      </c>
      <c r="E148" s="15" t="b">
        <f t="shared" si="28"/>
        <v>1</v>
      </c>
      <c r="F148" s="15" t="b">
        <f t="shared" si="29"/>
        <v>1</v>
      </c>
      <c r="G148" s="9" t="s">
        <v>548</v>
      </c>
      <c r="H148" s="15" t="b">
        <f t="shared" si="30"/>
        <v>1</v>
      </c>
      <c r="I148" s="9" t="s">
        <v>551</v>
      </c>
      <c r="J148" s="9" t="s">
        <v>537</v>
      </c>
      <c r="K148" s="15" t="b">
        <f t="shared" si="31"/>
        <v>0</v>
      </c>
      <c r="L148" s="9" t="s">
        <v>554</v>
      </c>
      <c r="M148" s="9">
        <v>56</v>
      </c>
      <c r="N148" s="9">
        <v>112035</v>
      </c>
      <c r="O148" s="9">
        <v>28</v>
      </c>
      <c r="P148" s="15" t="b">
        <f t="shared" si="32"/>
        <v>1</v>
      </c>
      <c r="Q148" s="9">
        <v>3</v>
      </c>
      <c r="R148" s="9">
        <v>8</v>
      </c>
      <c r="S148" s="9">
        <v>1</v>
      </c>
      <c r="T148" s="9">
        <v>42</v>
      </c>
      <c r="U148" s="9" t="b">
        <f t="shared" si="33"/>
        <v>0</v>
      </c>
      <c r="V148" s="9" t="b">
        <f t="shared" si="34"/>
        <v>1</v>
      </c>
      <c r="W148" s="9" t="b">
        <f t="shared" si="35"/>
        <v>1</v>
      </c>
      <c r="X148" t="b">
        <f t="shared" si="36"/>
        <v>0</v>
      </c>
      <c r="Y148" t="b">
        <f t="shared" si="37"/>
        <v>0</v>
      </c>
      <c r="Z148" t="b">
        <f t="shared" si="38"/>
        <v>0</v>
      </c>
      <c r="AA148">
        <f t="shared" si="39"/>
        <v>37</v>
      </c>
      <c r="AB148" t="b">
        <f t="shared" si="40"/>
        <v>1</v>
      </c>
      <c r="AC148" t="str">
        <f t="shared" si="41"/>
        <v>Well Paid</v>
      </c>
      <c r="AD148" t="str">
        <v>Well Paid</v>
      </c>
      <c r="AF148" t="b">
        <v>0</v>
      </c>
    </row>
    <row r="149" spans="1:32" x14ac:dyDescent="0.45">
      <c r="A149" s="8">
        <v>148</v>
      </c>
      <c r="B149" s="8" t="s">
        <v>557</v>
      </c>
      <c r="C149" s="8" t="s">
        <v>42</v>
      </c>
      <c r="D149" s="8" t="s">
        <v>535</v>
      </c>
      <c r="E149" s="15" t="b">
        <f t="shared" si="28"/>
        <v>1</v>
      </c>
      <c r="F149" s="15" t="b">
        <f t="shared" si="29"/>
        <v>1</v>
      </c>
      <c r="G149" s="8" t="s">
        <v>540</v>
      </c>
      <c r="H149" s="15" t="b">
        <f t="shared" si="30"/>
        <v>0</v>
      </c>
      <c r="I149" s="8" t="s">
        <v>541</v>
      </c>
      <c r="J149" s="8" t="s">
        <v>532</v>
      </c>
      <c r="K149" s="15" t="b">
        <f t="shared" si="31"/>
        <v>0</v>
      </c>
      <c r="L149" s="8" t="s">
        <v>546</v>
      </c>
      <c r="M149" s="8">
        <v>49</v>
      </c>
      <c r="N149" s="8">
        <v>38016</v>
      </c>
      <c r="O149" s="8">
        <v>27</v>
      </c>
      <c r="P149" s="15" t="b">
        <f t="shared" si="32"/>
        <v>1</v>
      </c>
      <c r="Q149" s="8">
        <v>14</v>
      </c>
      <c r="R149" s="8">
        <v>11</v>
      </c>
      <c r="S149" s="8">
        <v>6</v>
      </c>
      <c r="T149" s="8">
        <v>38</v>
      </c>
      <c r="U149" s="9" t="b">
        <f t="shared" si="33"/>
        <v>0</v>
      </c>
      <c r="V149" s="9" t="b">
        <f t="shared" si="34"/>
        <v>1</v>
      </c>
      <c r="W149" s="9" t="b">
        <f t="shared" si="35"/>
        <v>1</v>
      </c>
      <c r="X149" t="b">
        <f t="shared" si="36"/>
        <v>0</v>
      </c>
      <c r="Y149" t="b">
        <f t="shared" si="37"/>
        <v>1</v>
      </c>
      <c r="Z149" t="b">
        <f t="shared" si="38"/>
        <v>0</v>
      </c>
      <c r="AA149">
        <f t="shared" si="39"/>
        <v>453</v>
      </c>
      <c r="AB149" t="b">
        <f t="shared" si="40"/>
        <v>0</v>
      </c>
      <c r="AC149" t="str">
        <f t="shared" si="41"/>
        <v>Moderate</v>
      </c>
      <c r="AD149" t="str">
        <v>Moderate</v>
      </c>
      <c r="AF149" t="b">
        <v>0</v>
      </c>
    </row>
    <row r="150" spans="1:32" x14ac:dyDescent="0.45">
      <c r="A150" s="9">
        <v>149</v>
      </c>
      <c r="B150" s="9" t="s">
        <v>539</v>
      </c>
      <c r="C150" s="9" t="s">
        <v>43</v>
      </c>
      <c r="D150" s="9" t="s">
        <v>555</v>
      </c>
      <c r="E150" s="15" t="b">
        <f t="shared" si="28"/>
        <v>1</v>
      </c>
      <c r="F150" s="15" t="b">
        <f t="shared" si="29"/>
        <v>1</v>
      </c>
      <c r="G150" s="9" t="s">
        <v>550</v>
      </c>
      <c r="H150" s="15" t="b">
        <f t="shared" si="30"/>
        <v>0</v>
      </c>
      <c r="I150" s="9" t="s">
        <v>541</v>
      </c>
      <c r="J150" s="9" t="s">
        <v>544</v>
      </c>
      <c r="K150" s="15" t="b">
        <f t="shared" si="31"/>
        <v>1</v>
      </c>
      <c r="L150" s="9" t="s">
        <v>542</v>
      </c>
      <c r="M150" s="9">
        <v>50</v>
      </c>
      <c r="N150" s="9">
        <v>32384</v>
      </c>
      <c r="O150" s="9">
        <v>4</v>
      </c>
      <c r="P150" s="15" t="b">
        <f t="shared" si="32"/>
        <v>0</v>
      </c>
      <c r="Q150" s="9">
        <v>8</v>
      </c>
      <c r="R150" s="9">
        <v>12</v>
      </c>
      <c r="S150" s="9">
        <v>2</v>
      </c>
      <c r="T150" s="9">
        <v>44</v>
      </c>
      <c r="U150" s="9" t="b">
        <f t="shared" si="33"/>
        <v>0</v>
      </c>
      <c r="V150" s="9" t="b">
        <f t="shared" si="34"/>
        <v>0</v>
      </c>
      <c r="W150" s="9" t="b">
        <f t="shared" si="35"/>
        <v>0</v>
      </c>
      <c r="X150" t="b">
        <f t="shared" si="36"/>
        <v>0</v>
      </c>
      <c r="Y150" t="b">
        <f t="shared" si="37"/>
        <v>0</v>
      </c>
      <c r="Z150" t="b">
        <f t="shared" si="38"/>
        <v>0</v>
      </c>
      <c r="AA150">
        <f t="shared" si="39"/>
        <v>481</v>
      </c>
      <c r="AB150" t="b">
        <f t="shared" si="40"/>
        <v>1</v>
      </c>
      <c r="AC150" t="str">
        <f t="shared" si="41"/>
        <v>Moderate</v>
      </c>
      <c r="AD150" t="str">
        <v>Moderate</v>
      </c>
      <c r="AF150">
        <v>32384</v>
      </c>
    </row>
    <row r="151" spans="1:32" x14ac:dyDescent="0.45">
      <c r="A151" s="8">
        <v>150</v>
      </c>
      <c r="B151" s="8" t="s">
        <v>545</v>
      </c>
      <c r="C151" s="8" t="s">
        <v>43</v>
      </c>
      <c r="D151" s="8" t="s">
        <v>547</v>
      </c>
      <c r="E151" s="15" t="b">
        <f t="shared" si="28"/>
        <v>0</v>
      </c>
      <c r="F151" s="15" t="b">
        <f t="shared" si="29"/>
        <v>0</v>
      </c>
      <c r="G151" s="8" t="s">
        <v>530</v>
      </c>
      <c r="H151" s="15" t="b">
        <f t="shared" si="30"/>
        <v>0</v>
      </c>
      <c r="I151" s="8" t="s">
        <v>556</v>
      </c>
      <c r="J151" s="8" t="s">
        <v>544</v>
      </c>
      <c r="K151" s="15" t="b">
        <f t="shared" si="31"/>
        <v>1</v>
      </c>
      <c r="L151" s="8" t="s">
        <v>546</v>
      </c>
      <c r="M151" s="8">
        <v>30</v>
      </c>
      <c r="N151" s="8">
        <v>92320</v>
      </c>
      <c r="O151" s="8">
        <v>15</v>
      </c>
      <c r="P151" s="15" t="b">
        <f t="shared" si="32"/>
        <v>0</v>
      </c>
      <c r="Q151" s="8">
        <v>4</v>
      </c>
      <c r="R151" s="8">
        <v>1</v>
      </c>
      <c r="S151" s="8">
        <v>1</v>
      </c>
      <c r="T151" s="8">
        <v>35</v>
      </c>
      <c r="U151" s="9" t="b">
        <f t="shared" si="33"/>
        <v>0</v>
      </c>
      <c r="V151" s="9" t="b">
        <f t="shared" si="34"/>
        <v>0</v>
      </c>
      <c r="W151" s="9" t="b">
        <f t="shared" si="35"/>
        <v>0</v>
      </c>
      <c r="X151" t="b">
        <f t="shared" si="36"/>
        <v>0</v>
      </c>
      <c r="Y151" t="b">
        <f t="shared" si="37"/>
        <v>0</v>
      </c>
      <c r="Z151" t="b">
        <f t="shared" si="38"/>
        <v>0</v>
      </c>
      <c r="AA151">
        <f t="shared" si="39"/>
        <v>146</v>
      </c>
      <c r="AB151" t="b">
        <f t="shared" si="40"/>
        <v>0</v>
      </c>
      <c r="AC151" t="str">
        <f t="shared" si="41"/>
        <v>Well Paid</v>
      </c>
      <c r="AD151" t="str">
        <v>Well Paid</v>
      </c>
      <c r="AF151" t="b">
        <v>0</v>
      </c>
    </row>
    <row r="152" spans="1:32" x14ac:dyDescent="0.45">
      <c r="A152" s="9">
        <v>151</v>
      </c>
      <c r="B152" s="9" t="s">
        <v>534</v>
      </c>
      <c r="C152" s="9" t="s">
        <v>528</v>
      </c>
      <c r="D152" s="9" t="s">
        <v>547</v>
      </c>
      <c r="E152" s="15" t="b">
        <f t="shared" si="28"/>
        <v>0</v>
      </c>
      <c r="F152" s="15" t="b">
        <f t="shared" si="29"/>
        <v>0</v>
      </c>
      <c r="G152" s="9" t="s">
        <v>530</v>
      </c>
      <c r="H152" s="15" t="b">
        <f t="shared" si="30"/>
        <v>0</v>
      </c>
      <c r="I152" s="9" t="s">
        <v>541</v>
      </c>
      <c r="J152" s="9" t="s">
        <v>544</v>
      </c>
      <c r="K152" s="15" t="b">
        <f t="shared" si="31"/>
        <v>1</v>
      </c>
      <c r="L152" s="9" t="s">
        <v>554</v>
      </c>
      <c r="M152" s="9">
        <v>59</v>
      </c>
      <c r="N152" s="9">
        <v>45072</v>
      </c>
      <c r="O152" s="9">
        <v>35</v>
      </c>
      <c r="P152" s="15" t="b">
        <f t="shared" si="32"/>
        <v>1</v>
      </c>
      <c r="Q152" s="9">
        <v>11</v>
      </c>
      <c r="R152" s="9">
        <v>10</v>
      </c>
      <c r="S152" s="9">
        <v>2</v>
      </c>
      <c r="T152" s="9">
        <v>28</v>
      </c>
      <c r="U152" s="9" t="b">
        <f t="shared" si="33"/>
        <v>0</v>
      </c>
      <c r="V152" s="9" t="b">
        <f t="shared" si="34"/>
        <v>0</v>
      </c>
      <c r="W152" s="9" t="b">
        <f t="shared" si="35"/>
        <v>0</v>
      </c>
      <c r="X152" t="b">
        <f t="shared" si="36"/>
        <v>0</v>
      </c>
      <c r="Y152" t="b">
        <f t="shared" si="37"/>
        <v>0</v>
      </c>
      <c r="Z152" t="b">
        <f t="shared" si="38"/>
        <v>0</v>
      </c>
      <c r="AA152">
        <f t="shared" si="39"/>
        <v>421</v>
      </c>
      <c r="AB152" t="b">
        <f t="shared" si="40"/>
        <v>0</v>
      </c>
      <c r="AC152" t="str">
        <f t="shared" si="41"/>
        <v>Moderate</v>
      </c>
      <c r="AD152" t="str">
        <v>Moderate</v>
      </c>
      <c r="AF152" t="b">
        <v>0</v>
      </c>
    </row>
    <row r="153" spans="1:32" x14ac:dyDescent="0.45">
      <c r="A153" s="8">
        <v>152</v>
      </c>
      <c r="B153" s="8" t="s">
        <v>557</v>
      </c>
      <c r="C153" s="8" t="s">
        <v>43</v>
      </c>
      <c r="D153" s="8" t="s">
        <v>529</v>
      </c>
      <c r="E153" s="15" t="b">
        <f t="shared" si="28"/>
        <v>1</v>
      </c>
      <c r="F153" s="15" t="b">
        <f t="shared" si="29"/>
        <v>1</v>
      </c>
      <c r="G153" s="8" t="s">
        <v>550</v>
      </c>
      <c r="H153" s="15" t="b">
        <f t="shared" si="30"/>
        <v>0</v>
      </c>
      <c r="I153" s="8" t="s">
        <v>553</v>
      </c>
      <c r="J153" s="8" t="s">
        <v>532</v>
      </c>
      <c r="K153" s="15" t="b">
        <f t="shared" si="31"/>
        <v>0</v>
      </c>
      <c r="L153" s="8" t="s">
        <v>554</v>
      </c>
      <c r="M153" s="8">
        <v>27</v>
      </c>
      <c r="N153" s="8">
        <v>110018</v>
      </c>
      <c r="O153" s="8">
        <v>37</v>
      </c>
      <c r="P153" s="15" t="b">
        <f t="shared" si="32"/>
        <v>1</v>
      </c>
      <c r="Q153" s="8">
        <v>11</v>
      </c>
      <c r="R153" s="8">
        <v>2</v>
      </c>
      <c r="S153" s="8">
        <v>6</v>
      </c>
      <c r="T153" s="8">
        <v>20</v>
      </c>
      <c r="U153" s="9" t="b">
        <f t="shared" si="33"/>
        <v>0</v>
      </c>
      <c r="V153" s="9" t="b">
        <f t="shared" si="34"/>
        <v>1</v>
      </c>
      <c r="W153" s="9" t="b">
        <f t="shared" si="35"/>
        <v>1</v>
      </c>
      <c r="X153" t="b">
        <f t="shared" si="36"/>
        <v>0</v>
      </c>
      <c r="Y153" t="b">
        <f t="shared" si="37"/>
        <v>1</v>
      </c>
      <c r="Z153" t="b">
        <f t="shared" si="38"/>
        <v>0</v>
      </c>
      <c r="AA153">
        <f t="shared" si="39"/>
        <v>52</v>
      </c>
      <c r="AB153" t="b">
        <f t="shared" si="40"/>
        <v>0</v>
      </c>
      <c r="AC153" t="str">
        <f t="shared" si="41"/>
        <v>Well Paid</v>
      </c>
      <c r="AD153" t="str">
        <v>Well Paid</v>
      </c>
      <c r="AF153" t="b">
        <v>0</v>
      </c>
    </row>
    <row r="154" spans="1:32" x14ac:dyDescent="0.45">
      <c r="A154" s="9">
        <v>153</v>
      </c>
      <c r="B154" s="9" t="s">
        <v>545</v>
      </c>
      <c r="C154" s="9" t="s">
        <v>528</v>
      </c>
      <c r="D154" s="9" t="s">
        <v>547</v>
      </c>
      <c r="E154" s="15" t="b">
        <f t="shared" si="28"/>
        <v>0</v>
      </c>
      <c r="F154" s="15" t="b">
        <f t="shared" si="29"/>
        <v>0</v>
      </c>
      <c r="G154" s="9" t="s">
        <v>540</v>
      </c>
      <c r="H154" s="15" t="b">
        <f t="shared" si="30"/>
        <v>0</v>
      </c>
      <c r="I154" s="9" t="s">
        <v>543</v>
      </c>
      <c r="J154" s="9" t="s">
        <v>532</v>
      </c>
      <c r="K154" s="15" t="b">
        <f t="shared" si="31"/>
        <v>0</v>
      </c>
      <c r="L154" s="9" t="s">
        <v>549</v>
      </c>
      <c r="M154" s="9">
        <v>40</v>
      </c>
      <c r="N154" s="9">
        <v>70510</v>
      </c>
      <c r="O154" s="9">
        <v>1</v>
      </c>
      <c r="P154" s="15" t="b">
        <f t="shared" si="32"/>
        <v>0</v>
      </c>
      <c r="Q154" s="9">
        <v>11</v>
      </c>
      <c r="R154" s="9">
        <v>8</v>
      </c>
      <c r="S154" s="9">
        <v>4</v>
      </c>
      <c r="T154" s="9">
        <v>38</v>
      </c>
      <c r="U154" s="9" t="b">
        <f t="shared" si="33"/>
        <v>0</v>
      </c>
      <c r="V154" s="9" t="b">
        <f t="shared" si="34"/>
        <v>0</v>
      </c>
      <c r="W154" s="9" t="b">
        <f t="shared" si="35"/>
        <v>0</v>
      </c>
      <c r="X154" t="b">
        <f t="shared" si="36"/>
        <v>0</v>
      </c>
      <c r="Y154" t="b">
        <f t="shared" si="37"/>
        <v>1</v>
      </c>
      <c r="Z154" t="b">
        <f t="shared" si="38"/>
        <v>0</v>
      </c>
      <c r="AA154">
        <f t="shared" si="39"/>
        <v>269</v>
      </c>
      <c r="AB154" t="b">
        <f t="shared" si="40"/>
        <v>0</v>
      </c>
      <c r="AC154" t="str">
        <f t="shared" si="41"/>
        <v>Moderate</v>
      </c>
      <c r="AD154" t="str">
        <v>Moderate</v>
      </c>
      <c r="AF154" t="b">
        <v>0</v>
      </c>
    </row>
    <row r="155" spans="1:32" x14ac:dyDescent="0.45">
      <c r="A155" s="8">
        <v>154</v>
      </c>
      <c r="B155" s="8" t="s">
        <v>545</v>
      </c>
      <c r="C155" s="8" t="s">
        <v>43</v>
      </c>
      <c r="D155" s="8" t="s">
        <v>555</v>
      </c>
      <c r="E155" s="15" t="b">
        <f t="shared" si="28"/>
        <v>1</v>
      </c>
      <c r="F155" s="15" t="b">
        <f t="shared" si="29"/>
        <v>1</v>
      </c>
      <c r="G155" s="8" t="s">
        <v>550</v>
      </c>
      <c r="H155" s="15" t="b">
        <f t="shared" si="30"/>
        <v>0</v>
      </c>
      <c r="I155" s="8" t="s">
        <v>536</v>
      </c>
      <c r="J155" s="8" t="s">
        <v>544</v>
      </c>
      <c r="K155" s="15" t="b">
        <f t="shared" si="31"/>
        <v>1</v>
      </c>
      <c r="L155" s="8" t="s">
        <v>538</v>
      </c>
      <c r="M155" s="8">
        <v>32</v>
      </c>
      <c r="N155" s="8">
        <v>78933</v>
      </c>
      <c r="O155" s="8">
        <v>3</v>
      </c>
      <c r="P155" s="15" t="b">
        <f t="shared" si="32"/>
        <v>0</v>
      </c>
      <c r="Q155" s="8">
        <v>2</v>
      </c>
      <c r="R155" s="8">
        <v>1</v>
      </c>
      <c r="S155" s="8">
        <v>6</v>
      </c>
      <c r="T155" s="8">
        <v>52</v>
      </c>
      <c r="U155" s="9" t="b">
        <f t="shared" si="33"/>
        <v>0</v>
      </c>
      <c r="V155" s="9" t="b">
        <f t="shared" si="34"/>
        <v>0</v>
      </c>
      <c r="W155" s="9" t="b">
        <f t="shared" si="35"/>
        <v>0</v>
      </c>
      <c r="X155" t="b">
        <f t="shared" si="36"/>
        <v>0</v>
      </c>
      <c r="Y155" t="b">
        <f t="shared" si="37"/>
        <v>0</v>
      </c>
      <c r="Z155" t="b">
        <f t="shared" si="38"/>
        <v>0</v>
      </c>
      <c r="AA155">
        <f t="shared" si="39"/>
        <v>226</v>
      </c>
      <c r="AB155" t="b">
        <f t="shared" si="40"/>
        <v>0</v>
      </c>
      <c r="AC155" t="str">
        <f t="shared" si="41"/>
        <v>Moderate</v>
      </c>
      <c r="AD155" t="str">
        <v>Moderate</v>
      </c>
      <c r="AF155" t="b">
        <v>0</v>
      </c>
    </row>
    <row r="156" spans="1:32" x14ac:dyDescent="0.45">
      <c r="A156" s="9">
        <v>155</v>
      </c>
      <c r="B156" s="9" t="s">
        <v>559</v>
      </c>
      <c r="C156" s="9" t="s">
        <v>528</v>
      </c>
      <c r="D156" s="9" t="s">
        <v>547</v>
      </c>
      <c r="E156" s="15" t="b">
        <f t="shared" si="28"/>
        <v>0</v>
      </c>
      <c r="F156" s="15" t="b">
        <f t="shared" si="29"/>
        <v>0</v>
      </c>
      <c r="G156" s="9" t="s">
        <v>540</v>
      </c>
      <c r="H156" s="15" t="b">
        <f t="shared" si="30"/>
        <v>0</v>
      </c>
      <c r="I156" s="9" t="s">
        <v>531</v>
      </c>
      <c r="J156" s="9" t="s">
        <v>532</v>
      </c>
      <c r="K156" s="15" t="b">
        <f t="shared" si="31"/>
        <v>0</v>
      </c>
      <c r="L156" s="9" t="s">
        <v>538</v>
      </c>
      <c r="M156" s="9">
        <v>23</v>
      </c>
      <c r="N156" s="9">
        <v>51826</v>
      </c>
      <c r="O156" s="9">
        <v>24</v>
      </c>
      <c r="P156" s="15" t="b">
        <f t="shared" si="32"/>
        <v>1</v>
      </c>
      <c r="Q156" s="9">
        <v>17</v>
      </c>
      <c r="R156" s="9">
        <v>12</v>
      </c>
      <c r="S156" s="9">
        <v>9</v>
      </c>
      <c r="T156" s="9">
        <v>53</v>
      </c>
      <c r="U156" s="9" t="b">
        <f t="shared" si="33"/>
        <v>0</v>
      </c>
      <c r="V156" s="9" t="b">
        <f t="shared" si="34"/>
        <v>0</v>
      </c>
      <c r="W156" s="9" t="b">
        <f t="shared" si="35"/>
        <v>0</v>
      </c>
      <c r="X156" t="b">
        <f t="shared" si="36"/>
        <v>1</v>
      </c>
      <c r="Y156" t="b">
        <f t="shared" si="37"/>
        <v>1</v>
      </c>
      <c r="Z156" t="b">
        <f t="shared" si="38"/>
        <v>0</v>
      </c>
      <c r="AA156">
        <f t="shared" si="39"/>
        <v>374</v>
      </c>
      <c r="AB156" t="b">
        <f t="shared" si="40"/>
        <v>1</v>
      </c>
      <c r="AC156" t="str">
        <f t="shared" si="41"/>
        <v>Moderate</v>
      </c>
      <c r="AD156" t="str">
        <v>Moderate</v>
      </c>
      <c r="AF156" t="b">
        <v>0</v>
      </c>
    </row>
    <row r="157" spans="1:32" x14ac:dyDescent="0.45">
      <c r="A157" s="8">
        <v>156</v>
      </c>
      <c r="B157" s="8" t="s">
        <v>545</v>
      </c>
      <c r="C157" s="8" t="s">
        <v>43</v>
      </c>
      <c r="D157" s="8" t="s">
        <v>535</v>
      </c>
      <c r="E157" s="15" t="b">
        <f t="shared" si="28"/>
        <v>1</v>
      </c>
      <c r="F157" s="15" t="b">
        <f t="shared" si="29"/>
        <v>1</v>
      </c>
      <c r="G157" s="8" t="s">
        <v>530</v>
      </c>
      <c r="H157" s="15" t="b">
        <f t="shared" si="30"/>
        <v>0</v>
      </c>
      <c r="I157" s="8" t="s">
        <v>553</v>
      </c>
      <c r="J157" s="8" t="s">
        <v>532</v>
      </c>
      <c r="K157" s="15" t="b">
        <f t="shared" si="31"/>
        <v>0</v>
      </c>
      <c r="L157" s="8" t="s">
        <v>533</v>
      </c>
      <c r="M157" s="8">
        <v>30</v>
      </c>
      <c r="N157" s="8">
        <v>98026</v>
      </c>
      <c r="O157" s="8">
        <v>27</v>
      </c>
      <c r="P157" s="15" t="b">
        <f t="shared" si="32"/>
        <v>1</v>
      </c>
      <c r="Q157" s="8">
        <v>9</v>
      </c>
      <c r="R157" s="8">
        <v>8</v>
      </c>
      <c r="S157" s="8">
        <v>8</v>
      </c>
      <c r="T157" s="8">
        <v>35</v>
      </c>
      <c r="U157" s="9" t="b">
        <f t="shared" si="33"/>
        <v>0</v>
      </c>
      <c r="V157" s="9" t="b">
        <f t="shared" si="34"/>
        <v>1</v>
      </c>
      <c r="W157" s="9" t="b">
        <f t="shared" si="35"/>
        <v>1</v>
      </c>
      <c r="X157" t="b">
        <f t="shared" si="36"/>
        <v>1</v>
      </c>
      <c r="Y157" t="b">
        <f t="shared" si="37"/>
        <v>1</v>
      </c>
      <c r="Z157" t="b">
        <f t="shared" si="38"/>
        <v>0</v>
      </c>
      <c r="AA157">
        <f t="shared" si="39"/>
        <v>120</v>
      </c>
      <c r="AB157" t="b">
        <f t="shared" si="40"/>
        <v>0</v>
      </c>
      <c r="AC157" t="str">
        <f t="shared" si="41"/>
        <v>Well Paid</v>
      </c>
      <c r="AD157" t="str">
        <v>Well Paid</v>
      </c>
      <c r="AF157" t="b">
        <v>0</v>
      </c>
    </row>
    <row r="158" spans="1:32" x14ac:dyDescent="0.45">
      <c r="A158" s="9">
        <v>157</v>
      </c>
      <c r="B158" s="9" t="s">
        <v>539</v>
      </c>
      <c r="C158" s="9" t="s">
        <v>42</v>
      </c>
      <c r="D158" s="9" t="s">
        <v>535</v>
      </c>
      <c r="E158" s="15" t="b">
        <f t="shared" si="28"/>
        <v>1</v>
      </c>
      <c r="F158" s="15" t="b">
        <f t="shared" si="29"/>
        <v>1</v>
      </c>
      <c r="G158" s="9" t="s">
        <v>540</v>
      </c>
      <c r="H158" s="15" t="b">
        <f t="shared" si="30"/>
        <v>0</v>
      </c>
      <c r="I158" s="9" t="s">
        <v>536</v>
      </c>
      <c r="J158" s="9" t="s">
        <v>544</v>
      </c>
      <c r="K158" s="15" t="b">
        <f t="shared" si="31"/>
        <v>1</v>
      </c>
      <c r="L158" s="9" t="s">
        <v>554</v>
      </c>
      <c r="M158" s="9">
        <v>42</v>
      </c>
      <c r="N158" s="9">
        <v>55518</v>
      </c>
      <c r="O158" s="9">
        <v>36</v>
      </c>
      <c r="P158" s="15" t="b">
        <f t="shared" si="32"/>
        <v>1</v>
      </c>
      <c r="Q158" s="9">
        <v>2</v>
      </c>
      <c r="R158" s="9">
        <v>8</v>
      </c>
      <c r="S158" s="9">
        <v>1</v>
      </c>
      <c r="T158" s="9">
        <v>59</v>
      </c>
      <c r="U158" s="9" t="b">
        <f t="shared" si="33"/>
        <v>0</v>
      </c>
      <c r="V158" s="9" t="b">
        <f t="shared" si="34"/>
        <v>1</v>
      </c>
      <c r="W158" s="9" t="b">
        <f t="shared" si="35"/>
        <v>1</v>
      </c>
      <c r="X158" t="b">
        <f t="shared" si="36"/>
        <v>0</v>
      </c>
      <c r="Y158" t="b">
        <f t="shared" si="37"/>
        <v>0</v>
      </c>
      <c r="Z158" t="b">
        <f t="shared" si="38"/>
        <v>0</v>
      </c>
      <c r="AA158">
        <f t="shared" si="39"/>
        <v>350</v>
      </c>
      <c r="AB158" t="b">
        <f t="shared" si="40"/>
        <v>1</v>
      </c>
      <c r="AC158" t="str">
        <f t="shared" si="41"/>
        <v>Moderate</v>
      </c>
      <c r="AD158" t="str">
        <v>Moderate</v>
      </c>
      <c r="AF158">
        <v>55518</v>
      </c>
    </row>
    <row r="159" spans="1:32" x14ac:dyDescent="0.45">
      <c r="A159" s="8">
        <v>158</v>
      </c>
      <c r="B159" s="8" t="s">
        <v>527</v>
      </c>
      <c r="C159" s="8" t="s">
        <v>43</v>
      </c>
      <c r="D159" s="8" t="s">
        <v>529</v>
      </c>
      <c r="E159" s="15" t="b">
        <f t="shared" si="28"/>
        <v>1</v>
      </c>
      <c r="F159" s="15" t="b">
        <f t="shared" si="29"/>
        <v>1</v>
      </c>
      <c r="G159" s="8" t="s">
        <v>548</v>
      </c>
      <c r="H159" s="15" t="b">
        <f t="shared" si="30"/>
        <v>1</v>
      </c>
      <c r="I159" s="8" t="s">
        <v>551</v>
      </c>
      <c r="J159" s="8" t="s">
        <v>532</v>
      </c>
      <c r="K159" s="15" t="b">
        <f t="shared" si="31"/>
        <v>0</v>
      </c>
      <c r="L159" s="8" t="s">
        <v>542</v>
      </c>
      <c r="M159" s="8">
        <v>45</v>
      </c>
      <c r="N159" s="8">
        <v>54045</v>
      </c>
      <c r="O159" s="8">
        <v>34</v>
      </c>
      <c r="P159" s="15" t="b">
        <f t="shared" si="32"/>
        <v>1</v>
      </c>
      <c r="Q159" s="8">
        <v>15</v>
      </c>
      <c r="R159" s="8">
        <v>2</v>
      </c>
      <c r="S159" s="8">
        <v>8</v>
      </c>
      <c r="T159" s="8">
        <v>37</v>
      </c>
      <c r="U159" s="9" t="b">
        <f t="shared" si="33"/>
        <v>0</v>
      </c>
      <c r="V159" s="9" t="b">
        <f t="shared" si="34"/>
        <v>1</v>
      </c>
      <c r="W159" s="9" t="b">
        <f t="shared" si="35"/>
        <v>1</v>
      </c>
      <c r="X159" t="b">
        <f t="shared" si="36"/>
        <v>1</v>
      </c>
      <c r="Y159" t="b">
        <f t="shared" si="37"/>
        <v>1</v>
      </c>
      <c r="Z159" t="b">
        <f t="shared" si="38"/>
        <v>0</v>
      </c>
      <c r="AA159">
        <f t="shared" si="39"/>
        <v>359</v>
      </c>
      <c r="AB159" t="b">
        <f t="shared" si="40"/>
        <v>1</v>
      </c>
      <c r="AC159" t="str">
        <f t="shared" si="41"/>
        <v>Moderate</v>
      </c>
      <c r="AD159" t="str">
        <v>Moderate</v>
      </c>
      <c r="AF159" t="b">
        <v>0</v>
      </c>
    </row>
    <row r="160" spans="1:32" x14ac:dyDescent="0.45">
      <c r="A160" s="9">
        <v>159</v>
      </c>
      <c r="B160" s="9" t="s">
        <v>557</v>
      </c>
      <c r="C160" s="9" t="s">
        <v>43</v>
      </c>
      <c r="D160" s="9" t="s">
        <v>555</v>
      </c>
      <c r="E160" s="15" t="b">
        <f t="shared" si="28"/>
        <v>1</v>
      </c>
      <c r="F160" s="15" t="b">
        <f t="shared" si="29"/>
        <v>1</v>
      </c>
      <c r="G160" s="9" t="s">
        <v>530</v>
      </c>
      <c r="H160" s="15" t="b">
        <f t="shared" si="30"/>
        <v>0</v>
      </c>
      <c r="I160" s="9" t="s">
        <v>551</v>
      </c>
      <c r="J160" s="9" t="s">
        <v>537</v>
      </c>
      <c r="K160" s="15" t="b">
        <f t="shared" si="31"/>
        <v>0</v>
      </c>
      <c r="L160" s="9" t="s">
        <v>549</v>
      </c>
      <c r="M160" s="9">
        <v>55</v>
      </c>
      <c r="N160" s="9">
        <v>80876</v>
      </c>
      <c r="O160" s="9">
        <v>29</v>
      </c>
      <c r="P160" s="15" t="b">
        <f t="shared" si="32"/>
        <v>1</v>
      </c>
      <c r="Q160" s="9">
        <v>16</v>
      </c>
      <c r="R160" s="9">
        <v>4</v>
      </c>
      <c r="S160" s="9">
        <v>9</v>
      </c>
      <c r="T160" s="9">
        <v>53</v>
      </c>
      <c r="U160" s="9" t="b">
        <f t="shared" si="33"/>
        <v>0</v>
      </c>
      <c r="V160" s="9" t="b">
        <f t="shared" si="34"/>
        <v>1</v>
      </c>
      <c r="W160" s="9" t="b">
        <f t="shared" si="35"/>
        <v>1</v>
      </c>
      <c r="X160" t="b">
        <f t="shared" si="36"/>
        <v>0</v>
      </c>
      <c r="Y160" t="b">
        <f t="shared" si="37"/>
        <v>1</v>
      </c>
      <c r="Z160" t="b">
        <f t="shared" si="38"/>
        <v>0</v>
      </c>
      <c r="AA160">
        <f t="shared" si="39"/>
        <v>220</v>
      </c>
      <c r="AB160" t="b">
        <f t="shared" si="40"/>
        <v>0</v>
      </c>
      <c r="AC160" t="str">
        <f t="shared" si="41"/>
        <v>Well Paid</v>
      </c>
      <c r="AD160" t="str">
        <v>Well Paid</v>
      </c>
      <c r="AF160" t="b">
        <v>0</v>
      </c>
    </row>
    <row r="161" spans="1:32" x14ac:dyDescent="0.45">
      <c r="A161" s="8">
        <v>160</v>
      </c>
      <c r="B161" s="8" t="s">
        <v>545</v>
      </c>
      <c r="C161" s="8" t="s">
        <v>42</v>
      </c>
      <c r="D161" s="8" t="s">
        <v>535</v>
      </c>
      <c r="E161" s="15" t="b">
        <f t="shared" si="28"/>
        <v>1</v>
      </c>
      <c r="F161" s="15" t="b">
        <f t="shared" si="29"/>
        <v>1</v>
      </c>
      <c r="G161" s="8" t="s">
        <v>548</v>
      </c>
      <c r="H161" s="15" t="b">
        <f t="shared" si="30"/>
        <v>1</v>
      </c>
      <c r="I161" s="8" t="s">
        <v>551</v>
      </c>
      <c r="J161" s="8" t="s">
        <v>537</v>
      </c>
      <c r="K161" s="15" t="b">
        <f t="shared" si="31"/>
        <v>0</v>
      </c>
      <c r="L161" s="8" t="s">
        <v>549</v>
      </c>
      <c r="M161" s="8">
        <v>43</v>
      </c>
      <c r="N161" s="8">
        <v>81919</v>
      </c>
      <c r="O161" s="8">
        <v>24</v>
      </c>
      <c r="P161" s="15" t="b">
        <f t="shared" si="32"/>
        <v>1</v>
      </c>
      <c r="Q161" s="8">
        <v>4</v>
      </c>
      <c r="R161" s="8">
        <v>6</v>
      </c>
      <c r="S161" s="8">
        <v>6</v>
      </c>
      <c r="T161" s="8">
        <v>44</v>
      </c>
      <c r="U161" s="9" t="b">
        <f t="shared" si="33"/>
        <v>0</v>
      </c>
      <c r="V161" s="9" t="b">
        <f t="shared" si="34"/>
        <v>1</v>
      </c>
      <c r="W161" s="9" t="b">
        <f t="shared" si="35"/>
        <v>1</v>
      </c>
      <c r="X161" t="b">
        <f t="shared" si="36"/>
        <v>0</v>
      </c>
      <c r="Y161" t="b">
        <f t="shared" si="37"/>
        <v>0</v>
      </c>
      <c r="Z161" t="b">
        <f t="shared" si="38"/>
        <v>0</v>
      </c>
      <c r="AA161">
        <f t="shared" si="39"/>
        <v>213</v>
      </c>
      <c r="AB161" t="b">
        <f t="shared" si="40"/>
        <v>1</v>
      </c>
      <c r="AC161" t="str">
        <f t="shared" si="41"/>
        <v>Well Paid</v>
      </c>
      <c r="AD161" t="str">
        <v>Well Paid</v>
      </c>
      <c r="AF161" t="b">
        <v>0</v>
      </c>
    </row>
    <row r="162" spans="1:32" x14ac:dyDescent="0.45">
      <c r="A162" s="9">
        <v>161</v>
      </c>
      <c r="B162" s="9" t="s">
        <v>559</v>
      </c>
      <c r="C162" s="9" t="s">
        <v>43</v>
      </c>
      <c r="D162" s="9" t="s">
        <v>535</v>
      </c>
      <c r="E162" s="15" t="b">
        <f t="shared" si="28"/>
        <v>1</v>
      </c>
      <c r="F162" s="15" t="b">
        <f t="shared" si="29"/>
        <v>1</v>
      </c>
      <c r="G162" s="9" t="s">
        <v>550</v>
      </c>
      <c r="H162" s="15" t="b">
        <f t="shared" si="30"/>
        <v>0</v>
      </c>
      <c r="I162" s="9" t="s">
        <v>553</v>
      </c>
      <c r="J162" s="9" t="s">
        <v>537</v>
      </c>
      <c r="K162" s="15" t="b">
        <f t="shared" si="31"/>
        <v>0</v>
      </c>
      <c r="L162" s="9" t="s">
        <v>546</v>
      </c>
      <c r="M162" s="9">
        <v>24</v>
      </c>
      <c r="N162" s="9">
        <v>57103</v>
      </c>
      <c r="O162" s="9">
        <v>24</v>
      </c>
      <c r="P162" s="15" t="b">
        <f t="shared" si="32"/>
        <v>1</v>
      </c>
      <c r="Q162" s="9">
        <v>8</v>
      </c>
      <c r="R162" s="9">
        <v>12</v>
      </c>
      <c r="S162" s="9">
        <v>5</v>
      </c>
      <c r="T162" s="9">
        <v>25</v>
      </c>
      <c r="U162" s="9" t="b">
        <f t="shared" si="33"/>
        <v>0</v>
      </c>
      <c r="V162" s="9" t="b">
        <f t="shared" si="34"/>
        <v>1</v>
      </c>
      <c r="W162" s="9" t="b">
        <f t="shared" si="35"/>
        <v>1</v>
      </c>
      <c r="X162" t="b">
        <f t="shared" si="36"/>
        <v>0</v>
      </c>
      <c r="Y162" t="b">
        <f t="shared" si="37"/>
        <v>0</v>
      </c>
      <c r="Z162" t="b">
        <f t="shared" si="38"/>
        <v>0</v>
      </c>
      <c r="AA162">
        <f t="shared" si="39"/>
        <v>338</v>
      </c>
      <c r="AB162" t="b">
        <f t="shared" si="40"/>
        <v>1</v>
      </c>
      <c r="AC162" t="str">
        <f t="shared" si="41"/>
        <v>Moderate</v>
      </c>
      <c r="AD162" t="str">
        <v>Moderate</v>
      </c>
      <c r="AF162" t="b">
        <v>0</v>
      </c>
    </row>
    <row r="163" spans="1:32" x14ac:dyDescent="0.45">
      <c r="A163" s="8">
        <v>162</v>
      </c>
      <c r="B163" s="8" t="s">
        <v>539</v>
      </c>
      <c r="C163" s="8" t="s">
        <v>42</v>
      </c>
      <c r="D163" s="8" t="s">
        <v>555</v>
      </c>
      <c r="E163" s="15" t="b">
        <f t="shared" si="28"/>
        <v>1</v>
      </c>
      <c r="F163" s="15" t="b">
        <f t="shared" si="29"/>
        <v>1</v>
      </c>
      <c r="G163" s="8" t="s">
        <v>550</v>
      </c>
      <c r="H163" s="15" t="b">
        <f t="shared" si="30"/>
        <v>0</v>
      </c>
      <c r="I163" s="8" t="s">
        <v>553</v>
      </c>
      <c r="J163" s="8" t="s">
        <v>537</v>
      </c>
      <c r="K163" s="15" t="b">
        <f t="shared" si="31"/>
        <v>0</v>
      </c>
      <c r="L163" s="8" t="s">
        <v>538</v>
      </c>
      <c r="M163" s="8">
        <v>33</v>
      </c>
      <c r="N163" s="8">
        <v>66188</v>
      </c>
      <c r="O163" s="8">
        <v>4</v>
      </c>
      <c r="P163" s="15" t="b">
        <f t="shared" si="32"/>
        <v>0</v>
      </c>
      <c r="Q163" s="8">
        <v>9</v>
      </c>
      <c r="R163" s="8">
        <v>11</v>
      </c>
      <c r="S163" s="8">
        <v>6</v>
      </c>
      <c r="T163" s="8">
        <v>40</v>
      </c>
      <c r="U163" s="9" t="b">
        <f t="shared" si="33"/>
        <v>0</v>
      </c>
      <c r="V163" s="9" t="b">
        <f t="shared" si="34"/>
        <v>0</v>
      </c>
      <c r="W163" s="9" t="b">
        <f t="shared" si="35"/>
        <v>0</v>
      </c>
      <c r="X163" t="b">
        <f t="shared" si="36"/>
        <v>0</v>
      </c>
      <c r="Y163" t="b">
        <f t="shared" si="37"/>
        <v>0</v>
      </c>
      <c r="Z163" t="b">
        <f t="shared" si="38"/>
        <v>0</v>
      </c>
      <c r="AA163">
        <f t="shared" si="39"/>
        <v>287</v>
      </c>
      <c r="AB163" t="b">
        <f t="shared" si="40"/>
        <v>1</v>
      </c>
      <c r="AC163" t="str">
        <f t="shared" si="41"/>
        <v>Moderate</v>
      </c>
      <c r="AD163" t="str">
        <v>Moderate</v>
      </c>
      <c r="AF163">
        <v>66188</v>
      </c>
    </row>
    <row r="164" spans="1:32" x14ac:dyDescent="0.45">
      <c r="A164" s="9">
        <v>163</v>
      </c>
      <c r="B164" s="9" t="s">
        <v>552</v>
      </c>
      <c r="C164" s="9" t="s">
        <v>43</v>
      </c>
      <c r="D164" s="9" t="s">
        <v>547</v>
      </c>
      <c r="E164" s="15" t="b">
        <f t="shared" si="28"/>
        <v>0</v>
      </c>
      <c r="F164" s="15" t="b">
        <f t="shared" si="29"/>
        <v>0</v>
      </c>
      <c r="G164" s="9" t="s">
        <v>550</v>
      </c>
      <c r="H164" s="15" t="b">
        <f t="shared" si="30"/>
        <v>0</v>
      </c>
      <c r="I164" s="9" t="s">
        <v>531</v>
      </c>
      <c r="J164" s="9" t="s">
        <v>544</v>
      </c>
      <c r="K164" s="15" t="b">
        <f t="shared" si="31"/>
        <v>1</v>
      </c>
      <c r="L164" s="9" t="s">
        <v>554</v>
      </c>
      <c r="M164" s="9">
        <v>49</v>
      </c>
      <c r="N164" s="9">
        <v>35845</v>
      </c>
      <c r="O164" s="9">
        <v>3</v>
      </c>
      <c r="P164" s="15" t="b">
        <f t="shared" si="32"/>
        <v>0</v>
      </c>
      <c r="Q164" s="9">
        <v>5</v>
      </c>
      <c r="R164" s="9">
        <v>9</v>
      </c>
      <c r="S164" s="9">
        <v>6</v>
      </c>
      <c r="T164" s="9">
        <v>25</v>
      </c>
      <c r="U164" s="9" t="b">
        <f t="shared" si="33"/>
        <v>0</v>
      </c>
      <c r="V164" s="9" t="b">
        <f t="shared" si="34"/>
        <v>0</v>
      </c>
      <c r="W164" s="9" t="b">
        <f t="shared" si="35"/>
        <v>0</v>
      </c>
      <c r="X164" t="b">
        <f t="shared" si="36"/>
        <v>0</v>
      </c>
      <c r="Y164" t="b">
        <f t="shared" si="37"/>
        <v>0</v>
      </c>
      <c r="Z164" t="b">
        <f t="shared" si="38"/>
        <v>0</v>
      </c>
      <c r="AA164">
        <f t="shared" si="39"/>
        <v>467</v>
      </c>
      <c r="AB164" t="b">
        <f t="shared" si="40"/>
        <v>0</v>
      </c>
      <c r="AC164" t="str">
        <f t="shared" si="41"/>
        <v>Moderate</v>
      </c>
      <c r="AD164" t="str">
        <v>Moderate</v>
      </c>
      <c r="AF164" t="b">
        <v>0</v>
      </c>
    </row>
    <row r="165" spans="1:32" x14ac:dyDescent="0.45">
      <c r="A165" s="8">
        <v>164</v>
      </c>
      <c r="B165" s="8" t="s">
        <v>527</v>
      </c>
      <c r="C165" s="8" t="s">
        <v>528</v>
      </c>
      <c r="D165" s="8" t="s">
        <v>547</v>
      </c>
      <c r="E165" s="15" t="b">
        <f t="shared" si="28"/>
        <v>0</v>
      </c>
      <c r="F165" s="15" t="b">
        <f t="shared" si="29"/>
        <v>0</v>
      </c>
      <c r="G165" s="8" t="s">
        <v>540</v>
      </c>
      <c r="H165" s="15" t="b">
        <f t="shared" si="30"/>
        <v>0</v>
      </c>
      <c r="I165" s="8" t="s">
        <v>543</v>
      </c>
      <c r="J165" s="8" t="s">
        <v>544</v>
      </c>
      <c r="K165" s="15" t="b">
        <f t="shared" si="31"/>
        <v>1</v>
      </c>
      <c r="L165" s="8" t="s">
        <v>533</v>
      </c>
      <c r="M165" s="8">
        <v>51</v>
      </c>
      <c r="N165" s="8">
        <v>116698</v>
      </c>
      <c r="O165" s="8">
        <v>34</v>
      </c>
      <c r="P165" s="15" t="b">
        <f t="shared" si="32"/>
        <v>1</v>
      </c>
      <c r="Q165" s="8">
        <v>16</v>
      </c>
      <c r="R165" s="8">
        <v>8</v>
      </c>
      <c r="S165" s="8">
        <v>9</v>
      </c>
      <c r="T165" s="8">
        <v>51</v>
      </c>
      <c r="U165" s="9" t="b">
        <f t="shared" si="33"/>
        <v>0</v>
      </c>
      <c r="V165" s="9" t="b">
        <f t="shared" si="34"/>
        <v>0</v>
      </c>
      <c r="W165" s="9" t="b">
        <f t="shared" si="35"/>
        <v>0</v>
      </c>
      <c r="X165" t="b">
        <f t="shared" si="36"/>
        <v>0</v>
      </c>
      <c r="Y165" t="b">
        <f t="shared" si="37"/>
        <v>1</v>
      </c>
      <c r="Z165" t="b">
        <f t="shared" si="38"/>
        <v>0</v>
      </c>
      <c r="AA165">
        <f t="shared" si="39"/>
        <v>17</v>
      </c>
      <c r="AB165" t="b">
        <f t="shared" si="40"/>
        <v>1</v>
      </c>
      <c r="AC165" t="str">
        <f t="shared" si="41"/>
        <v>Well Paid</v>
      </c>
      <c r="AD165" t="str">
        <v>Well Paid</v>
      </c>
      <c r="AF165" t="b">
        <v>0</v>
      </c>
    </row>
    <row r="166" spans="1:32" x14ac:dyDescent="0.45">
      <c r="A166" s="9">
        <v>165</v>
      </c>
      <c r="B166" s="9" t="s">
        <v>527</v>
      </c>
      <c r="C166" s="9" t="s">
        <v>528</v>
      </c>
      <c r="D166" s="9" t="s">
        <v>529</v>
      </c>
      <c r="E166" s="15" t="b">
        <f t="shared" si="28"/>
        <v>1</v>
      </c>
      <c r="F166" s="15" t="b">
        <f t="shared" si="29"/>
        <v>1</v>
      </c>
      <c r="G166" s="9" t="s">
        <v>530</v>
      </c>
      <c r="H166" s="15" t="b">
        <f t="shared" si="30"/>
        <v>0</v>
      </c>
      <c r="I166" s="9" t="s">
        <v>541</v>
      </c>
      <c r="J166" s="9" t="s">
        <v>544</v>
      </c>
      <c r="K166" s="15" t="b">
        <f t="shared" si="31"/>
        <v>1</v>
      </c>
      <c r="L166" s="9" t="s">
        <v>554</v>
      </c>
      <c r="M166" s="9">
        <v>47</v>
      </c>
      <c r="N166" s="9">
        <v>66674</v>
      </c>
      <c r="O166" s="9">
        <v>23</v>
      </c>
      <c r="P166" s="15" t="b">
        <f t="shared" si="32"/>
        <v>1</v>
      </c>
      <c r="Q166" s="9">
        <v>13</v>
      </c>
      <c r="R166" s="9">
        <v>12</v>
      </c>
      <c r="S166" s="9">
        <v>4</v>
      </c>
      <c r="T166" s="9">
        <v>58</v>
      </c>
      <c r="U166" s="9" t="b">
        <f t="shared" si="33"/>
        <v>0</v>
      </c>
      <c r="V166" s="9" t="b">
        <f t="shared" si="34"/>
        <v>1</v>
      </c>
      <c r="W166" s="9" t="b">
        <f t="shared" si="35"/>
        <v>1</v>
      </c>
      <c r="X166" t="b">
        <f t="shared" si="36"/>
        <v>0</v>
      </c>
      <c r="Y166" t="b">
        <f t="shared" si="37"/>
        <v>0</v>
      </c>
      <c r="Z166" t="b">
        <f t="shared" si="38"/>
        <v>0</v>
      </c>
      <c r="AA166">
        <f t="shared" si="39"/>
        <v>282</v>
      </c>
      <c r="AB166" t="b">
        <f t="shared" si="40"/>
        <v>0</v>
      </c>
      <c r="AC166" t="str">
        <f t="shared" si="41"/>
        <v>Moderate</v>
      </c>
      <c r="AD166" t="str">
        <v>Moderate</v>
      </c>
      <c r="AF166" t="b">
        <v>0</v>
      </c>
    </row>
    <row r="167" spans="1:32" x14ac:dyDescent="0.45">
      <c r="A167" s="8">
        <v>166</v>
      </c>
      <c r="B167" s="8" t="s">
        <v>557</v>
      </c>
      <c r="C167" s="8" t="s">
        <v>43</v>
      </c>
      <c r="D167" s="8" t="s">
        <v>547</v>
      </c>
      <c r="E167" s="15" t="b">
        <f t="shared" si="28"/>
        <v>0</v>
      </c>
      <c r="F167" s="15" t="b">
        <f t="shared" si="29"/>
        <v>0</v>
      </c>
      <c r="G167" s="8" t="s">
        <v>550</v>
      </c>
      <c r="H167" s="15" t="b">
        <f t="shared" si="30"/>
        <v>0</v>
      </c>
      <c r="I167" s="8" t="s">
        <v>551</v>
      </c>
      <c r="J167" s="8" t="s">
        <v>537</v>
      </c>
      <c r="K167" s="15" t="b">
        <f t="shared" si="31"/>
        <v>0</v>
      </c>
      <c r="L167" s="8" t="s">
        <v>546</v>
      </c>
      <c r="M167" s="8">
        <v>42</v>
      </c>
      <c r="N167" s="8">
        <v>49337</v>
      </c>
      <c r="O167" s="8">
        <v>23</v>
      </c>
      <c r="P167" s="15" t="b">
        <f t="shared" si="32"/>
        <v>1</v>
      </c>
      <c r="Q167" s="8">
        <v>7</v>
      </c>
      <c r="R167" s="8">
        <v>8</v>
      </c>
      <c r="S167" s="8">
        <v>2</v>
      </c>
      <c r="T167" s="8">
        <v>50</v>
      </c>
      <c r="U167" s="9" t="b">
        <f t="shared" si="33"/>
        <v>0</v>
      </c>
      <c r="V167" s="9" t="b">
        <f t="shared" si="34"/>
        <v>0</v>
      </c>
      <c r="W167" s="9" t="b">
        <f t="shared" si="35"/>
        <v>0</v>
      </c>
      <c r="X167" t="b">
        <f t="shared" si="36"/>
        <v>0</v>
      </c>
      <c r="Y167" t="b">
        <f t="shared" si="37"/>
        <v>0</v>
      </c>
      <c r="Z167" t="b">
        <f t="shared" si="38"/>
        <v>0</v>
      </c>
      <c r="AA167">
        <f t="shared" si="39"/>
        <v>394</v>
      </c>
      <c r="AB167" t="b">
        <f t="shared" si="40"/>
        <v>0</v>
      </c>
      <c r="AC167" t="str">
        <f t="shared" si="41"/>
        <v>Moderate</v>
      </c>
      <c r="AD167" t="str">
        <v>Moderate</v>
      </c>
      <c r="AF167" t="b">
        <v>0</v>
      </c>
    </row>
    <row r="168" spans="1:32" x14ac:dyDescent="0.45">
      <c r="A168" s="9">
        <v>167</v>
      </c>
      <c r="B168" s="9" t="s">
        <v>527</v>
      </c>
      <c r="C168" s="9" t="s">
        <v>43</v>
      </c>
      <c r="D168" s="9" t="s">
        <v>555</v>
      </c>
      <c r="E168" s="15" t="b">
        <f t="shared" si="28"/>
        <v>1</v>
      </c>
      <c r="F168" s="15" t="b">
        <f t="shared" si="29"/>
        <v>1</v>
      </c>
      <c r="G168" s="9" t="s">
        <v>550</v>
      </c>
      <c r="H168" s="15" t="b">
        <f t="shared" si="30"/>
        <v>0</v>
      </c>
      <c r="I168" s="9" t="s">
        <v>556</v>
      </c>
      <c r="J168" s="9" t="s">
        <v>537</v>
      </c>
      <c r="K168" s="15" t="b">
        <f t="shared" si="31"/>
        <v>0</v>
      </c>
      <c r="L168" s="9" t="s">
        <v>558</v>
      </c>
      <c r="M168" s="9">
        <v>49</v>
      </c>
      <c r="N168" s="9">
        <v>52313</v>
      </c>
      <c r="O168" s="9">
        <v>5</v>
      </c>
      <c r="P168" s="15" t="b">
        <f t="shared" si="32"/>
        <v>0</v>
      </c>
      <c r="Q168" s="9">
        <v>17</v>
      </c>
      <c r="R168" s="9">
        <v>7</v>
      </c>
      <c r="S168" s="9">
        <v>9</v>
      </c>
      <c r="T168" s="9">
        <v>29</v>
      </c>
      <c r="U168" s="9" t="b">
        <f t="shared" si="33"/>
        <v>0</v>
      </c>
      <c r="V168" s="9" t="b">
        <f t="shared" si="34"/>
        <v>0</v>
      </c>
      <c r="W168" s="9" t="b">
        <f t="shared" si="35"/>
        <v>0</v>
      </c>
      <c r="X168" t="b">
        <f t="shared" si="36"/>
        <v>0</v>
      </c>
      <c r="Y168" t="b">
        <f t="shared" si="37"/>
        <v>1</v>
      </c>
      <c r="Z168" t="b">
        <f t="shared" si="38"/>
        <v>0</v>
      </c>
      <c r="AA168">
        <f t="shared" si="39"/>
        <v>368</v>
      </c>
      <c r="AB168" t="b">
        <f t="shared" si="40"/>
        <v>0</v>
      </c>
      <c r="AC168" t="str">
        <f t="shared" si="41"/>
        <v>Moderate</v>
      </c>
      <c r="AD168" t="str">
        <v>Moderate</v>
      </c>
      <c r="AF168" t="b">
        <v>0</v>
      </c>
    </row>
    <row r="169" spans="1:32" x14ac:dyDescent="0.45">
      <c r="A169" s="8">
        <v>168</v>
      </c>
      <c r="B169" s="8" t="s">
        <v>545</v>
      </c>
      <c r="C169" s="8" t="s">
        <v>43</v>
      </c>
      <c r="D169" s="8" t="s">
        <v>535</v>
      </c>
      <c r="E169" s="15" t="b">
        <f t="shared" si="28"/>
        <v>1</v>
      </c>
      <c r="F169" s="15" t="b">
        <f t="shared" si="29"/>
        <v>1</v>
      </c>
      <c r="G169" s="8" t="s">
        <v>530</v>
      </c>
      <c r="H169" s="15" t="b">
        <f t="shared" si="30"/>
        <v>0</v>
      </c>
      <c r="I169" s="8" t="s">
        <v>543</v>
      </c>
      <c r="J169" s="8" t="s">
        <v>532</v>
      </c>
      <c r="K169" s="15" t="b">
        <f t="shared" si="31"/>
        <v>0</v>
      </c>
      <c r="L169" s="8" t="s">
        <v>554</v>
      </c>
      <c r="M169" s="8">
        <v>47</v>
      </c>
      <c r="N169" s="8">
        <v>56943</v>
      </c>
      <c r="O169" s="8">
        <v>31</v>
      </c>
      <c r="P169" s="15" t="b">
        <f t="shared" si="32"/>
        <v>1</v>
      </c>
      <c r="Q169" s="8">
        <v>3</v>
      </c>
      <c r="R169" s="8">
        <v>14</v>
      </c>
      <c r="S169" s="8">
        <v>2</v>
      </c>
      <c r="T169" s="8">
        <v>49</v>
      </c>
      <c r="U169" s="9" t="b">
        <f t="shared" si="33"/>
        <v>0</v>
      </c>
      <c r="V169" s="9" t="b">
        <f t="shared" si="34"/>
        <v>1</v>
      </c>
      <c r="W169" s="9" t="b">
        <f t="shared" si="35"/>
        <v>1</v>
      </c>
      <c r="X169" t="b">
        <f t="shared" si="36"/>
        <v>0</v>
      </c>
      <c r="Y169" t="b">
        <f t="shared" si="37"/>
        <v>1</v>
      </c>
      <c r="Z169" t="b">
        <f t="shared" si="38"/>
        <v>0</v>
      </c>
      <c r="AA169">
        <f t="shared" si="39"/>
        <v>339</v>
      </c>
      <c r="AB169" t="b">
        <f t="shared" si="40"/>
        <v>0</v>
      </c>
      <c r="AC169" t="str">
        <f t="shared" si="41"/>
        <v>Moderate</v>
      </c>
      <c r="AD169" t="str">
        <v>Moderate</v>
      </c>
      <c r="AF169" t="b">
        <v>0</v>
      </c>
    </row>
    <row r="170" spans="1:32" x14ac:dyDescent="0.45">
      <c r="A170" s="9">
        <v>169</v>
      </c>
      <c r="B170" s="9" t="s">
        <v>559</v>
      </c>
      <c r="C170" s="9" t="s">
        <v>528</v>
      </c>
      <c r="D170" s="9" t="s">
        <v>547</v>
      </c>
      <c r="E170" s="15" t="b">
        <f t="shared" si="28"/>
        <v>0</v>
      </c>
      <c r="F170" s="15" t="b">
        <f t="shared" si="29"/>
        <v>0</v>
      </c>
      <c r="G170" s="9" t="s">
        <v>550</v>
      </c>
      <c r="H170" s="15" t="b">
        <f t="shared" si="30"/>
        <v>0</v>
      </c>
      <c r="I170" s="9" t="s">
        <v>556</v>
      </c>
      <c r="J170" s="9" t="s">
        <v>532</v>
      </c>
      <c r="K170" s="15" t="b">
        <f t="shared" si="31"/>
        <v>0</v>
      </c>
      <c r="L170" s="9" t="s">
        <v>546</v>
      </c>
      <c r="M170" s="9">
        <v>54</v>
      </c>
      <c r="N170" s="9">
        <v>107949</v>
      </c>
      <c r="O170" s="9">
        <v>6</v>
      </c>
      <c r="P170" s="15" t="b">
        <f t="shared" si="32"/>
        <v>0</v>
      </c>
      <c r="Q170" s="9">
        <v>5</v>
      </c>
      <c r="R170" s="9">
        <v>13</v>
      </c>
      <c r="S170" s="9">
        <v>9</v>
      </c>
      <c r="T170" s="9">
        <v>37</v>
      </c>
      <c r="U170" s="9" t="b">
        <f t="shared" si="33"/>
        <v>0</v>
      </c>
      <c r="V170" s="9" t="b">
        <f t="shared" si="34"/>
        <v>0</v>
      </c>
      <c r="W170" s="9" t="b">
        <f t="shared" si="35"/>
        <v>0</v>
      </c>
      <c r="X170" t="b">
        <f t="shared" si="36"/>
        <v>1</v>
      </c>
      <c r="Y170" t="b">
        <f t="shared" si="37"/>
        <v>1</v>
      </c>
      <c r="Z170" t="b">
        <f t="shared" si="38"/>
        <v>0</v>
      </c>
      <c r="AA170">
        <f t="shared" si="39"/>
        <v>66</v>
      </c>
      <c r="AB170" t="b">
        <f t="shared" si="40"/>
        <v>1</v>
      </c>
      <c r="AC170" t="str">
        <f t="shared" si="41"/>
        <v>Well Paid</v>
      </c>
      <c r="AD170" t="str">
        <v>Well Paid</v>
      </c>
      <c r="AF170" t="b">
        <v>0</v>
      </c>
    </row>
    <row r="171" spans="1:32" x14ac:dyDescent="0.45">
      <c r="A171" s="8">
        <v>170</v>
      </c>
      <c r="B171" s="8" t="s">
        <v>527</v>
      </c>
      <c r="C171" s="8" t="s">
        <v>43</v>
      </c>
      <c r="D171" s="8" t="s">
        <v>529</v>
      </c>
      <c r="E171" s="15" t="b">
        <f t="shared" si="28"/>
        <v>1</v>
      </c>
      <c r="F171" s="15" t="b">
        <f t="shared" si="29"/>
        <v>1</v>
      </c>
      <c r="G171" s="8" t="s">
        <v>548</v>
      </c>
      <c r="H171" s="15" t="b">
        <f t="shared" si="30"/>
        <v>1</v>
      </c>
      <c r="I171" s="8" t="s">
        <v>531</v>
      </c>
      <c r="J171" s="8" t="s">
        <v>537</v>
      </c>
      <c r="K171" s="15" t="b">
        <f t="shared" si="31"/>
        <v>0</v>
      </c>
      <c r="L171" s="8" t="s">
        <v>558</v>
      </c>
      <c r="M171" s="8">
        <v>42</v>
      </c>
      <c r="N171" s="8">
        <v>30276</v>
      </c>
      <c r="O171" s="8">
        <v>37</v>
      </c>
      <c r="P171" s="15" t="b">
        <f t="shared" si="32"/>
        <v>1</v>
      </c>
      <c r="Q171" s="8">
        <v>19</v>
      </c>
      <c r="R171" s="8">
        <v>9</v>
      </c>
      <c r="S171" s="8">
        <v>2</v>
      </c>
      <c r="T171" s="8">
        <v>43</v>
      </c>
      <c r="U171" s="9" t="b">
        <f t="shared" si="33"/>
        <v>0</v>
      </c>
      <c r="V171" s="9" t="b">
        <f t="shared" si="34"/>
        <v>1</v>
      </c>
      <c r="W171" s="9" t="b">
        <f t="shared" si="35"/>
        <v>1</v>
      </c>
      <c r="X171" t="b">
        <f t="shared" si="36"/>
        <v>0</v>
      </c>
      <c r="Y171" t="b">
        <f t="shared" si="37"/>
        <v>0</v>
      </c>
      <c r="Z171" t="b">
        <f t="shared" si="38"/>
        <v>0</v>
      </c>
      <c r="AA171">
        <f t="shared" si="39"/>
        <v>498</v>
      </c>
      <c r="AB171" t="b">
        <f t="shared" si="40"/>
        <v>0</v>
      </c>
      <c r="AC171" t="str">
        <f t="shared" si="41"/>
        <v>Moderate</v>
      </c>
      <c r="AD171" t="str">
        <v>Moderate</v>
      </c>
      <c r="AF171" t="b">
        <v>0</v>
      </c>
    </row>
    <row r="172" spans="1:32" x14ac:dyDescent="0.45">
      <c r="A172" s="9">
        <v>171</v>
      </c>
      <c r="B172" s="9" t="s">
        <v>527</v>
      </c>
      <c r="C172" s="9" t="s">
        <v>528</v>
      </c>
      <c r="D172" s="9" t="s">
        <v>547</v>
      </c>
      <c r="E172" s="15" t="b">
        <f t="shared" si="28"/>
        <v>0</v>
      </c>
      <c r="F172" s="15" t="b">
        <f t="shared" si="29"/>
        <v>0</v>
      </c>
      <c r="G172" s="9" t="s">
        <v>530</v>
      </c>
      <c r="H172" s="15" t="b">
        <f t="shared" si="30"/>
        <v>0</v>
      </c>
      <c r="I172" s="9" t="s">
        <v>531</v>
      </c>
      <c r="J172" s="9" t="s">
        <v>537</v>
      </c>
      <c r="K172" s="15" t="b">
        <f t="shared" si="31"/>
        <v>0</v>
      </c>
      <c r="L172" s="9" t="s">
        <v>558</v>
      </c>
      <c r="M172" s="9">
        <v>56</v>
      </c>
      <c r="N172" s="9">
        <v>81151</v>
      </c>
      <c r="O172" s="9">
        <v>10</v>
      </c>
      <c r="P172" s="15" t="b">
        <f t="shared" si="32"/>
        <v>0</v>
      </c>
      <c r="Q172" s="9">
        <v>12</v>
      </c>
      <c r="R172" s="9">
        <v>2</v>
      </c>
      <c r="S172" s="9">
        <v>8</v>
      </c>
      <c r="T172" s="9">
        <v>28</v>
      </c>
      <c r="U172" s="9" t="b">
        <f t="shared" si="33"/>
        <v>0</v>
      </c>
      <c r="V172" s="9" t="b">
        <f t="shared" si="34"/>
        <v>0</v>
      </c>
      <c r="W172" s="9" t="b">
        <f t="shared" si="35"/>
        <v>0</v>
      </c>
      <c r="X172" t="b">
        <f t="shared" si="36"/>
        <v>0</v>
      </c>
      <c r="Y172" t="b">
        <f t="shared" si="37"/>
        <v>1</v>
      </c>
      <c r="Z172" t="b">
        <f t="shared" si="38"/>
        <v>0</v>
      </c>
      <c r="AA172">
        <f t="shared" si="39"/>
        <v>217</v>
      </c>
      <c r="AB172" t="b">
        <f t="shared" si="40"/>
        <v>1</v>
      </c>
      <c r="AC172" t="str">
        <f t="shared" si="41"/>
        <v>Well Paid</v>
      </c>
      <c r="AD172" t="str">
        <v>Well Paid</v>
      </c>
      <c r="AF172" t="b">
        <v>0</v>
      </c>
    </row>
    <row r="173" spans="1:32" x14ac:dyDescent="0.45">
      <c r="A173" s="8">
        <v>172</v>
      </c>
      <c r="B173" s="8" t="s">
        <v>552</v>
      </c>
      <c r="C173" s="8" t="s">
        <v>42</v>
      </c>
      <c r="D173" s="8" t="s">
        <v>555</v>
      </c>
      <c r="E173" s="15" t="b">
        <f t="shared" si="28"/>
        <v>1</v>
      </c>
      <c r="F173" s="15" t="b">
        <f t="shared" si="29"/>
        <v>1</v>
      </c>
      <c r="G173" s="8" t="s">
        <v>530</v>
      </c>
      <c r="H173" s="15" t="b">
        <f t="shared" si="30"/>
        <v>0</v>
      </c>
      <c r="I173" s="8" t="s">
        <v>531</v>
      </c>
      <c r="J173" s="8" t="s">
        <v>537</v>
      </c>
      <c r="K173" s="15" t="b">
        <f t="shared" si="31"/>
        <v>0</v>
      </c>
      <c r="L173" s="8" t="s">
        <v>533</v>
      </c>
      <c r="M173" s="8">
        <v>55</v>
      </c>
      <c r="N173" s="8">
        <v>47611</v>
      </c>
      <c r="O173" s="8">
        <v>7</v>
      </c>
      <c r="P173" s="15" t="b">
        <f t="shared" si="32"/>
        <v>0</v>
      </c>
      <c r="Q173" s="8">
        <v>7</v>
      </c>
      <c r="R173" s="8">
        <v>3</v>
      </c>
      <c r="S173" s="8">
        <v>9</v>
      </c>
      <c r="T173" s="8">
        <v>50</v>
      </c>
      <c r="U173" s="9" t="b">
        <f t="shared" si="33"/>
        <v>0</v>
      </c>
      <c r="V173" s="9" t="b">
        <f t="shared" si="34"/>
        <v>0</v>
      </c>
      <c r="W173" s="9" t="b">
        <f t="shared" si="35"/>
        <v>0</v>
      </c>
      <c r="X173" t="b">
        <f t="shared" si="36"/>
        <v>0</v>
      </c>
      <c r="Y173" t="b">
        <f t="shared" si="37"/>
        <v>1</v>
      </c>
      <c r="Z173" t="b">
        <f t="shared" si="38"/>
        <v>0</v>
      </c>
      <c r="AA173">
        <f t="shared" si="39"/>
        <v>406</v>
      </c>
      <c r="AB173" t="b">
        <f t="shared" si="40"/>
        <v>0</v>
      </c>
      <c r="AC173" t="str">
        <f t="shared" si="41"/>
        <v>Moderate</v>
      </c>
      <c r="AD173" t="str">
        <v>Moderate</v>
      </c>
      <c r="AF173" t="b">
        <v>0</v>
      </c>
    </row>
    <row r="174" spans="1:32" x14ac:dyDescent="0.45">
      <c r="A174" s="9">
        <v>173</v>
      </c>
      <c r="B174" s="9" t="s">
        <v>552</v>
      </c>
      <c r="C174" s="9" t="s">
        <v>528</v>
      </c>
      <c r="D174" s="9" t="s">
        <v>529</v>
      </c>
      <c r="E174" s="15" t="b">
        <f t="shared" si="28"/>
        <v>1</v>
      </c>
      <c r="F174" s="15" t="b">
        <f t="shared" si="29"/>
        <v>1</v>
      </c>
      <c r="G174" s="9" t="s">
        <v>530</v>
      </c>
      <c r="H174" s="15" t="b">
        <f t="shared" si="30"/>
        <v>0</v>
      </c>
      <c r="I174" s="9" t="s">
        <v>536</v>
      </c>
      <c r="J174" s="9" t="s">
        <v>537</v>
      </c>
      <c r="K174" s="15" t="b">
        <f t="shared" si="31"/>
        <v>0</v>
      </c>
      <c r="L174" s="9" t="s">
        <v>542</v>
      </c>
      <c r="M174" s="9">
        <v>62</v>
      </c>
      <c r="N174" s="9">
        <v>41944</v>
      </c>
      <c r="O174" s="9">
        <v>39</v>
      </c>
      <c r="P174" s="15" t="b">
        <f t="shared" si="32"/>
        <v>1</v>
      </c>
      <c r="Q174" s="9">
        <v>9</v>
      </c>
      <c r="R174" s="9">
        <v>10</v>
      </c>
      <c r="S174" s="9">
        <v>9</v>
      </c>
      <c r="T174" s="9">
        <v>34</v>
      </c>
      <c r="U174" s="9" t="b">
        <f t="shared" si="33"/>
        <v>0</v>
      </c>
      <c r="V174" s="9" t="b">
        <f t="shared" si="34"/>
        <v>1</v>
      </c>
      <c r="W174" s="9" t="b">
        <f t="shared" si="35"/>
        <v>1</v>
      </c>
      <c r="X174" t="b">
        <f t="shared" si="36"/>
        <v>0</v>
      </c>
      <c r="Y174" t="b">
        <f t="shared" si="37"/>
        <v>1</v>
      </c>
      <c r="Z174" t="b">
        <f t="shared" si="38"/>
        <v>0</v>
      </c>
      <c r="AA174">
        <f t="shared" si="39"/>
        <v>435</v>
      </c>
      <c r="AB174" t="b">
        <f t="shared" si="40"/>
        <v>0</v>
      </c>
      <c r="AC174" t="str">
        <f t="shared" si="41"/>
        <v>Moderate</v>
      </c>
      <c r="AD174" t="str">
        <v>Moderate</v>
      </c>
      <c r="AF174" t="b">
        <v>0</v>
      </c>
    </row>
    <row r="175" spans="1:32" x14ac:dyDescent="0.45">
      <c r="A175" s="8">
        <v>174</v>
      </c>
      <c r="B175" s="8" t="s">
        <v>534</v>
      </c>
      <c r="C175" s="8" t="s">
        <v>528</v>
      </c>
      <c r="D175" s="8" t="s">
        <v>547</v>
      </c>
      <c r="E175" s="15" t="b">
        <f t="shared" si="28"/>
        <v>0</v>
      </c>
      <c r="F175" s="15" t="b">
        <f t="shared" si="29"/>
        <v>0</v>
      </c>
      <c r="G175" s="8" t="s">
        <v>548</v>
      </c>
      <c r="H175" s="15" t="b">
        <f t="shared" si="30"/>
        <v>1</v>
      </c>
      <c r="I175" s="8" t="s">
        <v>556</v>
      </c>
      <c r="J175" s="8" t="s">
        <v>532</v>
      </c>
      <c r="K175" s="15" t="b">
        <f t="shared" si="31"/>
        <v>0</v>
      </c>
      <c r="L175" s="8" t="s">
        <v>538</v>
      </c>
      <c r="M175" s="8">
        <v>39</v>
      </c>
      <c r="N175" s="8">
        <v>82887</v>
      </c>
      <c r="O175" s="8">
        <v>38</v>
      </c>
      <c r="P175" s="15" t="b">
        <f t="shared" si="32"/>
        <v>1</v>
      </c>
      <c r="Q175" s="8">
        <v>6</v>
      </c>
      <c r="R175" s="8">
        <v>8</v>
      </c>
      <c r="S175" s="8">
        <v>9</v>
      </c>
      <c r="T175" s="8">
        <v>23</v>
      </c>
      <c r="U175" s="9" t="b">
        <f t="shared" si="33"/>
        <v>0</v>
      </c>
      <c r="V175" s="9" t="b">
        <f t="shared" si="34"/>
        <v>0</v>
      </c>
      <c r="W175" s="9" t="b">
        <f t="shared" si="35"/>
        <v>0</v>
      </c>
      <c r="X175" t="b">
        <f t="shared" si="36"/>
        <v>1</v>
      </c>
      <c r="Y175" t="b">
        <f t="shared" si="37"/>
        <v>1</v>
      </c>
      <c r="Z175" t="b">
        <f t="shared" si="38"/>
        <v>0</v>
      </c>
      <c r="AA175">
        <f t="shared" si="39"/>
        <v>206</v>
      </c>
      <c r="AB175" t="b">
        <f t="shared" si="40"/>
        <v>1</v>
      </c>
      <c r="AC175" t="str">
        <f t="shared" si="41"/>
        <v>Well Paid</v>
      </c>
      <c r="AD175" t="str">
        <v>Well Paid</v>
      </c>
      <c r="AF175" t="b">
        <v>0</v>
      </c>
    </row>
    <row r="176" spans="1:32" x14ac:dyDescent="0.45">
      <c r="A176" s="9">
        <v>175</v>
      </c>
      <c r="B176" s="9" t="s">
        <v>539</v>
      </c>
      <c r="C176" s="9" t="s">
        <v>42</v>
      </c>
      <c r="D176" s="9" t="s">
        <v>529</v>
      </c>
      <c r="E176" s="15" t="b">
        <f t="shared" si="28"/>
        <v>1</v>
      </c>
      <c r="F176" s="15" t="b">
        <f t="shared" si="29"/>
        <v>1</v>
      </c>
      <c r="G176" s="9" t="s">
        <v>530</v>
      </c>
      <c r="H176" s="15" t="b">
        <f t="shared" si="30"/>
        <v>0</v>
      </c>
      <c r="I176" s="9" t="s">
        <v>543</v>
      </c>
      <c r="J176" s="9" t="s">
        <v>537</v>
      </c>
      <c r="K176" s="15" t="b">
        <f t="shared" si="31"/>
        <v>0</v>
      </c>
      <c r="L176" s="9" t="s">
        <v>554</v>
      </c>
      <c r="M176" s="9">
        <v>32</v>
      </c>
      <c r="N176" s="9">
        <v>111442</v>
      </c>
      <c r="O176" s="9">
        <v>21</v>
      </c>
      <c r="P176" s="15" t="b">
        <f t="shared" si="32"/>
        <v>1</v>
      </c>
      <c r="Q176" s="9">
        <v>17</v>
      </c>
      <c r="R176" s="9">
        <v>14</v>
      </c>
      <c r="S176" s="9">
        <v>2</v>
      </c>
      <c r="T176" s="9">
        <v>59</v>
      </c>
      <c r="U176" s="9" t="b">
        <f t="shared" si="33"/>
        <v>0</v>
      </c>
      <c r="V176" s="9" t="b">
        <f t="shared" si="34"/>
        <v>1</v>
      </c>
      <c r="W176" s="9" t="b">
        <f t="shared" si="35"/>
        <v>1</v>
      </c>
      <c r="X176" t="b">
        <f t="shared" si="36"/>
        <v>0</v>
      </c>
      <c r="Y176" t="b">
        <f t="shared" si="37"/>
        <v>0</v>
      </c>
      <c r="Z176" t="b">
        <f t="shared" si="38"/>
        <v>0</v>
      </c>
      <c r="AA176">
        <f t="shared" si="39"/>
        <v>39</v>
      </c>
      <c r="AB176" t="b">
        <f t="shared" si="40"/>
        <v>0</v>
      </c>
      <c r="AC176" t="str">
        <f t="shared" si="41"/>
        <v>Well Paid</v>
      </c>
      <c r="AD176" t="str">
        <v>Well Paid</v>
      </c>
      <c r="AF176">
        <v>111442</v>
      </c>
    </row>
    <row r="177" spans="1:32" x14ac:dyDescent="0.45">
      <c r="A177" s="8">
        <v>176</v>
      </c>
      <c r="B177" s="8" t="s">
        <v>545</v>
      </c>
      <c r="C177" s="8" t="s">
        <v>528</v>
      </c>
      <c r="D177" s="8" t="s">
        <v>555</v>
      </c>
      <c r="E177" s="15" t="b">
        <f t="shared" si="28"/>
        <v>1</v>
      </c>
      <c r="F177" s="15" t="b">
        <f t="shared" si="29"/>
        <v>1</v>
      </c>
      <c r="G177" s="8" t="s">
        <v>548</v>
      </c>
      <c r="H177" s="15" t="b">
        <f t="shared" si="30"/>
        <v>1</v>
      </c>
      <c r="I177" s="8" t="s">
        <v>543</v>
      </c>
      <c r="J177" s="8" t="s">
        <v>532</v>
      </c>
      <c r="K177" s="15" t="b">
        <f t="shared" si="31"/>
        <v>0</v>
      </c>
      <c r="L177" s="8" t="s">
        <v>558</v>
      </c>
      <c r="M177" s="8">
        <v>44</v>
      </c>
      <c r="N177" s="8">
        <v>79847</v>
      </c>
      <c r="O177" s="8">
        <v>20</v>
      </c>
      <c r="P177" s="15" t="b">
        <f t="shared" si="32"/>
        <v>1</v>
      </c>
      <c r="Q177" s="8">
        <v>16</v>
      </c>
      <c r="R177" s="8">
        <v>6</v>
      </c>
      <c r="S177" s="8">
        <v>4</v>
      </c>
      <c r="T177" s="8">
        <v>28</v>
      </c>
      <c r="U177" s="9" t="b">
        <f t="shared" si="33"/>
        <v>0</v>
      </c>
      <c r="V177" s="9" t="b">
        <f t="shared" si="34"/>
        <v>1</v>
      </c>
      <c r="W177" s="9" t="b">
        <f t="shared" si="35"/>
        <v>1</v>
      </c>
      <c r="X177" t="b">
        <f t="shared" si="36"/>
        <v>0</v>
      </c>
      <c r="Y177" t="b">
        <f t="shared" si="37"/>
        <v>1</v>
      </c>
      <c r="Z177" t="b">
        <f t="shared" si="38"/>
        <v>0</v>
      </c>
      <c r="AA177">
        <f t="shared" si="39"/>
        <v>223</v>
      </c>
      <c r="AB177" t="b">
        <f t="shared" si="40"/>
        <v>1</v>
      </c>
      <c r="AC177" t="str">
        <f t="shared" si="41"/>
        <v>Moderate</v>
      </c>
      <c r="AD177" t="str">
        <v>Moderate</v>
      </c>
      <c r="AF177" t="b">
        <v>0</v>
      </c>
    </row>
    <row r="178" spans="1:32" x14ac:dyDescent="0.45">
      <c r="A178" s="9">
        <v>177</v>
      </c>
      <c r="B178" s="9" t="s">
        <v>527</v>
      </c>
      <c r="C178" s="9" t="s">
        <v>43</v>
      </c>
      <c r="D178" s="9" t="s">
        <v>535</v>
      </c>
      <c r="E178" s="15" t="b">
        <f t="shared" si="28"/>
        <v>1</v>
      </c>
      <c r="F178" s="15" t="b">
        <f t="shared" si="29"/>
        <v>1</v>
      </c>
      <c r="G178" s="9" t="s">
        <v>530</v>
      </c>
      <c r="H178" s="15" t="b">
        <f t="shared" si="30"/>
        <v>0</v>
      </c>
      <c r="I178" s="9" t="s">
        <v>553</v>
      </c>
      <c r="J178" s="9" t="s">
        <v>537</v>
      </c>
      <c r="K178" s="15" t="b">
        <f t="shared" si="31"/>
        <v>0</v>
      </c>
      <c r="L178" s="9" t="s">
        <v>554</v>
      </c>
      <c r="M178" s="9">
        <v>43</v>
      </c>
      <c r="N178" s="9">
        <v>88653</v>
      </c>
      <c r="O178" s="9">
        <v>3</v>
      </c>
      <c r="P178" s="15" t="b">
        <f t="shared" si="32"/>
        <v>0</v>
      </c>
      <c r="Q178" s="9">
        <v>3</v>
      </c>
      <c r="R178" s="9">
        <v>10</v>
      </c>
      <c r="S178" s="9">
        <v>7</v>
      </c>
      <c r="T178" s="9">
        <v>28</v>
      </c>
      <c r="U178" s="9" t="b">
        <f t="shared" si="33"/>
        <v>0</v>
      </c>
      <c r="V178" s="9" t="b">
        <f t="shared" si="34"/>
        <v>0</v>
      </c>
      <c r="W178" s="9" t="b">
        <f t="shared" si="35"/>
        <v>0</v>
      </c>
      <c r="X178" t="b">
        <f t="shared" si="36"/>
        <v>0</v>
      </c>
      <c r="Y178" t="b">
        <f t="shared" si="37"/>
        <v>0</v>
      </c>
      <c r="Z178" t="b">
        <f t="shared" si="38"/>
        <v>0</v>
      </c>
      <c r="AA178">
        <f t="shared" si="39"/>
        <v>162</v>
      </c>
      <c r="AB178" t="b">
        <f t="shared" si="40"/>
        <v>0</v>
      </c>
      <c r="AC178" t="str">
        <f t="shared" si="41"/>
        <v>Well Paid</v>
      </c>
      <c r="AD178" t="str">
        <v>Well Paid</v>
      </c>
      <c r="AF178" t="b">
        <v>0</v>
      </c>
    </row>
    <row r="179" spans="1:32" x14ac:dyDescent="0.45">
      <c r="A179" s="8">
        <v>178</v>
      </c>
      <c r="B179" s="8" t="s">
        <v>527</v>
      </c>
      <c r="C179" s="8" t="s">
        <v>43</v>
      </c>
      <c r="D179" s="8" t="s">
        <v>555</v>
      </c>
      <c r="E179" s="15" t="b">
        <f t="shared" si="28"/>
        <v>1</v>
      </c>
      <c r="F179" s="15" t="b">
        <f t="shared" si="29"/>
        <v>1</v>
      </c>
      <c r="G179" s="8" t="s">
        <v>540</v>
      </c>
      <c r="H179" s="15" t="b">
        <f t="shared" si="30"/>
        <v>0</v>
      </c>
      <c r="I179" s="8" t="s">
        <v>553</v>
      </c>
      <c r="J179" s="8" t="s">
        <v>537</v>
      </c>
      <c r="K179" s="15" t="b">
        <f t="shared" si="31"/>
        <v>0</v>
      </c>
      <c r="L179" s="8" t="s">
        <v>542</v>
      </c>
      <c r="M179" s="8">
        <v>38</v>
      </c>
      <c r="N179" s="8">
        <v>116072</v>
      </c>
      <c r="O179" s="8">
        <v>22</v>
      </c>
      <c r="P179" s="15" t="b">
        <f t="shared" si="32"/>
        <v>1</v>
      </c>
      <c r="Q179" s="8">
        <v>4</v>
      </c>
      <c r="R179" s="8">
        <v>9</v>
      </c>
      <c r="S179" s="8">
        <v>2</v>
      </c>
      <c r="T179" s="8">
        <v>45</v>
      </c>
      <c r="U179" s="9" t="b">
        <f t="shared" si="33"/>
        <v>0</v>
      </c>
      <c r="V179" s="9" t="b">
        <f t="shared" si="34"/>
        <v>1</v>
      </c>
      <c r="W179" s="9" t="b">
        <f t="shared" si="35"/>
        <v>1</v>
      </c>
      <c r="X179" t="b">
        <f t="shared" si="36"/>
        <v>0</v>
      </c>
      <c r="Y179" t="b">
        <f t="shared" si="37"/>
        <v>0</v>
      </c>
      <c r="Z179" t="b">
        <f t="shared" si="38"/>
        <v>0</v>
      </c>
      <c r="AA179">
        <f t="shared" si="39"/>
        <v>19</v>
      </c>
      <c r="AB179" t="b">
        <f t="shared" si="40"/>
        <v>1</v>
      </c>
      <c r="AC179" t="str">
        <f t="shared" si="41"/>
        <v>Well Paid</v>
      </c>
      <c r="AD179" t="str">
        <v>Well Paid</v>
      </c>
      <c r="AF179" t="b">
        <v>0</v>
      </c>
    </row>
    <row r="180" spans="1:32" x14ac:dyDescent="0.45">
      <c r="A180" s="9">
        <v>179</v>
      </c>
      <c r="B180" s="9" t="s">
        <v>559</v>
      </c>
      <c r="C180" s="9" t="s">
        <v>528</v>
      </c>
      <c r="D180" s="9" t="s">
        <v>555</v>
      </c>
      <c r="E180" s="15" t="b">
        <f t="shared" si="28"/>
        <v>1</v>
      </c>
      <c r="F180" s="15" t="b">
        <f t="shared" si="29"/>
        <v>1</v>
      </c>
      <c r="G180" s="9" t="s">
        <v>550</v>
      </c>
      <c r="H180" s="15" t="b">
        <f t="shared" si="30"/>
        <v>0</v>
      </c>
      <c r="I180" s="9" t="s">
        <v>551</v>
      </c>
      <c r="J180" s="9" t="s">
        <v>537</v>
      </c>
      <c r="K180" s="15" t="b">
        <f t="shared" si="31"/>
        <v>0</v>
      </c>
      <c r="L180" s="9" t="s">
        <v>538</v>
      </c>
      <c r="M180" s="9">
        <v>26</v>
      </c>
      <c r="N180" s="9">
        <v>86622</v>
      </c>
      <c r="O180" s="9">
        <v>4</v>
      </c>
      <c r="P180" s="15" t="b">
        <f t="shared" si="32"/>
        <v>0</v>
      </c>
      <c r="Q180" s="9">
        <v>10</v>
      </c>
      <c r="R180" s="9">
        <v>10</v>
      </c>
      <c r="S180" s="9">
        <v>1</v>
      </c>
      <c r="T180" s="9">
        <v>23</v>
      </c>
      <c r="U180" s="9" t="b">
        <f t="shared" si="33"/>
        <v>0</v>
      </c>
      <c r="V180" s="9" t="b">
        <f t="shared" si="34"/>
        <v>0</v>
      </c>
      <c r="W180" s="9" t="b">
        <f t="shared" si="35"/>
        <v>0</v>
      </c>
      <c r="X180" t="b">
        <f t="shared" si="36"/>
        <v>0</v>
      </c>
      <c r="Y180" t="b">
        <f t="shared" si="37"/>
        <v>0</v>
      </c>
      <c r="Z180" t="b">
        <f t="shared" si="38"/>
        <v>0</v>
      </c>
      <c r="AA180">
        <f t="shared" si="39"/>
        <v>176</v>
      </c>
      <c r="AB180" t="b">
        <f t="shared" si="40"/>
        <v>1</v>
      </c>
      <c r="AC180" t="str">
        <f t="shared" si="41"/>
        <v>Well Paid</v>
      </c>
      <c r="AD180" t="str">
        <v>Well Paid</v>
      </c>
      <c r="AF180" t="b">
        <v>0</v>
      </c>
    </row>
    <row r="181" spans="1:32" x14ac:dyDescent="0.45">
      <c r="A181" s="8">
        <v>180</v>
      </c>
      <c r="B181" s="8" t="s">
        <v>534</v>
      </c>
      <c r="C181" s="8" t="s">
        <v>43</v>
      </c>
      <c r="D181" s="8" t="s">
        <v>555</v>
      </c>
      <c r="E181" s="15" t="b">
        <f t="shared" si="28"/>
        <v>1</v>
      </c>
      <c r="F181" s="15" t="b">
        <f t="shared" si="29"/>
        <v>1</v>
      </c>
      <c r="G181" s="8" t="s">
        <v>540</v>
      </c>
      <c r="H181" s="15" t="b">
        <f t="shared" si="30"/>
        <v>0</v>
      </c>
      <c r="I181" s="8" t="s">
        <v>553</v>
      </c>
      <c r="J181" s="8" t="s">
        <v>532</v>
      </c>
      <c r="K181" s="15" t="b">
        <f t="shared" si="31"/>
        <v>0</v>
      </c>
      <c r="L181" s="8" t="s">
        <v>542</v>
      </c>
      <c r="M181" s="8">
        <v>32</v>
      </c>
      <c r="N181" s="8">
        <v>57810</v>
      </c>
      <c r="O181" s="8">
        <v>28</v>
      </c>
      <c r="P181" s="15" t="b">
        <f t="shared" si="32"/>
        <v>1</v>
      </c>
      <c r="Q181" s="8">
        <v>5</v>
      </c>
      <c r="R181" s="8">
        <v>4</v>
      </c>
      <c r="S181" s="8">
        <v>3</v>
      </c>
      <c r="T181" s="8">
        <v>36</v>
      </c>
      <c r="U181" s="9" t="b">
        <f t="shared" si="33"/>
        <v>0</v>
      </c>
      <c r="V181" s="9" t="b">
        <f t="shared" si="34"/>
        <v>1</v>
      </c>
      <c r="W181" s="9" t="b">
        <f t="shared" si="35"/>
        <v>1</v>
      </c>
      <c r="X181" t="b">
        <f t="shared" si="36"/>
        <v>0</v>
      </c>
      <c r="Y181" t="b">
        <f t="shared" si="37"/>
        <v>1</v>
      </c>
      <c r="Z181" t="b">
        <f t="shared" si="38"/>
        <v>0</v>
      </c>
      <c r="AA181">
        <f t="shared" si="39"/>
        <v>332</v>
      </c>
      <c r="AB181" t="b">
        <f t="shared" si="40"/>
        <v>1</v>
      </c>
      <c r="AC181" t="str">
        <f t="shared" si="41"/>
        <v>Moderate</v>
      </c>
      <c r="AD181" t="str">
        <v>Moderate</v>
      </c>
      <c r="AF181" t="b">
        <v>0</v>
      </c>
    </row>
    <row r="182" spans="1:32" x14ac:dyDescent="0.45">
      <c r="A182" s="9">
        <v>181</v>
      </c>
      <c r="B182" s="9" t="s">
        <v>539</v>
      </c>
      <c r="C182" s="9" t="s">
        <v>528</v>
      </c>
      <c r="D182" s="9" t="s">
        <v>555</v>
      </c>
      <c r="E182" s="15" t="b">
        <f t="shared" si="28"/>
        <v>1</v>
      </c>
      <c r="F182" s="15" t="b">
        <f t="shared" si="29"/>
        <v>1</v>
      </c>
      <c r="G182" s="9" t="s">
        <v>550</v>
      </c>
      <c r="H182" s="15" t="b">
        <f t="shared" si="30"/>
        <v>0</v>
      </c>
      <c r="I182" s="9" t="s">
        <v>531</v>
      </c>
      <c r="J182" s="9" t="s">
        <v>532</v>
      </c>
      <c r="K182" s="15" t="b">
        <f t="shared" si="31"/>
        <v>0</v>
      </c>
      <c r="L182" s="9" t="s">
        <v>538</v>
      </c>
      <c r="M182" s="9">
        <v>51</v>
      </c>
      <c r="N182" s="9">
        <v>107842</v>
      </c>
      <c r="O182" s="9">
        <v>12</v>
      </c>
      <c r="P182" s="15" t="b">
        <f t="shared" si="32"/>
        <v>0</v>
      </c>
      <c r="Q182" s="9">
        <v>10</v>
      </c>
      <c r="R182" s="9">
        <v>8</v>
      </c>
      <c r="S182" s="9">
        <v>4</v>
      </c>
      <c r="T182" s="9">
        <v>35</v>
      </c>
      <c r="U182" s="9" t="b">
        <f t="shared" si="33"/>
        <v>0</v>
      </c>
      <c r="V182" s="9" t="b">
        <f t="shared" si="34"/>
        <v>0</v>
      </c>
      <c r="W182" s="9" t="b">
        <f t="shared" si="35"/>
        <v>0</v>
      </c>
      <c r="X182" t="b">
        <f t="shared" si="36"/>
        <v>0</v>
      </c>
      <c r="Y182" t="b">
        <f t="shared" si="37"/>
        <v>1</v>
      </c>
      <c r="Z182" t="b">
        <f t="shared" si="38"/>
        <v>0</v>
      </c>
      <c r="AA182">
        <f t="shared" si="39"/>
        <v>67</v>
      </c>
      <c r="AB182" t="b">
        <f t="shared" si="40"/>
        <v>1</v>
      </c>
      <c r="AC182" t="str">
        <f t="shared" si="41"/>
        <v>Well Paid</v>
      </c>
      <c r="AD182" t="str">
        <v>Well Paid</v>
      </c>
      <c r="AF182">
        <v>107842</v>
      </c>
    </row>
    <row r="183" spans="1:32" x14ac:dyDescent="0.45">
      <c r="A183" s="8">
        <v>182</v>
      </c>
      <c r="B183" s="8" t="s">
        <v>534</v>
      </c>
      <c r="C183" s="8" t="s">
        <v>43</v>
      </c>
      <c r="D183" s="8" t="s">
        <v>535</v>
      </c>
      <c r="E183" s="15" t="b">
        <f t="shared" si="28"/>
        <v>1</v>
      </c>
      <c r="F183" s="15" t="b">
        <f t="shared" si="29"/>
        <v>1</v>
      </c>
      <c r="G183" s="8" t="s">
        <v>548</v>
      </c>
      <c r="H183" s="15" t="b">
        <f t="shared" si="30"/>
        <v>1</v>
      </c>
      <c r="I183" s="8" t="s">
        <v>543</v>
      </c>
      <c r="J183" s="8" t="s">
        <v>544</v>
      </c>
      <c r="K183" s="15" t="b">
        <f t="shared" si="31"/>
        <v>1</v>
      </c>
      <c r="L183" s="8" t="s">
        <v>549</v>
      </c>
      <c r="M183" s="8">
        <v>36</v>
      </c>
      <c r="N183" s="8">
        <v>40503</v>
      </c>
      <c r="O183" s="8">
        <v>38</v>
      </c>
      <c r="P183" s="15" t="b">
        <f t="shared" si="32"/>
        <v>1</v>
      </c>
      <c r="Q183" s="8">
        <v>12</v>
      </c>
      <c r="R183" s="8">
        <v>10</v>
      </c>
      <c r="S183" s="8">
        <v>8</v>
      </c>
      <c r="T183" s="8">
        <v>34</v>
      </c>
      <c r="U183" s="9" t="b">
        <f t="shared" si="33"/>
        <v>1</v>
      </c>
      <c r="V183" s="9" t="b">
        <f t="shared" si="34"/>
        <v>1</v>
      </c>
      <c r="W183" s="9" t="b">
        <f t="shared" si="35"/>
        <v>1</v>
      </c>
      <c r="X183" t="b">
        <f t="shared" si="36"/>
        <v>0</v>
      </c>
      <c r="Y183" t="b">
        <f t="shared" si="37"/>
        <v>1</v>
      </c>
      <c r="Z183" t="b">
        <f t="shared" si="38"/>
        <v>0</v>
      </c>
      <c r="AA183">
        <f t="shared" si="39"/>
        <v>442</v>
      </c>
      <c r="AB183" t="b">
        <f t="shared" si="40"/>
        <v>1</v>
      </c>
      <c r="AC183" t="str">
        <f t="shared" si="41"/>
        <v>Moderate</v>
      </c>
      <c r="AD183" t="str">
        <v>Moderate</v>
      </c>
      <c r="AF183" t="b">
        <v>0</v>
      </c>
    </row>
    <row r="184" spans="1:32" x14ac:dyDescent="0.45">
      <c r="A184" s="9">
        <v>183</v>
      </c>
      <c r="B184" s="9" t="s">
        <v>557</v>
      </c>
      <c r="C184" s="9" t="s">
        <v>43</v>
      </c>
      <c r="D184" s="9" t="s">
        <v>535</v>
      </c>
      <c r="E184" s="15" t="b">
        <f t="shared" si="28"/>
        <v>1</v>
      </c>
      <c r="F184" s="15" t="b">
        <f t="shared" si="29"/>
        <v>1</v>
      </c>
      <c r="G184" s="9" t="s">
        <v>540</v>
      </c>
      <c r="H184" s="15" t="b">
        <f t="shared" si="30"/>
        <v>0</v>
      </c>
      <c r="I184" s="9" t="s">
        <v>556</v>
      </c>
      <c r="J184" s="9" t="s">
        <v>537</v>
      </c>
      <c r="K184" s="15" t="b">
        <f t="shared" si="31"/>
        <v>0</v>
      </c>
      <c r="L184" s="9" t="s">
        <v>538</v>
      </c>
      <c r="M184" s="9">
        <v>48</v>
      </c>
      <c r="N184" s="9">
        <v>114761</v>
      </c>
      <c r="O184" s="9">
        <v>36</v>
      </c>
      <c r="P184" s="15" t="b">
        <f t="shared" si="32"/>
        <v>1</v>
      </c>
      <c r="Q184" s="9">
        <v>10</v>
      </c>
      <c r="R184" s="9">
        <v>3</v>
      </c>
      <c r="S184" s="9">
        <v>6</v>
      </c>
      <c r="T184" s="9">
        <v>54</v>
      </c>
      <c r="U184" s="9" t="b">
        <f t="shared" si="33"/>
        <v>0</v>
      </c>
      <c r="V184" s="9" t="b">
        <f t="shared" si="34"/>
        <v>1</v>
      </c>
      <c r="W184" s="9" t="b">
        <f t="shared" si="35"/>
        <v>1</v>
      </c>
      <c r="X184" t="b">
        <f t="shared" si="36"/>
        <v>0</v>
      </c>
      <c r="Y184" t="b">
        <f t="shared" si="37"/>
        <v>0</v>
      </c>
      <c r="Z184" t="b">
        <f t="shared" si="38"/>
        <v>0</v>
      </c>
      <c r="AA184">
        <f t="shared" si="39"/>
        <v>27</v>
      </c>
      <c r="AB184" t="b">
        <f t="shared" si="40"/>
        <v>1</v>
      </c>
      <c r="AC184" t="str">
        <f t="shared" si="41"/>
        <v>Well Paid</v>
      </c>
      <c r="AD184" t="str">
        <v>Well Paid</v>
      </c>
      <c r="AF184" t="b">
        <v>0</v>
      </c>
    </row>
    <row r="185" spans="1:32" x14ac:dyDescent="0.45">
      <c r="A185" s="8">
        <v>184</v>
      </c>
      <c r="B185" s="8" t="s">
        <v>539</v>
      </c>
      <c r="C185" s="8" t="s">
        <v>528</v>
      </c>
      <c r="D185" s="8" t="s">
        <v>529</v>
      </c>
      <c r="E185" s="15" t="b">
        <f t="shared" si="28"/>
        <v>1</v>
      </c>
      <c r="F185" s="15" t="b">
        <f t="shared" si="29"/>
        <v>1</v>
      </c>
      <c r="G185" s="8" t="s">
        <v>530</v>
      </c>
      <c r="H185" s="15" t="b">
        <f t="shared" si="30"/>
        <v>0</v>
      </c>
      <c r="I185" s="8" t="s">
        <v>531</v>
      </c>
      <c r="J185" s="8" t="s">
        <v>544</v>
      </c>
      <c r="K185" s="15" t="b">
        <f t="shared" si="31"/>
        <v>1</v>
      </c>
      <c r="L185" s="8" t="s">
        <v>533</v>
      </c>
      <c r="M185" s="8">
        <v>56</v>
      </c>
      <c r="N185" s="8">
        <v>66976</v>
      </c>
      <c r="O185" s="8">
        <v>5</v>
      </c>
      <c r="P185" s="15" t="b">
        <f t="shared" si="32"/>
        <v>0</v>
      </c>
      <c r="Q185" s="8">
        <v>13</v>
      </c>
      <c r="R185" s="8">
        <v>3</v>
      </c>
      <c r="S185" s="8">
        <v>2</v>
      </c>
      <c r="T185" s="8">
        <v>24</v>
      </c>
      <c r="U185" s="9" t="b">
        <f t="shared" si="33"/>
        <v>0</v>
      </c>
      <c r="V185" s="9" t="b">
        <f t="shared" si="34"/>
        <v>0</v>
      </c>
      <c r="W185" s="9" t="b">
        <f t="shared" si="35"/>
        <v>0</v>
      </c>
      <c r="X185" t="b">
        <f t="shared" si="36"/>
        <v>0</v>
      </c>
      <c r="Y185" t="b">
        <f t="shared" si="37"/>
        <v>0</v>
      </c>
      <c r="Z185" t="b">
        <f t="shared" si="38"/>
        <v>0</v>
      </c>
      <c r="AA185">
        <f t="shared" si="39"/>
        <v>281</v>
      </c>
      <c r="AB185" t="b">
        <f t="shared" si="40"/>
        <v>0</v>
      </c>
      <c r="AC185" t="str">
        <f t="shared" si="41"/>
        <v>Moderate</v>
      </c>
      <c r="AD185" t="str">
        <v>Moderate</v>
      </c>
      <c r="AF185">
        <v>66976</v>
      </c>
    </row>
    <row r="186" spans="1:32" x14ac:dyDescent="0.45">
      <c r="A186" s="9">
        <v>185</v>
      </c>
      <c r="B186" s="9" t="s">
        <v>527</v>
      </c>
      <c r="C186" s="9" t="s">
        <v>43</v>
      </c>
      <c r="D186" s="9" t="s">
        <v>547</v>
      </c>
      <c r="E186" s="15" t="b">
        <f t="shared" si="28"/>
        <v>0</v>
      </c>
      <c r="F186" s="15" t="b">
        <f t="shared" si="29"/>
        <v>0</v>
      </c>
      <c r="G186" s="9" t="s">
        <v>550</v>
      </c>
      <c r="H186" s="15" t="b">
        <f t="shared" si="30"/>
        <v>0</v>
      </c>
      <c r="I186" s="9" t="s">
        <v>536</v>
      </c>
      <c r="J186" s="9" t="s">
        <v>544</v>
      </c>
      <c r="K186" s="15" t="b">
        <f t="shared" si="31"/>
        <v>1</v>
      </c>
      <c r="L186" s="9" t="s">
        <v>542</v>
      </c>
      <c r="M186" s="9">
        <v>54</v>
      </c>
      <c r="N186" s="9">
        <v>41590</v>
      </c>
      <c r="O186" s="9">
        <v>13</v>
      </c>
      <c r="P186" s="15" t="b">
        <f t="shared" si="32"/>
        <v>0</v>
      </c>
      <c r="Q186" s="9">
        <v>11</v>
      </c>
      <c r="R186" s="9">
        <v>8</v>
      </c>
      <c r="S186" s="9">
        <v>9</v>
      </c>
      <c r="T186" s="9">
        <v>24</v>
      </c>
      <c r="U186" s="9" t="b">
        <f t="shared" si="33"/>
        <v>0</v>
      </c>
      <c r="V186" s="9" t="b">
        <f t="shared" si="34"/>
        <v>0</v>
      </c>
      <c r="W186" s="9" t="b">
        <f t="shared" si="35"/>
        <v>0</v>
      </c>
      <c r="X186" t="b">
        <f t="shared" si="36"/>
        <v>0</v>
      </c>
      <c r="Y186" t="b">
        <f t="shared" si="37"/>
        <v>1</v>
      </c>
      <c r="Z186" t="b">
        <f t="shared" si="38"/>
        <v>0</v>
      </c>
      <c r="AA186">
        <f t="shared" si="39"/>
        <v>437</v>
      </c>
      <c r="AB186" t="b">
        <f t="shared" si="40"/>
        <v>0</v>
      </c>
      <c r="AC186" t="str">
        <f t="shared" si="41"/>
        <v>Moderate</v>
      </c>
      <c r="AD186" t="str">
        <v>Moderate</v>
      </c>
      <c r="AF186" t="b">
        <v>0</v>
      </c>
    </row>
    <row r="187" spans="1:32" x14ac:dyDescent="0.45">
      <c r="A187" s="8">
        <v>186</v>
      </c>
      <c r="B187" s="8" t="s">
        <v>527</v>
      </c>
      <c r="C187" s="8" t="s">
        <v>528</v>
      </c>
      <c r="D187" s="8" t="s">
        <v>535</v>
      </c>
      <c r="E187" s="15" t="b">
        <f t="shared" si="28"/>
        <v>1</v>
      </c>
      <c r="F187" s="15" t="b">
        <f t="shared" si="29"/>
        <v>1</v>
      </c>
      <c r="G187" s="8" t="s">
        <v>550</v>
      </c>
      <c r="H187" s="15" t="b">
        <f t="shared" si="30"/>
        <v>0</v>
      </c>
      <c r="I187" s="8" t="s">
        <v>553</v>
      </c>
      <c r="J187" s="8" t="s">
        <v>532</v>
      </c>
      <c r="K187" s="15" t="b">
        <f t="shared" si="31"/>
        <v>0</v>
      </c>
      <c r="L187" s="8" t="s">
        <v>558</v>
      </c>
      <c r="M187" s="8">
        <v>41</v>
      </c>
      <c r="N187" s="8">
        <v>40886</v>
      </c>
      <c r="O187" s="8">
        <v>23</v>
      </c>
      <c r="P187" s="15" t="b">
        <f t="shared" si="32"/>
        <v>1</v>
      </c>
      <c r="Q187" s="8">
        <v>16</v>
      </c>
      <c r="R187" s="8">
        <v>5</v>
      </c>
      <c r="S187" s="8">
        <v>2</v>
      </c>
      <c r="T187" s="8">
        <v>39</v>
      </c>
      <c r="U187" s="9" t="b">
        <f t="shared" si="33"/>
        <v>0</v>
      </c>
      <c r="V187" s="9" t="b">
        <f t="shared" si="34"/>
        <v>1</v>
      </c>
      <c r="W187" s="9" t="b">
        <f t="shared" si="35"/>
        <v>1</v>
      </c>
      <c r="X187" t="b">
        <f t="shared" si="36"/>
        <v>0</v>
      </c>
      <c r="Y187" t="b">
        <f t="shared" si="37"/>
        <v>1</v>
      </c>
      <c r="Z187" t="b">
        <f t="shared" si="38"/>
        <v>0</v>
      </c>
      <c r="AA187">
        <f t="shared" si="39"/>
        <v>441</v>
      </c>
      <c r="AB187" t="b">
        <f t="shared" si="40"/>
        <v>0</v>
      </c>
      <c r="AC187" t="str">
        <f t="shared" si="41"/>
        <v>Moderate</v>
      </c>
      <c r="AD187" t="str">
        <v>Moderate</v>
      </c>
      <c r="AF187" t="b">
        <v>0</v>
      </c>
    </row>
    <row r="188" spans="1:32" x14ac:dyDescent="0.45">
      <c r="A188" s="9">
        <v>187</v>
      </c>
      <c r="B188" s="9" t="s">
        <v>539</v>
      </c>
      <c r="C188" s="9" t="s">
        <v>43</v>
      </c>
      <c r="D188" s="9" t="s">
        <v>535</v>
      </c>
      <c r="E188" s="15" t="b">
        <f t="shared" si="28"/>
        <v>1</v>
      </c>
      <c r="F188" s="15" t="b">
        <f t="shared" si="29"/>
        <v>1</v>
      </c>
      <c r="G188" s="9" t="s">
        <v>540</v>
      </c>
      <c r="H188" s="15" t="b">
        <f t="shared" si="30"/>
        <v>0</v>
      </c>
      <c r="I188" s="9" t="s">
        <v>531</v>
      </c>
      <c r="J188" s="9" t="s">
        <v>532</v>
      </c>
      <c r="K188" s="15" t="b">
        <f t="shared" si="31"/>
        <v>0</v>
      </c>
      <c r="L188" s="9" t="s">
        <v>549</v>
      </c>
      <c r="M188" s="9">
        <v>37</v>
      </c>
      <c r="N188" s="9">
        <v>42866</v>
      </c>
      <c r="O188" s="9">
        <v>30</v>
      </c>
      <c r="P188" s="15" t="b">
        <f t="shared" si="32"/>
        <v>1</v>
      </c>
      <c r="Q188" s="9">
        <v>8</v>
      </c>
      <c r="R188" s="9">
        <v>3</v>
      </c>
      <c r="S188" s="9">
        <v>5</v>
      </c>
      <c r="T188" s="9">
        <v>34</v>
      </c>
      <c r="U188" s="9" t="b">
        <f t="shared" si="33"/>
        <v>0</v>
      </c>
      <c r="V188" s="9" t="b">
        <f t="shared" si="34"/>
        <v>1</v>
      </c>
      <c r="W188" s="9" t="b">
        <f t="shared" si="35"/>
        <v>1</v>
      </c>
      <c r="X188" t="b">
        <f t="shared" si="36"/>
        <v>0</v>
      </c>
      <c r="Y188" t="b">
        <f t="shared" si="37"/>
        <v>1</v>
      </c>
      <c r="Z188" t="b">
        <f t="shared" si="38"/>
        <v>0</v>
      </c>
      <c r="AA188">
        <f t="shared" si="39"/>
        <v>428</v>
      </c>
      <c r="AB188" t="b">
        <f t="shared" si="40"/>
        <v>1</v>
      </c>
      <c r="AC188" t="str">
        <f t="shared" si="41"/>
        <v>Moderate</v>
      </c>
      <c r="AD188" t="str">
        <v>Moderate</v>
      </c>
      <c r="AF188">
        <v>42866</v>
      </c>
    </row>
    <row r="189" spans="1:32" x14ac:dyDescent="0.45">
      <c r="A189" s="8">
        <v>188</v>
      </c>
      <c r="B189" s="8" t="s">
        <v>527</v>
      </c>
      <c r="C189" s="8" t="s">
        <v>43</v>
      </c>
      <c r="D189" s="8" t="s">
        <v>547</v>
      </c>
      <c r="E189" s="15" t="b">
        <f t="shared" si="28"/>
        <v>0</v>
      </c>
      <c r="F189" s="15" t="b">
        <f t="shared" si="29"/>
        <v>0</v>
      </c>
      <c r="G189" s="8" t="s">
        <v>548</v>
      </c>
      <c r="H189" s="15" t="b">
        <f t="shared" si="30"/>
        <v>1</v>
      </c>
      <c r="I189" s="8" t="s">
        <v>531</v>
      </c>
      <c r="J189" s="8" t="s">
        <v>544</v>
      </c>
      <c r="K189" s="15" t="b">
        <f t="shared" si="31"/>
        <v>1</v>
      </c>
      <c r="L189" s="8" t="s">
        <v>533</v>
      </c>
      <c r="M189" s="8">
        <v>55</v>
      </c>
      <c r="N189" s="8">
        <v>96624</v>
      </c>
      <c r="O189" s="8">
        <v>37</v>
      </c>
      <c r="P189" s="15" t="b">
        <f t="shared" si="32"/>
        <v>1</v>
      </c>
      <c r="Q189" s="8">
        <v>8</v>
      </c>
      <c r="R189" s="8">
        <v>10</v>
      </c>
      <c r="S189" s="8">
        <v>4</v>
      </c>
      <c r="T189" s="8">
        <v>37</v>
      </c>
      <c r="U189" s="9" t="b">
        <f t="shared" si="33"/>
        <v>1</v>
      </c>
      <c r="V189" s="9" t="b">
        <f t="shared" si="34"/>
        <v>0</v>
      </c>
      <c r="W189" s="9" t="b">
        <f t="shared" si="35"/>
        <v>1</v>
      </c>
      <c r="X189" t="b">
        <f t="shared" si="36"/>
        <v>0</v>
      </c>
      <c r="Y189" t="b">
        <f t="shared" si="37"/>
        <v>0</v>
      </c>
      <c r="Z189" t="b">
        <f t="shared" si="38"/>
        <v>1</v>
      </c>
      <c r="AA189">
        <f t="shared" si="39"/>
        <v>128</v>
      </c>
      <c r="AB189" t="b">
        <f t="shared" si="40"/>
        <v>0</v>
      </c>
      <c r="AC189" t="str">
        <f t="shared" si="41"/>
        <v>Well Paid</v>
      </c>
      <c r="AD189" t="str">
        <v>Well Paid</v>
      </c>
      <c r="AF189" t="b">
        <v>0</v>
      </c>
    </row>
    <row r="190" spans="1:32" x14ac:dyDescent="0.45">
      <c r="A190" s="9">
        <v>189</v>
      </c>
      <c r="B190" s="9" t="s">
        <v>545</v>
      </c>
      <c r="C190" s="9" t="s">
        <v>42</v>
      </c>
      <c r="D190" s="9" t="s">
        <v>535</v>
      </c>
      <c r="E190" s="15" t="b">
        <f t="shared" si="28"/>
        <v>1</v>
      </c>
      <c r="F190" s="15" t="b">
        <f t="shared" si="29"/>
        <v>1</v>
      </c>
      <c r="G190" s="9" t="s">
        <v>540</v>
      </c>
      <c r="H190" s="15" t="b">
        <f t="shared" si="30"/>
        <v>0</v>
      </c>
      <c r="I190" s="9" t="s">
        <v>536</v>
      </c>
      <c r="J190" s="9" t="s">
        <v>537</v>
      </c>
      <c r="K190" s="15" t="b">
        <f t="shared" si="31"/>
        <v>0</v>
      </c>
      <c r="L190" s="9" t="s">
        <v>554</v>
      </c>
      <c r="M190" s="9">
        <v>23</v>
      </c>
      <c r="N190" s="9">
        <v>98899</v>
      </c>
      <c r="O190" s="9">
        <v>25</v>
      </c>
      <c r="P190" s="15" t="b">
        <f t="shared" si="32"/>
        <v>1</v>
      </c>
      <c r="Q190" s="9">
        <v>8</v>
      </c>
      <c r="R190" s="9">
        <v>11</v>
      </c>
      <c r="S190" s="9">
        <v>7</v>
      </c>
      <c r="T190" s="9">
        <v>21</v>
      </c>
      <c r="U190" s="9" t="b">
        <f t="shared" si="33"/>
        <v>0</v>
      </c>
      <c r="V190" s="9" t="b">
        <f t="shared" si="34"/>
        <v>1</v>
      </c>
      <c r="W190" s="9" t="b">
        <f t="shared" si="35"/>
        <v>1</v>
      </c>
      <c r="X190" t="b">
        <f t="shared" si="36"/>
        <v>0</v>
      </c>
      <c r="Y190" t="b">
        <f t="shared" si="37"/>
        <v>0</v>
      </c>
      <c r="Z190" t="b">
        <f t="shared" si="38"/>
        <v>0</v>
      </c>
      <c r="AA190">
        <f t="shared" si="39"/>
        <v>116</v>
      </c>
      <c r="AB190" t="b">
        <f t="shared" si="40"/>
        <v>0</v>
      </c>
      <c r="AC190" t="str">
        <f t="shared" si="41"/>
        <v>Well Paid</v>
      </c>
      <c r="AD190" t="str">
        <v>Well Paid</v>
      </c>
      <c r="AF190" t="b">
        <v>0</v>
      </c>
    </row>
    <row r="191" spans="1:32" x14ac:dyDescent="0.45">
      <c r="A191" s="8">
        <v>190</v>
      </c>
      <c r="B191" s="8" t="s">
        <v>539</v>
      </c>
      <c r="C191" s="8" t="s">
        <v>42</v>
      </c>
      <c r="D191" s="8" t="s">
        <v>555</v>
      </c>
      <c r="E191" s="15" t="b">
        <f t="shared" si="28"/>
        <v>1</v>
      </c>
      <c r="F191" s="15" t="b">
        <f t="shared" si="29"/>
        <v>1</v>
      </c>
      <c r="G191" s="8" t="s">
        <v>548</v>
      </c>
      <c r="H191" s="15" t="b">
        <f t="shared" si="30"/>
        <v>1</v>
      </c>
      <c r="I191" s="8" t="s">
        <v>541</v>
      </c>
      <c r="J191" s="8" t="s">
        <v>532</v>
      </c>
      <c r="K191" s="15" t="b">
        <f t="shared" si="31"/>
        <v>0</v>
      </c>
      <c r="L191" s="8" t="s">
        <v>542</v>
      </c>
      <c r="M191" s="8">
        <v>56</v>
      </c>
      <c r="N191" s="8">
        <v>62792</v>
      </c>
      <c r="O191" s="8">
        <v>27</v>
      </c>
      <c r="P191" s="15" t="b">
        <f t="shared" si="32"/>
        <v>1</v>
      </c>
      <c r="Q191" s="8">
        <v>13</v>
      </c>
      <c r="R191" s="8">
        <v>1</v>
      </c>
      <c r="S191" s="8">
        <v>8</v>
      </c>
      <c r="T191" s="8">
        <v>48</v>
      </c>
      <c r="U191" s="9" t="b">
        <f t="shared" si="33"/>
        <v>0</v>
      </c>
      <c r="V191" s="9" t="b">
        <f t="shared" si="34"/>
        <v>1</v>
      </c>
      <c r="W191" s="9" t="b">
        <f t="shared" si="35"/>
        <v>1</v>
      </c>
      <c r="X191" t="b">
        <f t="shared" si="36"/>
        <v>1</v>
      </c>
      <c r="Y191" t="b">
        <f t="shared" si="37"/>
        <v>1</v>
      </c>
      <c r="Z191" t="b">
        <f t="shared" si="38"/>
        <v>0</v>
      </c>
      <c r="AA191">
        <f t="shared" si="39"/>
        <v>304</v>
      </c>
      <c r="AB191" t="b">
        <f t="shared" si="40"/>
        <v>0</v>
      </c>
      <c r="AC191" t="str">
        <f t="shared" si="41"/>
        <v>Moderate</v>
      </c>
      <c r="AD191" t="str">
        <v>Moderate</v>
      </c>
      <c r="AF191">
        <v>62792</v>
      </c>
    </row>
    <row r="192" spans="1:32" x14ac:dyDescent="0.45">
      <c r="A192" s="9">
        <v>191</v>
      </c>
      <c r="B192" s="9" t="s">
        <v>534</v>
      </c>
      <c r="C192" s="9" t="s">
        <v>528</v>
      </c>
      <c r="D192" s="9" t="s">
        <v>555</v>
      </c>
      <c r="E192" s="15" t="b">
        <f t="shared" si="28"/>
        <v>1</v>
      </c>
      <c r="F192" s="15" t="b">
        <f t="shared" si="29"/>
        <v>1</v>
      </c>
      <c r="G192" s="9" t="s">
        <v>548</v>
      </c>
      <c r="H192" s="15" t="b">
        <f t="shared" si="30"/>
        <v>1</v>
      </c>
      <c r="I192" s="9" t="s">
        <v>543</v>
      </c>
      <c r="J192" s="9" t="s">
        <v>537</v>
      </c>
      <c r="K192" s="15" t="b">
        <f t="shared" si="31"/>
        <v>0</v>
      </c>
      <c r="L192" s="9" t="s">
        <v>546</v>
      </c>
      <c r="M192" s="9">
        <v>61</v>
      </c>
      <c r="N192" s="9">
        <v>39764</v>
      </c>
      <c r="O192" s="9">
        <v>14</v>
      </c>
      <c r="P192" s="15" t="b">
        <f t="shared" si="32"/>
        <v>0</v>
      </c>
      <c r="Q192" s="9">
        <v>2</v>
      </c>
      <c r="R192" s="9">
        <v>3</v>
      </c>
      <c r="S192" s="9">
        <v>5</v>
      </c>
      <c r="T192" s="9">
        <v>32</v>
      </c>
      <c r="U192" s="9" t="b">
        <f t="shared" si="33"/>
        <v>0</v>
      </c>
      <c r="V192" s="9" t="b">
        <f t="shared" si="34"/>
        <v>0</v>
      </c>
      <c r="W192" s="9" t="b">
        <f t="shared" si="35"/>
        <v>0</v>
      </c>
      <c r="X192" t="b">
        <f t="shared" si="36"/>
        <v>0</v>
      </c>
      <c r="Y192" t="b">
        <f t="shared" si="37"/>
        <v>0</v>
      </c>
      <c r="Z192" t="b">
        <f t="shared" si="38"/>
        <v>0</v>
      </c>
      <c r="AA192">
        <f t="shared" si="39"/>
        <v>446</v>
      </c>
      <c r="AB192" t="b">
        <f t="shared" si="40"/>
        <v>1</v>
      </c>
      <c r="AC192" t="str">
        <f t="shared" si="41"/>
        <v>Moderate</v>
      </c>
      <c r="AD192" t="str">
        <v>Moderate</v>
      </c>
      <c r="AF192" t="b">
        <v>0</v>
      </c>
    </row>
    <row r="193" spans="1:32" x14ac:dyDescent="0.45">
      <c r="A193" s="8">
        <v>192</v>
      </c>
      <c r="B193" s="8" t="s">
        <v>539</v>
      </c>
      <c r="C193" s="8" t="s">
        <v>42</v>
      </c>
      <c r="D193" s="8" t="s">
        <v>547</v>
      </c>
      <c r="E193" s="15" t="b">
        <f t="shared" si="28"/>
        <v>0</v>
      </c>
      <c r="F193" s="15" t="b">
        <f t="shared" si="29"/>
        <v>0</v>
      </c>
      <c r="G193" s="8" t="s">
        <v>550</v>
      </c>
      <c r="H193" s="15" t="b">
        <f t="shared" si="30"/>
        <v>0</v>
      </c>
      <c r="I193" s="8" t="s">
        <v>556</v>
      </c>
      <c r="J193" s="8" t="s">
        <v>537</v>
      </c>
      <c r="K193" s="15" t="b">
        <f t="shared" si="31"/>
        <v>0</v>
      </c>
      <c r="L193" s="8" t="s">
        <v>546</v>
      </c>
      <c r="M193" s="8">
        <v>49</v>
      </c>
      <c r="N193" s="8">
        <v>116156</v>
      </c>
      <c r="O193" s="8">
        <v>36</v>
      </c>
      <c r="P193" s="15" t="b">
        <f t="shared" si="32"/>
        <v>1</v>
      </c>
      <c r="Q193" s="8">
        <v>12</v>
      </c>
      <c r="R193" s="8">
        <v>12</v>
      </c>
      <c r="S193" s="8">
        <v>5</v>
      </c>
      <c r="T193" s="8">
        <v>23</v>
      </c>
      <c r="U193" s="9" t="b">
        <f t="shared" si="33"/>
        <v>0</v>
      </c>
      <c r="V193" s="9" t="b">
        <f t="shared" si="34"/>
        <v>0</v>
      </c>
      <c r="W193" s="9" t="b">
        <f t="shared" si="35"/>
        <v>0</v>
      </c>
      <c r="X193" t="b">
        <f t="shared" si="36"/>
        <v>0</v>
      </c>
      <c r="Y193" t="b">
        <f t="shared" si="37"/>
        <v>0</v>
      </c>
      <c r="Z193" t="b">
        <f t="shared" si="38"/>
        <v>0</v>
      </c>
      <c r="AA193">
        <f t="shared" si="39"/>
        <v>18</v>
      </c>
      <c r="AB193" t="b">
        <f t="shared" si="40"/>
        <v>1</v>
      </c>
      <c r="AC193" t="str">
        <f t="shared" si="41"/>
        <v>Well Paid</v>
      </c>
      <c r="AD193" t="str">
        <v>Well Paid</v>
      </c>
      <c r="AF193">
        <v>116156</v>
      </c>
    </row>
    <row r="194" spans="1:32" x14ac:dyDescent="0.45">
      <c r="A194" s="9">
        <v>193</v>
      </c>
      <c r="B194" s="9" t="s">
        <v>527</v>
      </c>
      <c r="C194" s="9" t="s">
        <v>528</v>
      </c>
      <c r="D194" s="9" t="s">
        <v>529</v>
      </c>
      <c r="E194" s="15" t="b">
        <f t="shared" si="28"/>
        <v>1</v>
      </c>
      <c r="F194" s="15" t="b">
        <f t="shared" si="29"/>
        <v>1</v>
      </c>
      <c r="G194" s="9" t="s">
        <v>540</v>
      </c>
      <c r="H194" s="15" t="b">
        <f t="shared" si="30"/>
        <v>0</v>
      </c>
      <c r="I194" s="9" t="s">
        <v>551</v>
      </c>
      <c r="J194" s="9" t="s">
        <v>544</v>
      </c>
      <c r="K194" s="15" t="b">
        <f t="shared" si="31"/>
        <v>1</v>
      </c>
      <c r="L194" s="9" t="s">
        <v>558</v>
      </c>
      <c r="M194" s="9">
        <v>60</v>
      </c>
      <c r="N194" s="9">
        <v>72727</v>
      </c>
      <c r="O194" s="9">
        <v>39</v>
      </c>
      <c r="P194" s="15" t="b">
        <f t="shared" si="32"/>
        <v>1</v>
      </c>
      <c r="Q194" s="9">
        <v>10</v>
      </c>
      <c r="R194" s="9">
        <v>9</v>
      </c>
      <c r="S194" s="9">
        <v>2</v>
      </c>
      <c r="T194" s="9">
        <v>29</v>
      </c>
      <c r="U194" s="9" t="b">
        <f t="shared" si="33"/>
        <v>0</v>
      </c>
      <c r="V194" s="9" t="b">
        <f t="shared" si="34"/>
        <v>1</v>
      </c>
      <c r="W194" s="9" t="b">
        <f t="shared" si="35"/>
        <v>1</v>
      </c>
      <c r="X194" t="b">
        <f t="shared" si="36"/>
        <v>0</v>
      </c>
      <c r="Y194" t="b">
        <f t="shared" si="37"/>
        <v>0</v>
      </c>
      <c r="Z194" t="b">
        <f t="shared" si="38"/>
        <v>0</v>
      </c>
      <c r="AA194">
        <f t="shared" si="39"/>
        <v>260</v>
      </c>
      <c r="AB194" t="b">
        <f t="shared" si="40"/>
        <v>0</v>
      </c>
      <c r="AC194" t="str">
        <f t="shared" si="41"/>
        <v>Moderate</v>
      </c>
      <c r="AD194" t="str">
        <v>Moderate</v>
      </c>
      <c r="AF194" t="b">
        <v>0</v>
      </c>
    </row>
    <row r="195" spans="1:32" x14ac:dyDescent="0.45">
      <c r="A195" s="8">
        <v>194</v>
      </c>
      <c r="B195" s="8" t="s">
        <v>545</v>
      </c>
      <c r="C195" s="8" t="s">
        <v>42</v>
      </c>
      <c r="D195" s="8" t="s">
        <v>529</v>
      </c>
      <c r="E195" s="15" t="b">
        <f t="shared" ref="E195:E258" si="42">D195&lt;&gt;$D$7</f>
        <v>1</v>
      </c>
      <c r="F195" s="15" t="b">
        <f t="shared" ref="F195:F258" si="43">NOT(D195=$D$7)</f>
        <v>1</v>
      </c>
      <c r="G195" s="8" t="s">
        <v>540</v>
      </c>
      <c r="H195" s="15" t="b">
        <f t="shared" ref="H195:H258" si="44">G195=$G$12</f>
        <v>0</v>
      </c>
      <c r="I195" s="8" t="s">
        <v>541</v>
      </c>
      <c r="J195" s="8" t="s">
        <v>544</v>
      </c>
      <c r="K195" s="15" t="b">
        <f t="shared" ref="K195:K258" si="45">J195=$J$5</f>
        <v>1</v>
      </c>
      <c r="L195" s="8" t="s">
        <v>538</v>
      </c>
      <c r="M195" s="8">
        <v>27</v>
      </c>
      <c r="N195" s="8">
        <v>108471</v>
      </c>
      <c r="O195" s="8">
        <v>16</v>
      </c>
      <c r="P195" s="15" t="b">
        <f t="shared" ref="P195:P258" si="46">O195&gt;15</f>
        <v>1</v>
      </c>
      <c r="Q195" s="8">
        <v>12</v>
      </c>
      <c r="R195" s="8">
        <v>5</v>
      </c>
      <c r="S195" s="8">
        <v>8</v>
      </c>
      <c r="T195" s="8">
        <v>50</v>
      </c>
      <c r="U195" s="9" t="b">
        <f t="shared" ref="U195:U258" si="47">AND(K195,H195)</f>
        <v>0</v>
      </c>
      <c r="V195" s="9" t="b">
        <f t="shared" ref="V195:V258" si="48">AND(P195,E195)</f>
        <v>1</v>
      </c>
      <c r="W195" s="9" t="b">
        <f t="shared" ref="W195:W258" si="49">OR(U195:V195)</f>
        <v>1</v>
      </c>
      <c r="X195" t="b">
        <f t="shared" ref="X195:X258" si="50">AND(J195="Permanent",S195&gt;=8)</f>
        <v>0</v>
      </c>
      <c r="Y195" t="b">
        <f t="shared" ref="Y195:Y258" si="51">OR(J195=$J$2,S195&gt;7)</f>
        <v>1</v>
      </c>
      <c r="Z195" t="b">
        <f t="shared" ref="Z195:Z258" si="52">AND(J195=$J$5,G195=$G$7,D195=$D$8,O195&gt;15)</f>
        <v>0</v>
      </c>
      <c r="AA195">
        <f t="shared" ref="AA195:AA258" si="53">_xlfn.RANK.EQ(N195,$N$2:$N$501)</f>
        <v>61</v>
      </c>
      <c r="AB195" t="b">
        <f t="shared" ref="AB195:AB258" si="54">ISEVEN(O195)</f>
        <v>1</v>
      </c>
      <c r="AC195" t="str">
        <f t="shared" ref="AC195:AC258" si="55">IF(N195&gt;80000,"Well Paid","Moderate")</f>
        <v>Well Paid</v>
      </c>
      <c r="AD195" t="str">
        <v>Well Paid</v>
      </c>
      <c r="AF195" t="b">
        <v>0</v>
      </c>
    </row>
    <row r="196" spans="1:32" x14ac:dyDescent="0.45">
      <c r="A196" s="9">
        <v>195</v>
      </c>
      <c r="B196" s="9" t="s">
        <v>545</v>
      </c>
      <c r="C196" s="9" t="s">
        <v>43</v>
      </c>
      <c r="D196" s="9" t="s">
        <v>547</v>
      </c>
      <c r="E196" s="15" t="b">
        <f t="shared" si="42"/>
        <v>0</v>
      </c>
      <c r="F196" s="15" t="b">
        <f t="shared" si="43"/>
        <v>0</v>
      </c>
      <c r="G196" s="9" t="s">
        <v>548</v>
      </c>
      <c r="H196" s="15" t="b">
        <f t="shared" si="44"/>
        <v>1</v>
      </c>
      <c r="I196" s="9" t="s">
        <v>553</v>
      </c>
      <c r="J196" s="9" t="s">
        <v>544</v>
      </c>
      <c r="K196" s="15" t="b">
        <f t="shared" si="45"/>
        <v>1</v>
      </c>
      <c r="L196" s="9" t="s">
        <v>558</v>
      </c>
      <c r="M196" s="9">
        <v>30</v>
      </c>
      <c r="N196" s="9">
        <v>38068</v>
      </c>
      <c r="O196" s="9">
        <v>22</v>
      </c>
      <c r="P196" s="15" t="b">
        <f t="shared" si="46"/>
        <v>1</v>
      </c>
      <c r="Q196" s="9">
        <v>11</v>
      </c>
      <c r="R196" s="9">
        <v>12</v>
      </c>
      <c r="S196" s="9">
        <v>2</v>
      </c>
      <c r="T196" s="9">
        <v>27</v>
      </c>
      <c r="U196" s="9" t="b">
        <f t="shared" si="47"/>
        <v>1</v>
      </c>
      <c r="V196" s="9" t="b">
        <f t="shared" si="48"/>
        <v>0</v>
      </c>
      <c r="W196" s="9" t="b">
        <f t="shared" si="49"/>
        <v>1</v>
      </c>
      <c r="X196" t="b">
        <f t="shared" si="50"/>
        <v>0</v>
      </c>
      <c r="Y196" t="b">
        <f t="shared" si="51"/>
        <v>0</v>
      </c>
      <c r="Z196" t="b">
        <f t="shared" si="52"/>
        <v>1</v>
      </c>
      <c r="AA196">
        <f t="shared" si="53"/>
        <v>451</v>
      </c>
      <c r="AB196" t="b">
        <f t="shared" si="54"/>
        <v>1</v>
      </c>
      <c r="AC196" t="str">
        <f t="shared" si="55"/>
        <v>Moderate</v>
      </c>
      <c r="AD196" t="str">
        <v>Moderate</v>
      </c>
      <c r="AF196" t="b">
        <v>0</v>
      </c>
    </row>
    <row r="197" spans="1:32" x14ac:dyDescent="0.45">
      <c r="A197" s="8">
        <v>196</v>
      </c>
      <c r="B197" s="8" t="s">
        <v>557</v>
      </c>
      <c r="C197" s="8" t="s">
        <v>528</v>
      </c>
      <c r="D197" s="8" t="s">
        <v>547</v>
      </c>
      <c r="E197" s="15" t="b">
        <f t="shared" si="42"/>
        <v>0</v>
      </c>
      <c r="F197" s="15" t="b">
        <f t="shared" si="43"/>
        <v>0</v>
      </c>
      <c r="G197" s="8" t="s">
        <v>540</v>
      </c>
      <c r="H197" s="15" t="b">
        <f t="shared" si="44"/>
        <v>0</v>
      </c>
      <c r="I197" s="8" t="s">
        <v>531</v>
      </c>
      <c r="J197" s="8" t="s">
        <v>544</v>
      </c>
      <c r="K197" s="15" t="b">
        <f t="shared" si="45"/>
        <v>1</v>
      </c>
      <c r="L197" s="8" t="s">
        <v>546</v>
      </c>
      <c r="M197" s="8">
        <v>41</v>
      </c>
      <c r="N197" s="8">
        <v>37295</v>
      </c>
      <c r="O197" s="8">
        <v>21</v>
      </c>
      <c r="P197" s="15" t="b">
        <f t="shared" si="46"/>
        <v>1</v>
      </c>
      <c r="Q197" s="8">
        <v>15</v>
      </c>
      <c r="R197" s="8">
        <v>10</v>
      </c>
      <c r="S197" s="8">
        <v>6</v>
      </c>
      <c r="T197" s="8">
        <v>22</v>
      </c>
      <c r="U197" s="9" t="b">
        <f t="shared" si="47"/>
        <v>0</v>
      </c>
      <c r="V197" s="9" t="b">
        <f t="shared" si="48"/>
        <v>0</v>
      </c>
      <c r="W197" s="9" t="b">
        <f t="shared" si="49"/>
        <v>0</v>
      </c>
      <c r="X197" t="b">
        <f t="shared" si="50"/>
        <v>0</v>
      </c>
      <c r="Y197" t="b">
        <f t="shared" si="51"/>
        <v>0</v>
      </c>
      <c r="Z197" t="b">
        <f t="shared" si="52"/>
        <v>0</v>
      </c>
      <c r="AA197">
        <f t="shared" si="53"/>
        <v>458</v>
      </c>
      <c r="AB197" t="b">
        <f t="shared" si="54"/>
        <v>0</v>
      </c>
      <c r="AC197" t="str">
        <f t="shared" si="55"/>
        <v>Moderate</v>
      </c>
      <c r="AD197" t="str">
        <v>Moderate</v>
      </c>
      <c r="AF197" t="b">
        <v>0</v>
      </c>
    </row>
    <row r="198" spans="1:32" x14ac:dyDescent="0.45">
      <c r="A198" s="9">
        <v>197</v>
      </c>
      <c r="B198" s="9" t="s">
        <v>534</v>
      </c>
      <c r="C198" s="9" t="s">
        <v>528</v>
      </c>
      <c r="D198" s="9" t="s">
        <v>555</v>
      </c>
      <c r="E198" s="15" t="b">
        <f t="shared" si="42"/>
        <v>1</v>
      </c>
      <c r="F198" s="15" t="b">
        <f t="shared" si="43"/>
        <v>1</v>
      </c>
      <c r="G198" s="9" t="s">
        <v>530</v>
      </c>
      <c r="H198" s="15" t="b">
        <f t="shared" si="44"/>
        <v>0</v>
      </c>
      <c r="I198" s="9" t="s">
        <v>536</v>
      </c>
      <c r="J198" s="9" t="s">
        <v>532</v>
      </c>
      <c r="K198" s="15" t="b">
        <f t="shared" si="45"/>
        <v>0</v>
      </c>
      <c r="L198" s="9" t="s">
        <v>554</v>
      </c>
      <c r="M198" s="9">
        <v>22</v>
      </c>
      <c r="N198" s="9">
        <v>71160</v>
      </c>
      <c r="O198" s="9">
        <v>21</v>
      </c>
      <c r="P198" s="15" t="b">
        <f t="shared" si="46"/>
        <v>1</v>
      </c>
      <c r="Q198" s="9">
        <v>16</v>
      </c>
      <c r="R198" s="9">
        <v>2</v>
      </c>
      <c r="S198" s="9">
        <v>8</v>
      </c>
      <c r="T198" s="9">
        <v>28</v>
      </c>
      <c r="U198" s="9" t="b">
        <f t="shared" si="47"/>
        <v>0</v>
      </c>
      <c r="V198" s="9" t="b">
        <f t="shared" si="48"/>
        <v>1</v>
      </c>
      <c r="W198" s="9" t="b">
        <f t="shared" si="49"/>
        <v>1</v>
      </c>
      <c r="X198" t="b">
        <f t="shared" si="50"/>
        <v>1</v>
      </c>
      <c r="Y198" t="b">
        <f t="shared" si="51"/>
        <v>1</v>
      </c>
      <c r="Z198" t="b">
        <f t="shared" si="52"/>
        <v>0</v>
      </c>
      <c r="AA198">
        <f t="shared" si="53"/>
        <v>267</v>
      </c>
      <c r="AB198" t="b">
        <f t="shared" si="54"/>
        <v>0</v>
      </c>
      <c r="AC198" t="str">
        <f t="shared" si="55"/>
        <v>Moderate</v>
      </c>
      <c r="AD198" t="str">
        <v>Moderate</v>
      </c>
      <c r="AF198" t="b">
        <v>0</v>
      </c>
    </row>
    <row r="199" spans="1:32" x14ac:dyDescent="0.45">
      <c r="A199" s="8">
        <v>198</v>
      </c>
      <c r="B199" s="8" t="s">
        <v>552</v>
      </c>
      <c r="C199" s="8" t="s">
        <v>43</v>
      </c>
      <c r="D199" s="8" t="s">
        <v>529</v>
      </c>
      <c r="E199" s="15" t="b">
        <f t="shared" si="42"/>
        <v>1</v>
      </c>
      <c r="F199" s="15" t="b">
        <f t="shared" si="43"/>
        <v>1</v>
      </c>
      <c r="G199" s="8" t="s">
        <v>530</v>
      </c>
      <c r="H199" s="15" t="b">
        <f t="shared" si="44"/>
        <v>0</v>
      </c>
      <c r="I199" s="8" t="s">
        <v>536</v>
      </c>
      <c r="J199" s="8" t="s">
        <v>532</v>
      </c>
      <c r="K199" s="15" t="b">
        <f t="shared" si="45"/>
        <v>0</v>
      </c>
      <c r="L199" s="8" t="s">
        <v>549</v>
      </c>
      <c r="M199" s="8">
        <v>29</v>
      </c>
      <c r="N199" s="8">
        <v>41390</v>
      </c>
      <c r="O199" s="8">
        <v>8</v>
      </c>
      <c r="P199" s="15" t="b">
        <f t="shared" si="46"/>
        <v>0</v>
      </c>
      <c r="Q199" s="8">
        <v>17</v>
      </c>
      <c r="R199" s="8">
        <v>7</v>
      </c>
      <c r="S199" s="8">
        <v>6</v>
      </c>
      <c r="T199" s="8">
        <v>49</v>
      </c>
      <c r="U199" s="9" t="b">
        <f t="shared" si="47"/>
        <v>0</v>
      </c>
      <c r="V199" s="9" t="b">
        <f t="shared" si="48"/>
        <v>0</v>
      </c>
      <c r="W199" s="9" t="b">
        <f t="shared" si="49"/>
        <v>0</v>
      </c>
      <c r="X199" t="b">
        <f t="shared" si="50"/>
        <v>0</v>
      </c>
      <c r="Y199" t="b">
        <f t="shared" si="51"/>
        <v>1</v>
      </c>
      <c r="Z199" t="b">
        <f t="shared" si="52"/>
        <v>0</v>
      </c>
      <c r="AA199">
        <f t="shared" si="53"/>
        <v>438</v>
      </c>
      <c r="AB199" t="b">
        <f t="shared" si="54"/>
        <v>1</v>
      </c>
      <c r="AC199" t="str">
        <f t="shared" si="55"/>
        <v>Moderate</v>
      </c>
      <c r="AD199" t="str">
        <v>Moderate</v>
      </c>
      <c r="AF199" t="b">
        <v>0</v>
      </c>
    </row>
    <row r="200" spans="1:32" x14ac:dyDescent="0.45">
      <c r="A200" s="9">
        <v>199</v>
      </c>
      <c r="B200" s="9" t="s">
        <v>552</v>
      </c>
      <c r="C200" s="9" t="s">
        <v>528</v>
      </c>
      <c r="D200" s="9" t="s">
        <v>535</v>
      </c>
      <c r="E200" s="15" t="b">
        <f t="shared" si="42"/>
        <v>1</v>
      </c>
      <c r="F200" s="15" t="b">
        <f t="shared" si="43"/>
        <v>1</v>
      </c>
      <c r="G200" s="9" t="s">
        <v>540</v>
      </c>
      <c r="H200" s="15" t="b">
        <f t="shared" si="44"/>
        <v>0</v>
      </c>
      <c r="I200" s="9" t="s">
        <v>543</v>
      </c>
      <c r="J200" s="9" t="s">
        <v>544</v>
      </c>
      <c r="K200" s="15" t="b">
        <f t="shared" si="45"/>
        <v>1</v>
      </c>
      <c r="L200" s="9" t="s">
        <v>549</v>
      </c>
      <c r="M200" s="9">
        <v>44</v>
      </c>
      <c r="N200" s="9">
        <v>50131</v>
      </c>
      <c r="O200" s="9">
        <v>16</v>
      </c>
      <c r="P200" s="15" t="b">
        <f t="shared" si="46"/>
        <v>1</v>
      </c>
      <c r="Q200" s="9">
        <v>2</v>
      </c>
      <c r="R200" s="9">
        <v>2</v>
      </c>
      <c r="S200" s="9">
        <v>4</v>
      </c>
      <c r="T200" s="9">
        <v>30</v>
      </c>
      <c r="U200" s="9" t="b">
        <f t="shared" si="47"/>
        <v>0</v>
      </c>
      <c r="V200" s="9" t="b">
        <f t="shared" si="48"/>
        <v>1</v>
      </c>
      <c r="W200" s="9" t="b">
        <f t="shared" si="49"/>
        <v>1</v>
      </c>
      <c r="X200" t="b">
        <f t="shared" si="50"/>
        <v>0</v>
      </c>
      <c r="Y200" t="b">
        <f t="shared" si="51"/>
        <v>0</v>
      </c>
      <c r="Z200" t="b">
        <f t="shared" si="52"/>
        <v>0</v>
      </c>
      <c r="AA200">
        <f t="shared" si="53"/>
        <v>387</v>
      </c>
      <c r="AB200" t="b">
        <f t="shared" si="54"/>
        <v>1</v>
      </c>
      <c r="AC200" t="str">
        <f t="shared" si="55"/>
        <v>Moderate</v>
      </c>
      <c r="AD200" t="str">
        <v>Moderate</v>
      </c>
      <c r="AF200" t="b">
        <v>0</v>
      </c>
    </row>
    <row r="201" spans="1:32" x14ac:dyDescent="0.45">
      <c r="A201" s="8">
        <v>200</v>
      </c>
      <c r="B201" s="8" t="s">
        <v>539</v>
      </c>
      <c r="C201" s="8" t="s">
        <v>528</v>
      </c>
      <c r="D201" s="8" t="s">
        <v>555</v>
      </c>
      <c r="E201" s="15" t="b">
        <f t="shared" si="42"/>
        <v>1</v>
      </c>
      <c r="F201" s="15" t="b">
        <f t="shared" si="43"/>
        <v>1</v>
      </c>
      <c r="G201" s="8" t="s">
        <v>540</v>
      </c>
      <c r="H201" s="15" t="b">
        <f t="shared" si="44"/>
        <v>0</v>
      </c>
      <c r="I201" s="8" t="s">
        <v>541</v>
      </c>
      <c r="J201" s="8" t="s">
        <v>532</v>
      </c>
      <c r="K201" s="15" t="b">
        <f t="shared" si="45"/>
        <v>0</v>
      </c>
      <c r="L201" s="8" t="s">
        <v>542</v>
      </c>
      <c r="M201" s="8">
        <v>24</v>
      </c>
      <c r="N201" s="8">
        <v>105969</v>
      </c>
      <c r="O201" s="8">
        <v>31</v>
      </c>
      <c r="P201" s="15" t="b">
        <f t="shared" si="46"/>
        <v>1</v>
      </c>
      <c r="Q201" s="8">
        <v>18</v>
      </c>
      <c r="R201" s="8">
        <v>4</v>
      </c>
      <c r="S201" s="8">
        <v>4</v>
      </c>
      <c r="T201" s="8">
        <v>54</v>
      </c>
      <c r="U201" s="9" t="b">
        <f t="shared" si="47"/>
        <v>0</v>
      </c>
      <c r="V201" s="9" t="b">
        <f t="shared" si="48"/>
        <v>1</v>
      </c>
      <c r="W201" s="9" t="b">
        <f t="shared" si="49"/>
        <v>1</v>
      </c>
      <c r="X201" t="b">
        <f t="shared" si="50"/>
        <v>0</v>
      </c>
      <c r="Y201" t="b">
        <f t="shared" si="51"/>
        <v>1</v>
      </c>
      <c r="Z201" t="b">
        <f t="shared" si="52"/>
        <v>0</v>
      </c>
      <c r="AA201">
        <f t="shared" si="53"/>
        <v>80</v>
      </c>
      <c r="AB201" t="b">
        <f t="shared" si="54"/>
        <v>0</v>
      </c>
      <c r="AC201" t="str">
        <f t="shared" si="55"/>
        <v>Well Paid</v>
      </c>
      <c r="AD201" t="str">
        <v>Well Paid</v>
      </c>
      <c r="AF201">
        <v>105969</v>
      </c>
    </row>
    <row r="202" spans="1:32" x14ac:dyDescent="0.45">
      <c r="A202" s="9">
        <v>201</v>
      </c>
      <c r="B202" s="9" t="s">
        <v>557</v>
      </c>
      <c r="C202" s="9" t="s">
        <v>42</v>
      </c>
      <c r="D202" s="9" t="s">
        <v>547</v>
      </c>
      <c r="E202" s="15" t="b">
        <f t="shared" si="42"/>
        <v>0</v>
      </c>
      <c r="F202" s="15" t="b">
        <f t="shared" si="43"/>
        <v>0</v>
      </c>
      <c r="G202" s="9" t="s">
        <v>548</v>
      </c>
      <c r="H202" s="15" t="b">
        <f t="shared" si="44"/>
        <v>1</v>
      </c>
      <c r="I202" s="9" t="s">
        <v>551</v>
      </c>
      <c r="J202" s="9" t="s">
        <v>544</v>
      </c>
      <c r="K202" s="15" t="b">
        <f t="shared" si="45"/>
        <v>1</v>
      </c>
      <c r="L202" s="9" t="s">
        <v>549</v>
      </c>
      <c r="M202" s="9">
        <v>25</v>
      </c>
      <c r="N202" s="9">
        <v>45038</v>
      </c>
      <c r="O202" s="9">
        <v>10</v>
      </c>
      <c r="P202" s="15" t="b">
        <f t="shared" si="46"/>
        <v>0</v>
      </c>
      <c r="Q202" s="9">
        <v>12</v>
      </c>
      <c r="R202" s="9">
        <v>12</v>
      </c>
      <c r="S202" s="9">
        <v>6</v>
      </c>
      <c r="T202" s="9">
        <v>56</v>
      </c>
      <c r="U202" s="9" t="b">
        <f t="shared" si="47"/>
        <v>1</v>
      </c>
      <c r="V202" s="9" t="b">
        <f t="shared" si="48"/>
        <v>0</v>
      </c>
      <c r="W202" s="9" t="b">
        <f t="shared" si="49"/>
        <v>1</v>
      </c>
      <c r="X202" t="b">
        <f t="shared" si="50"/>
        <v>0</v>
      </c>
      <c r="Y202" t="b">
        <f t="shared" si="51"/>
        <v>0</v>
      </c>
      <c r="Z202" t="b">
        <f t="shared" si="52"/>
        <v>0</v>
      </c>
      <c r="AA202">
        <f t="shared" si="53"/>
        <v>422</v>
      </c>
      <c r="AB202" t="b">
        <f t="shared" si="54"/>
        <v>1</v>
      </c>
      <c r="AC202" t="str">
        <f t="shared" si="55"/>
        <v>Moderate</v>
      </c>
      <c r="AD202" t="str">
        <v>Moderate</v>
      </c>
      <c r="AF202" t="b">
        <v>0</v>
      </c>
    </row>
    <row r="203" spans="1:32" x14ac:dyDescent="0.45">
      <c r="A203" s="8">
        <v>202</v>
      </c>
      <c r="B203" s="8" t="s">
        <v>559</v>
      </c>
      <c r="C203" s="8" t="s">
        <v>528</v>
      </c>
      <c r="D203" s="8" t="s">
        <v>529</v>
      </c>
      <c r="E203" s="15" t="b">
        <f t="shared" si="42"/>
        <v>1</v>
      </c>
      <c r="F203" s="15" t="b">
        <f t="shared" si="43"/>
        <v>1</v>
      </c>
      <c r="G203" s="8" t="s">
        <v>530</v>
      </c>
      <c r="H203" s="15" t="b">
        <f t="shared" si="44"/>
        <v>0</v>
      </c>
      <c r="I203" s="8" t="s">
        <v>543</v>
      </c>
      <c r="J203" s="8" t="s">
        <v>537</v>
      </c>
      <c r="K203" s="15" t="b">
        <f t="shared" si="45"/>
        <v>0</v>
      </c>
      <c r="L203" s="8" t="s">
        <v>542</v>
      </c>
      <c r="M203" s="8">
        <v>46</v>
      </c>
      <c r="N203" s="8">
        <v>82327</v>
      </c>
      <c r="O203" s="8">
        <v>32</v>
      </c>
      <c r="P203" s="15" t="b">
        <f t="shared" si="46"/>
        <v>1</v>
      </c>
      <c r="Q203" s="8">
        <v>19</v>
      </c>
      <c r="R203" s="8">
        <v>7</v>
      </c>
      <c r="S203" s="8">
        <v>4</v>
      </c>
      <c r="T203" s="8">
        <v>32</v>
      </c>
      <c r="U203" s="9" t="b">
        <f t="shared" si="47"/>
        <v>0</v>
      </c>
      <c r="V203" s="9" t="b">
        <f t="shared" si="48"/>
        <v>1</v>
      </c>
      <c r="W203" s="9" t="b">
        <f t="shared" si="49"/>
        <v>1</v>
      </c>
      <c r="X203" t="b">
        <f t="shared" si="50"/>
        <v>0</v>
      </c>
      <c r="Y203" t="b">
        <f t="shared" si="51"/>
        <v>0</v>
      </c>
      <c r="Z203" t="b">
        <f t="shared" si="52"/>
        <v>0</v>
      </c>
      <c r="AA203">
        <f t="shared" si="53"/>
        <v>210</v>
      </c>
      <c r="AB203" t="b">
        <f t="shared" si="54"/>
        <v>1</v>
      </c>
      <c r="AC203" t="str">
        <f t="shared" si="55"/>
        <v>Well Paid</v>
      </c>
      <c r="AD203" t="str">
        <v>Well Paid</v>
      </c>
      <c r="AF203" t="b">
        <v>0</v>
      </c>
    </row>
    <row r="204" spans="1:32" x14ac:dyDescent="0.45">
      <c r="A204" s="9">
        <v>203</v>
      </c>
      <c r="B204" s="9" t="s">
        <v>539</v>
      </c>
      <c r="C204" s="9" t="s">
        <v>43</v>
      </c>
      <c r="D204" s="9" t="s">
        <v>535</v>
      </c>
      <c r="E204" s="15" t="b">
        <f t="shared" si="42"/>
        <v>1</v>
      </c>
      <c r="F204" s="15" t="b">
        <f t="shared" si="43"/>
        <v>1</v>
      </c>
      <c r="G204" s="9" t="s">
        <v>530</v>
      </c>
      <c r="H204" s="15" t="b">
        <f t="shared" si="44"/>
        <v>0</v>
      </c>
      <c r="I204" s="9" t="s">
        <v>531</v>
      </c>
      <c r="J204" s="9" t="s">
        <v>537</v>
      </c>
      <c r="K204" s="15" t="b">
        <f t="shared" si="45"/>
        <v>0</v>
      </c>
      <c r="L204" s="9" t="s">
        <v>542</v>
      </c>
      <c r="M204" s="9">
        <v>59</v>
      </c>
      <c r="N204" s="9">
        <v>107064</v>
      </c>
      <c r="O204" s="9">
        <v>34</v>
      </c>
      <c r="P204" s="15" t="b">
        <f t="shared" si="46"/>
        <v>1</v>
      </c>
      <c r="Q204" s="9">
        <v>18</v>
      </c>
      <c r="R204" s="9">
        <v>4</v>
      </c>
      <c r="S204" s="9">
        <v>8</v>
      </c>
      <c r="T204" s="9">
        <v>55</v>
      </c>
      <c r="U204" s="9" t="b">
        <f t="shared" si="47"/>
        <v>0</v>
      </c>
      <c r="V204" s="9" t="b">
        <f t="shared" si="48"/>
        <v>1</v>
      </c>
      <c r="W204" s="9" t="b">
        <f t="shared" si="49"/>
        <v>1</v>
      </c>
      <c r="X204" t="b">
        <f t="shared" si="50"/>
        <v>0</v>
      </c>
      <c r="Y204" t="b">
        <f t="shared" si="51"/>
        <v>1</v>
      </c>
      <c r="Z204" t="b">
        <f t="shared" si="52"/>
        <v>0</v>
      </c>
      <c r="AA204">
        <f t="shared" si="53"/>
        <v>72</v>
      </c>
      <c r="AB204" t="b">
        <f t="shared" si="54"/>
        <v>1</v>
      </c>
      <c r="AC204" t="str">
        <f t="shared" si="55"/>
        <v>Well Paid</v>
      </c>
      <c r="AD204" t="str">
        <v>Well Paid</v>
      </c>
      <c r="AF204">
        <v>107064</v>
      </c>
    </row>
    <row r="205" spans="1:32" x14ac:dyDescent="0.45">
      <c r="A205" s="8">
        <v>204</v>
      </c>
      <c r="B205" s="8" t="s">
        <v>557</v>
      </c>
      <c r="C205" s="8" t="s">
        <v>42</v>
      </c>
      <c r="D205" s="8" t="s">
        <v>535</v>
      </c>
      <c r="E205" s="15" t="b">
        <f t="shared" si="42"/>
        <v>1</v>
      </c>
      <c r="F205" s="15" t="b">
        <f t="shared" si="43"/>
        <v>1</v>
      </c>
      <c r="G205" s="8" t="s">
        <v>550</v>
      </c>
      <c r="H205" s="15" t="b">
        <f t="shared" si="44"/>
        <v>0</v>
      </c>
      <c r="I205" s="8" t="s">
        <v>543</v>
      </c>
      <c r="J205" s="8" t="s">
        <v>537</v>
      </c>
      <c r="K205" s="15" t="b">
        <f t="shared" si="45"/>
        <v>0</v>
      </c>
      <c r="L205" s="8" t="s">
        <v>542</v>
      </c>
      <c r="M205" s="8">
        <v>36</v>
      </c>
      <c r="N205" s="8">
        <v>51281</v>
      </c>
      <c r="O205" s="8">
        <v>9</v>
      </c>
      <c r="P205" s="15" t="b">
        <f t="shared" si="46"/>
        <v>0</v>
      </c>
      <c r="Q205" s="8">
        <v>17</v>
      </c>
      <c r="R205" s="8">
        <v>7</v>
      </c>
      <c r="S205" s="8">
        <v>9</v>
      </c>
      <c r="T205" s="8">
        <v>32</v>
      </c>
      <c r="U205" s="9" t="b">
        <f t="shared" si="47"/>
        <v>0</v>
      </c>
      <c r="V205" s="9" t="b">
        <f t="shared" si="48"/>
        <v>0</v>
      </c>
      <c r="W205" s="9" t="b">
        <f t="shared" si="49"/>
        <v>0</v>
      </c>
      <c r="X205" t="b">
        <f t="shared" si="50"/>
        <v>0</v>
      </c>
      <c r="Y205" t="b">
        <f t="shared" si="51"/>
        <v>1</v>
      </c>
      <c r="Z205" t="b">
        <f t="shared" si="52"/>
        <v>0</v>
      </c>
      <c r="AA205">
        <f t="shared" si="53"/>
        <v>376</v>
      </c>
      <c r="AB205" t="b">
        <f t="shared" si="54"/>
        <v>0</v>
      </c>
      <c r="AC205" t="str">
        <f t="shared" si="55"/>
        <v>Moderate</v>
      </c>
      <c r="AD205" t="str">
        <v>Moderate</v>
      </c>
      <c r="AF205" t="b">
        <v>0</v>
      </c>
    </row>
    <row r="206" spans="1:32" x14ac:dyDescent="0.45">
      <c r="A206" s="9">
        <v>205</v>
      </c>
      <c r="B206" s="9" t="s">
        <v>534</v>
      </c>
      <c r="C206" s="9" t="s">
        <v>42</v>
      </c>
      <c r="D206" s="9" t="s">
        <v>555</v>
      </c>
      <c r="E206" s="15" t="b">
        <f t="shared" si="42"/>
        <v>1</v>
      </c>
      <c r="F206" s="15" t="b">
        <f t="shared" si="43"/>
        <v>1</v>
      </c>
      <c r="G206" s="9" t="s">
        <v>548</v>
      </c>
      <c r="H206" s="15" t="b">
        <f t="shared" si="44"/>
        <v>1</v>
      </c>
      <c r="I206" s="9" t="s">
        <v>556</v>
      </c>
      <c r="J206" s="9" t="s">
        <v>544</v>
      </c>
      <c r="K206" s="15" t="b">
        <f t="shared" si="45"/>
        <v>1</v>
      </c>
      <c r="L206" s="9" t="s">
        <v>546</v>
      </c>
      <c r="M206" s="9">
        <v>42</v>
      </c>
      <c r="N206" s="9">
        <v>84189</v>
      </c>
      <c r="O206" s="9">
        <v>17</v>
      </c>
      <c r="P206" s="15" t="b">
        <f t="shared" si="46"/>
        <v>1</v>
      </c>
      <c r="Q206" s="9">
        <v>6</v>
      </c>
      <c r="R206" s="9">
        <v>7</v>
      </c>
      <c r="S206" s="9">
        <v>1</v>
      </c>
      <c r="T206" s="9">
        <v>31</v>
      </c>
      <c r="U206" s="9" t="b">
        <f t="shared" si="47"/>
        <v>1</v>
      </c>
      <c r="V206" s="9" t="b">
        <f t="shared" si="48"/>
        <v>1</v>
      </c>
      <c r="W206" s="9" t="b">
        <f t="shared" si="49"/>
        <v>1</v>
      </c>
      <c r="X206" t="b">
        <f t="shared" si="50"/>
        <v>0</v>
      </c>
      <c r="Y206" t="b">
        <f t="shared" si="51"/>
        <v>0</v>
      </c>
      <c r="Z206" t="b">
        <f t="shared" si="52"/>
        <v>0</v>
      </c>
      <c r="AA206">
        <f t="shared" si="53"/>
        <v>197</v>
      </c>
      <c r="AB206" t="b">
        <f t="shared" si="54"/>
        <v>0</v>
      </c>
      <c r="AC206" t="str">
        <f t="shared" si="55"/>
        <v>Well Paid</v>
      </c>
      <c r="AD206" t="str">
        <v>Well Paid</v>
      </c>
      <c r="AF206" t="b">
        <v>0</v>
      </c>
    </row>
    <row r="207" spans="1:32" x14ac:dyDescent="0.45">
      <c r="A207" s="8">
        <v>206</v>
      </c>
      <c r="B207" s="8" t="s">
        <v>534</v>
      </c>
      <c r="C207" s="8" t="s">
        <v>43</v>
      </c>
      <c r="D207" s="8" t="s">
        <v>529</v>
      </c>
      <c r="E207" s="15" t="b">
        <f t="shared" si="42"/>
        <v>1</v>
      </c>
      <c r="F207" s="15" t="b">
        <f t="shared" si="43"/>
        <v>1</v>
      </c>
      <c r="G207" s="8" t="s">
        <v>550</v>
      </c>
      <c r="H207" s="15" t="b">
        <f t="shared" si="44"/>
        <v>0</v>
      </c>
      <c r="I207" s="8" t="s">
        <v>536</v>
      </c>
      <c r="J207" s="8" t="s">
        <v>537</v>
      </c>
      <c r="K207" s="15" t="b">
        <f t="shared" si="45"/>
        <v>0</v>
      </c>
      <c r="L207" s="8" t="s">
        <v>546</v>
      </c>
      <c r="M207" s="8">
        <v>56</v>
      </c>
      <c r="N207" s="8">
        <v>78511</v>
      </c>
      <c r="O207" s="8">
        <v>11</v>
      </c>
      <c r="P207" s="15" t="b">
        <f t="shared" si="46"/>
        <v>0</v>
      </c>
      <c r="Q207" s="8">
        <v>15</v>
      </c>
      <c r="R207" s="8">
        <v>1</v>
      </c>
      <c r="S207" s="8">
        <v>4</v>
      </c>
      <c r="T207" s="8">
        <v>56</v>
      </c>
      <c r="U207" s="9" t="b">
        <f t="shared" si="47"/>
        <v>0</v>
      </c>
      <c r="V207" s="9" t="b">
        <f t="shared" si="48"/>
        <v>0</v>
      </c>
      <c r="W207" s="9" t="b">
        <f t="shared" si="49"/>
        <v>0</v>
      </c>
      <c r="X207" t="b">
        <f t="shared" si="50"/>
        <v>0</v>
      </c>
      <c r="Y207" t="b">
        <f t="shared" si="51"/>
        <v>0</v>
      </c>
      <c r="Z207" t="b">
        <f t="shared" si="52"/>
        <v>0</v>
      </c>
      <c r="AA207">
        <f t="shared" si="53"/>
        <v>232</v>
      </c>
      <c r="AB207" t="b">
        <f t="shared" si="54"/>
        <v>0</v>
      </c>
      <c r="AC207" t="str">
        <f t="shared" si="55"/>
        <v>Moderate</v>
      </c>
      <c r="AD207" t="str">
        <v>Moderate</v>
      </c>
      <c r="AF207" t="b">
        <v>0</v>
      </c>
    </row>
    <row r="208" spans="1:32" x14ac:dyDescent="0.45">
      <c r="A208" s="9">
        <v>207</v>
      </c>
      <c r="B208" s="9" t="s">
        <v>534</v>
      </c>
      <c r="C208" s="9" t="s">
        <v>43</v>
      </c>
      <c r="D208" s="9" t="s">
        <v>529</v>
      </c>
      <c r="E208" s="15" t="b">
        <f t="shared" si="42"/>
        <v>1</v>
      </c>
      <c r="F208" s="15" t="b">
        <f t="shared" si="43"/>
        <v>1</v>
      </c>
      <c r="G208" s="9" t="s">
        <v>530</v>
      </c>
      <c r="H208" s="15" t="b">
        <f t="shared" si="44"/>
        <v>0</v>
      </c>
      <c r="I208" s="9" t="s">
        <v>536</v>
      </c>
      <c r="J208" s="9" t="s">
        <v>532</v>
      </c>
      <c r="K208" s="15" t="b">
        <f t="shared" si="45"/>
        <v>0</v>
      </c>
      <c r="L208" s="9" t="s">
        <v>538</v>
      </c>
      <c r="M208" s="9">
        <v>35</v>
      </c>
      <c r="N208" s="9">
        <v>38605</v>
      </c>
      <c r="O208" s="9">
        <v>32</v>
      </c>
      <c r="P208" s="15" t="b">
        <f t="shared" si="46"/>
        <v>1</v>
      </c>
      <c r="Q208" s="9">
        <v>3</v>
      </c>
      <c r="R208" s="9">
        <v>6</v>
      </c>
      <c r="S208" s="9">
        <v>4</v>
      </c>
      <c r="T208" s="9">
        <v>29</v>
      </c>
      <c r="U208" s="9" t="b">
        <f t="shared" si="47"/>
        <v>0</v>
      </c>
      <c r="V208" s="9" t="b">
        <f t="shared" si="48"/>
        <v>1</v>
      </c>
      <c r="W208" s="9" t="b">
        <f t="shared" si="49"/>
        <v>1</v>
      </c>
      <c r="X208" t="b">
        <f t="shared" si="50"/>
        <v>0</v>
      </c>
      <c r="Y208" t="b">
        <f t="shared" si="51"/>
        <v>1</v>
      </c>
      <c r="Z208" t="b">
        <f t="shared" si="52"/>
        <v>0</v>
      </c>
      <c r="AA208">
        <f t="shared" si="53"/>
        <v>448</v>
      </c>
      <c r="AB208" t="b">
        <f t="shared" si="54"/>
        <v>1</v>
      </c>
      <c r="AC208" t="str">
        <f t="shared" si="55"/>
        <v>Moderate</v>
      </c>
      <c r="AD208" t="str">
        <v>Moderate</v>
      </c>
      <c r="AF208" t="b">
        <v>0</v>
      </c>
    </row>
    <row r="209" spans="1:32" x14ac:dyDescent="0.45">
      <c r="A209" s="8">
        <v>208</v>
      </c>
      <c r="B209" s="8" t="s">
        <v>534</v>
      </c>
      <c r="C209" s="8" t="s">
        <v>42</v>
      </c>
      <c r="D209" s="8" t="s">
        <v>547</v>
      </c>
      <c r="E209" s="15" t="b">
        <f t="shared" si="42"/>
        <v>0</v>
      </c>
      <c r="F209" s="15" t="b">
        <f t="shared" si="43"/>
        <v>0</v>
      </c>
      <c r="G209" s="8" t="s">
        <v>548</v>
      </c>
      <c r="H209" s="15" t="b">
        <f t="shared" si="44"/>
        <v>1</v>
      </c>
      <c r="I209" s="8" t="s">
        <v>553</v>
      </c>
      <c r="J209" s="8" t="s">
        <v>537</v>
      </c>
      <c r="K209" s="15" t="b">
        <f t="shared" si="45"/>
        <v>0</v>
      </c>
      <c r="L209" s="8" t="s">
        <v>533</v>
      </c>
      <c r="M209" s="8">
        <v>57</v>
      </c>
      <c r="N209" s="8">
        <v>31381</v>
      </c>
      <c r="O209" s="8">
        <v>10</v>
      </c>
      <c r="P209" s="15" t="b">
        <f t="shared" si="46"/>
        <v>0</v>
      </c>
      <c r="Q209" s="8">
        <v>6</v>
      </c>
      <c r="R209" s="8">
        <v>9</v>
      </c>
      <c r="S209" s="8">
        <v>2</v>
      </c>
      <c r="T209" s="8">
        <v>28</v>
      </c>
      <c r="U209" s="9" t="b">
        <f t="shared" si="47"/>
        <v>0</v>
      </c>
      <c r="V209" s="9" t="b">
        <f t="shared" si="48"/>
        <v>0</v>
      </c>
      <c r="W209" s="9" t="b">
        <f t="shared" si="49"/>
        <v>0</v>
      </c>
      <c r="X209" t="b">
        <f t="shared" si="50"/>
        <v>0</v>
      </c>
      <c r="Y209" t="b">
        <f t="shared" si="51"/>
        <v>0</v>
      </c>
      <c r="Z209" t="b">
        <f t="shared" si="52"/>
        <v>0</v>
      </c>
      <c r="AA209">
        <f t="shared" si="53"/>
        <v>492</v>
      </c>
      <c r="AB209" t="b">
        <f t="shared" si="54"/>
        <v>1</v>
      </c>
      <c r="AC209" t="str">
        <f t="shared" si="55"/>
        <v>Moderate</v>
      </c>
      <c r="AD209" t="str">
        <v>Moderate</v>
      </c>
      <c r="AF209" t="b">
        <v>0</v>
      </c>
    </row>
    <row r="210" spans="1:32" x14ac:dyDescent="0.45">
      <c r="A210" s="9">
        <v>209</v>
      </c>
      <c r="B210" s="9" t="s">
        <v>534</v>
      </c>
      <c r="C210" s="9" t="s">
        <v>528</v>
      </c>
      <c r="D210" s="9" t="s">
        <v>529</v>
      </c>
      <c r="E210" s="15" t="b">
        <f t="shared" si="42"/>
        <v>1</v>
      </c>
      <c r="F210" s="15" t="b">
        <f t="shared" si="43"/>
        <v>1</v>
      </c>
      <c r="G210" s="9" t="s">
        <v>540</v>
      </c>
      <c r="H210" s="15" t="b">
        <f t="shared" si="44"/>
        <v>0</v>
      </c>
      <c r="I210" s="9" t="s">
        <v>553</v>
      </c>
      <c r="J210" s="9" t="s">
        <v>537</v>
      </c>
      <c r="K210" s="15" t="b">
        <f t="shared" si="45"/>
        <v>0</v>
      </c>
      <c r="L210" s="9" t="s">
        <v>542</v>
      </c>
      <c r="M210" s="9">
        <v>33</v>
      </c>
      <c r="N210" s="9">
        <v>96634</v>
      </c>
      <c r="O210" s="9">
        <v>22</v>
      </c>
      <c r="P210" s="15" t="b">
        <f t="shared" si="46"/>
        <v>1</v>
      </c>
      <c r="Q210" s="9">
        <v>3</v>
      </c>
      <c r="R210" s="9">
        <v>2</v>
      </c>
      <c r="S210" s="9">
        <v>6</v>
      </c>
      <c r="T210" s="9">
        <v>26</v>
      </c>
      <c r="U210" s="9" t="b">
        <f t="shared" si="47"/>
        <v>0</v>
      </c>
      <c r="V210" s="9" t="b">
        <f t="shared" si="48"/>
        <v>1</v>
      </c>
      <c r="W210" s="9" t="b">
        <f t="shared" si="49"/>
        <v>1</v>
      </c>
      <c r="X210" t="b">
        <f t="shared" si="50"/>
        <v>0</v>
      </c>
      <c r="Y210" t="b">
        <f t="shared" si="51"/>
        <v>0</v>
      </c>
      <c r="Z210" t="b">
        <f t="shared" si="52"/>
        <v>0</v>
      </c>
      <c r="AA210">
        <f t="shared" si="53"/>
        <v>127</v>
      </c>
      <c r="AB210" t="b">
        <f t="shared" si="54"/>
        <v>1</v>
      </c>
      <c r="AC210" t="str">
        <f t="shared" si="55"/>
        <v>Well Paid</v>
      </c>
      <c r="AD210" t="str">
        <v>Well Paid</v>
      </c>
      <c r="AF210" t="b">
        <v>0</v>
      </c>
    </row>
    <row r="211" spans="1:32" x14ac:dyDescent="0.45">
      <c r="A211" s="8">
        <v>210</v>
      </c>
      <c r="B211" s="8" t="s">
        <v>557</v>
      </c>
      <c r="C211" s="8" t="s">
        <v>42</v>
      </c>
      <c r="D211" s="8" t="s">
        <v>529</v>
      </c>
      <c r="E211" s="15" t="b">
        <f t="shared" si="42"/>
        <v>1</v>
      </c>
      <c r="F211" s="15" t="b">
        <f t="shared" si="43"/>
        <v>1</v>
      </c>
      <c r="G211" s="8" t="s">
        <v>548</v>
      </c>
      <c r="H211" s="15" t="b">
        <f t="shared" si="44"/>
        <v>1</v>
      </c>
      <c r="I211" s="8" t="s">
        <v>551</v>
      </c>
      <c r="J211" s="8" t="s">
        <v>537</v>
      </c>
      <c r="K211" s="15" t="b">
        <f t="shared" si="45"/>
        <v>0</v>
      </c>
      <c r="L211" s="8" t="s">
        <v>542</v>
      </c>
      <c r="M211" s="8">
        <v>38</v>
      </c>
      <c r="N211" s="8">
        <v>49810</v>
      </c>
      <c r="O211" s="8">
        <v>17</v>
      </c>
      <c r="P211" s="15" t="b">
        <f t="shared" si="46"/>
        <v>1</v>
      </c>
      <c r="Q211" s="8">
        <v>1</v>
      </c>
      <c r="R211" s="8">
        <v>14</v>
      </c>
      <c r="S211" s="8">
        <v>3</v>
      </c>
      <c r="T211" s="8">
        <v>21</v>
      </c>
      <c r="U211" s="9" t="b">
        <f t="shared" si="47"/>
        <v>0</v>
      </c>
      <c r="V211" s="9" t="b">
        <f t="shared" si="48"/>
        <v>1</v>
      </c>
      <c r="W211" s="9" t="b">
        <f t="shared" si="49"/>
        <v>1</v>
      </c>
      <c r="X211" t="b">
        <f t="shared" si="50"/>
        <v>0</v>
      </c>
      <c r="Y211" t="b">
        <f t="shared" si="51"/>
        <v>0</v>
      </c>
      <c r="Z211" t="b">
        <f t="shared" si="52"/>
        <v>0</v>
      </c>
      <c r="AA211">
        <f t="shared" si="53"/>
        <v>389</v>
      </c>
      <c r="AB211" t="b">
        <f t="shared" si="54"/>
        <v>0</v>
      </c>
      <c r="AC211" t="str">
        <f t="shared" si="55"/>
        <v>Moderate</v>
      </c>
      <c r="AD211" t="str">
        <v>Moderate</v>
      </c>
      <c r="AF211" t="b">
        <v>0</v>
      </c>
    </row>
    <row r="212" spans="1:32" x14ac:dyDescent="0.45">
      <c r="A212" s="9">
        <v>211</v>
      </c>
      <c r="B212" s="9" t="s">
        <v>557</v>
      </c>
      <c r="C212" s="9" t="s">
        <v>43</v>
      </c>
      <c r="D212" s="9" t="s">
        <v>555</v>
      </c>
      <c r="E212" s="15" t="b">
        <f t="shared" si="42"/>
        <v>1</v>
      </c>
      <c r="F212" s="15" t="b">
        <f t="shared" si="43"/>
        <v>1</v>
      </c>
      <c r="G212" s="9" t="s">
        <v>540</v>
      </c>
      <c r="H212" s="15" t="b">
        <f t="shared" si="44"/>
        <v>0</v>
      </c>
      <c r="I212" s="9" t="s">
        <v>531</v>
      </c>
      <c r="J212" s="9" t="s">
        <v>532</v>
      </c>
      <c r="K212" s="15" t="b">
        <f t="shared" si="45"/>
        <v>0</v>
      </c>
      <c r="L212" s="9" t="s">
        <v>533</v>
      </c>
      <c r="M212" s="9">
        <v>60</v>
      </c>
      <c r="N212" s="9">
        <v>54322</v>
      </c>
      <c r="O212" s="9">
        <v>4</v>
      </c>
      <c r="P212" s="15" t="b">
        <f t="shared" si="46"/>
        <v>0</v>
      </c>
      <c r="Q212" s="9">
        <v>13</v>
      </c>
      <c r="R212" s="9">
        <v>3</v>
      </c>
      <c r="S212" s="9">
        <v>7</v>
      </c>
      <c r="T212" s="9">
        <v>42</v>
      </c>
      <c r="U212" s="9" t="b">
        <f t="shared" si="47"/>
        <v>0</v>
      </c>
      <c r="V212" s="9" t="b">
        <f t="shared" si="48"/>
        <v>0</v>
      </c>
      <c r="W212" s="9" t="b">
        <f t="shared" si="49"/>
        <v>0</v>
      </c>
      <c r="X212" t="b">
        <f t="shared" si="50"/>
        <v>0</v>
      </c>
      <c r="Y212" t="b">
        <f t="shared" si="51"/>
        <v>1</v>
      </c>
      <c r="Z212" t="b">
        <f t="shared" si="52"/>
        <v>0</v>
      </c>
      <c r="AA212">
        <f t="shared" si="53"/>
        <v>357</v>
      </c>
      <c r="AB212" t="b">
        <f t="shared" si="54"/>
        <v>1</v>
      </c>
      <c r="AC212" t="str">
        <f t="shared" si="55"/>
        <v>Moderate</v>
      </c>
      <c r="AD212" t="str">
        <v>Moderate</v>
      </c>
      <c r="AF212" t="b">
        <v>0</v>
      </c>
    </row>
    <row r="213" spans="1:32" x14ac:dyDescent="0.45">
      <c r="A213" s="8">
        <v>212</v>
      </c>
      <c r="B213" s="8" t="s">
        <v>545</v>
      </c>
      <c r="C213" s="8" t="s">
        <v>42</v>
      </c>
      <c r="D213" s="8" t="s">
        <v>529</v>
      </c>
      <c r="E213" s="15" t="b">
        <f t="shared" si="42"/>
        <v>1</v>
      </c>
      <c r="F213" s="15" t="b">
        <f t="shared" si="43"/>
        <v>1</v>
      </c>
      <c r="G213" s="8" t="s">
        <v>540</v>
      </c>
      <c r="H213" s="15" t="b">
        <f t="shared" si="44"/>
        <v>0</v>
      </c>
      <c r="I213" s="8" t="s">
        <v>556</v>
      </c>
      <c r="J213" s="8" t="s">
        <v>544</v>
      </c>
      <c r="K213" s="15" t="b">
        <f t="shared" si="45"/>
        <v>1</v>
      </c>
      <c r="L213" s="8" t="s">
        <v>558</v>
      </c>
      <c r="M213" s="8">
        <v>30</v>
      </c>
      <c r="N213" s="8">
        <v>71869</v>
      </c>
      <c r="O213" s="8">
        <v>25</v>
      </c>
      <c r="P213" s="15" t="b">
        <f t="shared" si="46"/>
        <v>1</v>
      </c>
      <c r="Q213" s="8">
        <v>14</v>
      </c>
      <c r="R213" s="8">
        <v>10</v>
      </c>
      <c r="S213" s="8">
        <v>5</v>
      </c>
      <c r="T213" s="8">
        <v>58</v>
      </c>
      <c r="U213" s="9" t="b">
        <f t="shared" si="47"/>
        <v>0</v>
      </c>
      <c r="V213" s="9" t="b">
        <f t="shared" si="48"/>
        <v>1</v>
      </c>
      <c r="W213" s="9" t="b">
        <f t="shared" si="49"/>
        <v>1</v>
      </c>
      <c r="X213" t="b">
        <f t="shared" si="50"/>
        <v>0</v>
      </c>
      <c r="Y213" t="b">
        <f t="shared" si="51"/>
        <v>0</v>
      </c>
      <c r="Z213" t="b">
        <f t="shared" si="52"/>
        <v>0</v>
      </c>
      <c r="AA213">
        <f t="shared" si="53"/>
        <v>264</v>
      </c>
      <c r="AB213" t="b">
        <f t="shared" si="54"/>
        <v>0</v>
      </c>
      <c r="AC213" t="str">
        <f t="shared" si="55"/>
        <v>Moderate</v>
      </c>
      <c r="AD213" t="str">
        <v>Moderate</v>
      </c>
      <c r="AF213" t="b">
        <v>0</v>
      </c>
    </row>
    <row r="214" spans="1:32" x14ac:dyDescent="0.45">
      <c r="A214" s="9">
        <v>213</v>
      </c>
      <c r="B214" s="9" t="s">
        <v>552</v>
      </c>
      <c r="C214" s="9" t="s">
        <v>43</v>
      </c>
      <c r="D214" s="9" t="s">
        <v>535</v>
      </c>
      <c r="E214" s="15" t="b">
        <f t="shared" si="42"/>
        <v>1</v>
      </c>
      <c r="F214" s="15" t="b">
        <f t="shared" si="43"/>
        <v>1</v>
      </c>
      <c r="G214" s="9" t="s">
        <v>548</v>
      </c>
      <c r="H214" s="15" t="b">
        <f t="shared" si="44"/>
        <v>1</v>
      </c>
      <c r="I214" s="9" t="s">
        <v>541</v>
      </c>
      <c r="J214" s="9" t="s">
        <v>532</v>
      </c>
      <c r="K214" s="15" t="b">
        <f t="shared" si="45"/>
        <v>0</v>
      </c>
      <c r="L214" s="9" t="s">
        <v>542</v>
      </c>
      <c r="M214" s="9">
        <v>56</v>
      </c>
      <c r="N214" s="9">
        <v>62955</v>
      </c>
      <c r="O214" s="9">
        <v>21</v>
      </c>
      <c r="P214" s="15" t="b">
        <f t="shared" si="46"/>
        <v>1</v>
      </c>
      <c r="Q214" s="9">
        <v>13</v>
      </c>
      <c r="R214" s="9">
        <v>5</v>
      </c>
      <c r="S214" s="9">
        <v>4</v>
      </c>
      <c r="T214" s="9">
        <v>59</v>
      </c>
      <c r="U214" s="9" t="b">
        <f t="shared" si="47"/>
        <v>0</v>
      </c>
      <c r="V214" s="9" t="b">
        <f t="shared" si="48"/>
        <v>1</v>
      </c>
      <c r="W214" s="9" t="b">
        <f t="shared" si="49"/>
        <v>1</v>
      </c>
      <c r="X214" t="b">
        <f t="shared" si="50"/>
        <v>0</v>
      </c>
      <c r="Y214" t="b">
        <f t="shared" si="51"/>
        <v>1</v>
      </c>
      <c r="Z214" t="b">
        <f t="shared" si="52"/>
        <v>0</v>
      </c>
      <c r="AA214">
        <f t="shared" si="53"/>
        <v>302</v>
      </c>
      <c r="AB214" t="b">
        <f t="shared" si="54"/>
        <v>0</v>
      </c>
      <c r="AC214" t="str">
        <f t="shared" si="55"/>
        <v>Moderate</v>
      </c>
      <c r="AD214" t="str">
        <v>Moderate</v>
      </c>
      <c r="AF214" t="b">
        <v>0</v>
      </c>
    </row>
    <row r="215" spans="1:32" x14ac:dyDescent="0.45">
      <c r="A215" s="8">
        <v>214</v>
      </c>
      <c r="B215" s="8" t="s">
        <v>527</v>
      </c>
      <c r="C215" s="8" t="s">
        <v>42</v>
      </c>
      <c r="D215" s="8" t="s">
        <v>555</v>
      </c>
      <c r="E215" s="15" t="b">
        <f t="shared" si="42"/>
        <v>1</v>
      </c>
      <c r="F215" s="15" t="b">
        <f t="shared" si="43"/>
        <v>1</v>
      </c>
      <c r="G215" s="8" t="s">
        <v>540</v>
      </c>
      <c r="H215" s="15" t="b">
        <f t="shared" si="44"/>
        <v>0</v>
      </c>
      <c r="I215" s="8" t="s">
        <v>543</v>
      </c>
      <c r="J215" s="8" t="s">
        <v>544</v>
      </c>
      <c r="K215" s="15" t="b">
        <f t="shared" si="45"/>
        <v>1</v>
      </c>
      <c r="L215" s="8" t="s">
        <v>538</v>
      </c>
      <c r="M215" s="8">
        <v>34</v>
      </c>
      <c r="N215" s="8">
        <v>91388</v>
      </c>
      <c r="O215" s="8">
        <v>37</v>
      </c>
      <c r="P215" s="15" t="b">
        <f t="shared" si="46"/>
        <v>1</v>
      </c>
      <c r="Q215" s="8">
        <v>4</v>
      </c>
      <c r="R215" s="8">
        <v>9</v>
      </c>
      <c r="S215" s="8">
        <v>5</v>
      </c>
      <c r="T215" s="8">
        <v>58</v>
      </c>
      <c r="U215" s="9" t="b">
        <f t="shared" si="47"/>
        <v>0</v>
      </c>
      <c r="V215" s="9" t="b">
        <f t="shared" si="48"/>
        <v>1</v>
      </c>
      <c r="W215" s="9" t="b">
        <f t="shared" si="49"/>
        <v>1</v>
      </c>
      <c r="X215" t="b">
        <f t="shared" si="50"/>
        <v>0</v>
      </c>
      <c r="Y215" t="b">
        <f t="shared" si="51"/>
        <v>0</v>
      </c>
      <c r="Z215" t="b">
        <f t="shared" si="52"/>
        <v>0</v>
      </c>
      <c r="AA215">
        <f t="shared" si="53"/>
        <v>152</v>
      </c>
      <c r="AB215" t="b">
        <f t="shared" si="54"/>
        <v>0</v>
      </c>
      <c r="AC215" t="str">
        <f t="shared" si="55"/>
        <v>Well Paid</v>
      </c>
      <c r="AD215" t="str">
        <v>Well Paid</v>
      </c>
      <c r="AF215" t="b">
        <v>0</v>
      </c>
    </row>
    <row r="216" spans="1:32" x14ac:dyDescent="0.45">
      <c r="A216" s="9">
        <v>215</v>
      </c>
      <c r="B216" s="9" t="s">
        <v>534</v>
      </c>
      <c r="C216" s="9" t="s">
        <v>528</v>
      </c>
      <c r="D216" s="9" t="s">
        <v>555</v>
      </c>
      <c r="E216" s="15" t="b">
        <f t="shared" si="42"/>
        <v>1</v>
      </c>
      <c r="F216" s="15" t="b">
        <f t="shared" si="43"/>
        <v>1</v>
      </c>
      <c r="G216" s="9" t="s">
        <v>550</v>
      </c>
      <c r="H216" s="15" t="b">
        <f t="shared" si="44"/>
        <v>0</v>
      </c>
      <c r="I216" s="9" t="s">
        <v>551</v>
      </c>
      <c r="J216" s="9" t="s">
        <v>544</v>
      </c>
      <c r="K216" s="15" t="b">
        <f t="shared" si="45"/>
        <v>1</v>
      </c>
      <c r="L216" s="9" t="s">
        <v>549</v>
      </c>
      <c r="M216" s="9">
        <v>36</v>
      </c>
      <c r="N216" s="9">
        <v>40207</v>
      </c>
      <c r="O216" s="9">
        <v>38</v>
      </c>
      <c r="P216" s="15" t="b">
        <f t="shared" si="46"/>
        <v>1</v>
      </c>
      <c r="Q216" s="9">
        <v>7</v>
      </c>
      <c r="R216" s="9">
        <v>4</v>
      </c>
      <c r="S216" s="9">
        <v>8</v>
      </c>
      <c r="T216" s="9">
        <v>40</v>
      </c>
      <c r="U216" s="9" t="b">
        <f t="shared" si="47"/>
        <v>0</v>
      </c>
      <c r="V216" s="9" t="b">
        <f t="shared" si="48"/>
        <v>1</v>
      </c>
      <c r="W216" s="9" t="b">
        <f t="shared" si="49"/>
        <v>1</v>
      </c>
      <c r="X216" t="b">
        <f t="shared" si="50"/>
        <v>0</v>
      </c>
      <c r="Y216" t="b">
        <f t="shared" si="51"/>
        <v>1</v>
      </c>
      <c r="Z216" t="b">
        <f t="shared" si="52"/>
        <v>0</v>
      </c>
      <c r="AA216">
        <f t="shared" si="53"/>
        <v>445</v>
      </c>
      <c r="AB216" t="b">
        <f t="shared" si="54"/>
        <v>1</v>
      </c>
      <c r="AC216" t="str">
        <f t="shared" si="55"/>
        <v>Moderate</v>
      </c>
      <c r="AD216" t="str">
        <v>Moderate</v>
      </c>
      <c r="AF216" t="b">
        <v>0</v>
      </c>
    </row>
    <row r="217" spans="1:32" x14ac:dyDescent="0.45">
      <c r="A217" s="8">
        <v>216</v>
      </c>
      <c r="B217" s="8" t="s">
        <v>559</v>
      </c>
      <c r="C217" s="8" t="s">
        <v>42</v>
      </c>
      <c r="D217" s="8" t="s">
        <v>547</v>
      </c>
      <c r="E217" s="15" t="b">
        <f t="shared" si="42"/>
        <v>0</v>
      </c>
      <c r="F217" s="15" t="b">
        <f t="shared" si="43"/>
        <v>0</v>
      </c>
      <c r="G217" s="8" t="s">
        <v>530</v>
      </c>
      <c r="H217" s="15" t="b">
        <f t="shared" si="44"/>
        <v>0</v>
      </c>
      <c r="I217" s="8" t="s">
        <v>531</v>
      </c>
      <c r="J217" s="8" t="s">
        <v>537</v>
      </c>
      <c r="K217" s="15" t="b">
        <f t="shared" si="45"/>
        <v>0</v>
      </c>
      <c r="L217" s="8" t="s">
        <v>549</v>
      </c>
      <c r="M217" s="8">
        <v>39</v>
      </c>
      <c r="N217" s="8">
        <v>117329</v>
      </c>
      <c r="O217" s="8">
        <v>1</v>
      </c>
      <c r="P217" s="15" t="b">
        <f t="shared" si="46"/>
        <v>0</v>
      </c>
      <c r="Q217" s="8">
        <v>10</v>
      </c>
      <c r="R217" s="8">
        <v>1</v>
      </c>
      <c r="S217" s="8">
        <v>3</v>
      </c>
      <c r="T217" s="8">
        <v>42</v>
      </c>
      <c r="U217" s="9" t="b">
        <f t="shared" si="47"/>
        <v>0</v>
      </c>
      <c r="V217" s="9" t="b">
        <f t="shared" si="48"/>
        <v>0</v>
      </c>
      <c r="W217" s="9" t="b">
        <f t="shared" si="49"/>
        <v>0</v>
      </c>
      <c r="X217" t="b">
        <f t="shared" si="50"/>
        <v>0</v>
      </c>
      <c r="Y217" t="b">
        <f t="shared" si="51"/>
        <v>0</v>
      </c>
      <c r="Z217" t="b">
        <f t="shared" si="52"/>
        <v>0</v>
      </c>
      <c r="AA217">
        <f t="shared" si="53"/>
        <v>14</v>
      </c>
      <c r="AB217" t="b">
        <f t="shared" si="54"/>
        <v>0</v>
      </c>
      <c r="AC217" t="str">
        <f t="shared" si="55"/>
        <v>Well Paid</v>
      </c>
      <c r="AD217" t="str">
        <v>Well Paid</v>
      </c>
      <c r="AF217" t="b">
        <v>0</v>
      </c>
    </row>
    <row r="218" spans="1:32" x14ac:dyDescent="0.45">
      <c r="A218" s="9">
        <v>217</v>
      </c>
      <c r="B218" s="9" t="s">
        <v>527</v>
      </c>
      <c r="C218" s="9" t="s">
        <v>42</v>
      </c>
      <c r="D218" s="9" t="s">
        <v>529</v>
      </c>
      <c r="E218" s="15" t="b">
        <f t="shared" si="42"/>
        <v>1</v>
      </c>
      <c r="F218" s="15" t="b">
        <f t="shared" si="43"/>
        <v>1</v>
      </c>
      <c r="G218" s="9" t="s">
        <v>540</v>
      </c>
      <c r="H218" s="15" t="b">
        <f t="shared" si="44"/>
        <v>0</v>
      </c>
      <c r="I218" s="9" t="s">
        <v>553</v>
      </c>
      <c r="J218" s="9" t="s">
        <v>544</v>
      </c>
      <c r="K218" s="15" t="b">
        <f t="shared" si="45"/>
        <v>1</v>
      </c>
      <c r="L218" s="9" t="s">
        <v>554</v>
      </c>
      <c r="M218" s="9">
        <v>54</v>
      </c>
      <c r="N218" s="9">
        <v>97628</v>
      </c>
      <c r="O218" s="9">
        <v>25</v>
      </c>
      <c r="P218" s="15" t="b">
        <f t="shared" si="46"/>
        <v>1</v>
      </c>
      <c r="Q218" s="9">
        <v>7</v>
      </c>
      <c r="R218" s="9">
        <v>4</v>
      </c>
      <c r="S218" s="9">
        <v>7</v>
      </c>
      <c r="T218" s="9">
        <v>48</v>
      </c>
      <c r="U218" s="9" t="b">
        <f t="shared" si="47"/>
        <v>0</v>
      </c>
      <c r="V218" s="9" t="b">
        <f t="shared" si="48"/>
        <v>1</v>
      </c>
      <c r="W218" s="9" t="b">
        <f t="shared" si="49"/>
        <v>1</v>
      </c>
      <c r="X218" t="b">
        <f t="shared" si="50"/>
        <v>0</v>
      </c>
      <c r="Y218" t="b">
        <f t="shared" si="51"/>
        <v>0</v>
      </c>
      <c r="Z218" t="b">
        <f t="shared" si="52"/>
        <v>0</v>
      </c>
      <c r="AA218">
        <f t="shared" si="53"/>
        <v>122</v>
      </c>
      <c r="AB218" t="b">
        <f t="shared" si="54"/>
        <v>0</v>
      </c>
      <c r="AC218" t="str">
        <f t="shared" si="55"/>
        <v>Well Paid</v>
      </c>
      <c r="AD218" t="str">
        <v>Well Paid</v>
      </c>
      <c r="AF218" t="b">
        <v>0</v>
      </c>
    </row>
    <row r="219" spans="1:32" x14ac:dyDescent="0.45">
      <c r="A219" s="8">
        <v>218</v>
      </c>
      <c r="B219" s="8" t="s">
        <v>557</v>
      </c>
      <c r="C219" s="8" t="s">
        <v>43</v>
      </c>
      <c r="D219" s="8" t="s">
        <v>547</v>
      </c>
      <c r="E219" s="15" t="b">
        <f t="shared" si="42"/>
        <v>0</v>
      </c>
      <c r="F219" s="15" t="b">
        <f t="shared" si="43"/>
        <v>0</v>
      </c>
      <c r="G219" s="8" t="s">
        <v>550</v>
      </c>
      <c r="H219" s="15" t="b">
        <f t="shared" si="44"/>
        <v>0</v>
      </c>
      <c r="I219" s="8" t="s">
        <v>543</v>
      </c>
      <c r="J219" s="8" t="s">
        <v>532</v>
      </c>
      <c r="K219" s="15" t="b">
        <f t="shared" si="45"/>
        <v>0</v>
      </c>
      <c r="L219" s="8" t="s">
        <v>554</v>
      </c>
      <c r="M219" s="8">
        <v>27</v>
      </c>
      <c r="N219" s="8">
        <v>58220</v>
      </c>
      <c r="O219" s="8">
        <v>36</v>
      </c>
      <c r="P219" s="15" t="b">
        <f t="shared" si="46"/>
        <v>1</v>
      </c>
      <c r="Q219" s="8">
        <v>15</v>
      </c>
      <c r="R219" s="8">
        <v>6</v>
      </c>
      <c r="S219" s="8">
        <v>6</v>
      </c>
      <c r="T219" s="8">
        <v>33</v>
      </c>
      <c r="U219" s="9" t="b">
        <f t="shared" si="47"/>
        <v>0</v>
      </c>
      <c r="V219" s="9" t="b">
        <f t="shared" si="48"/>
        <v>0</v>
      </c>
      <c r="W219" s="9" t="b">
        <f t="shared" si="49"/>
        <v>0</v>
      </c>
      <c r="X219" t="b">
        <f t="shared" si="50"/>
        <v>0</v>
      </c>
      <c r="Y219" t="b">
        <f t="shared" si="51"/>
        <v>1</v>
      </c>
      <c r="Z219" t="b">
        <f t="shared" si="52"/>
        <v>0</v>
      </c>
      <c r="AA219">
        <f t="shared" si="53"/>
        <v>327</v>
      </c>
      <c r="AB219" t="b">
        <f t="shared" si="54"/>
        <v>1</v>
      </c>
      <c r="AC219" t="str">
        <f t="shared" si="55"/>
        <v>Moderate</v>
      </c>
      <c r="AD219" t="str">
        <v>Moderate</v>
      </c>
      <c r="AF219" t="b">
        <v>0</v>
      </c>
    </row>
    <row r="220" spans="1:32" x14ac:dyDescent="0.45">
      <c r="A220" s="9">
        <v>219</v>
      </c>
      <c r="B220" s="9" t="s">
        <v>559</v>
      </c>
      <c r="C220" s="9" t="s">
        <v>43</v>
      </c>
      <c r="D220" s="9" t="s">
        <v>535</v>
      </c>
      <c r="E220" s="15" t="b">
        <f t="shared" si="42"/>
        <v>1</v>
      </c>
      <c r="F220" s="15" t="b">
        <f t="shared" si="43"/>
        <v>1</v>
      </c>
      <c r="G220" s="9" t="s">
        <v>540</v>
      </c>
      <c r="H220" s="15" t="b">
        <f t="shared" si="44"/>
        <v>0</v>
      </c>
      <c r="I220" s="9" t="s">
        <v>553</v>
      </c>
      <c r="J220" s="9" t="s">
        <v>532</v>
      </c>
      <c r="K220" s="15" t="b">
        <f t="shared" si="45"/>
        <v>0</v>
      </c>
      <c r="L220" s="9" t="s">
        <v>549</v>
      </c>
      <c r="M220" s="9">
        <v>48</v>
      </c>
      <c r="N220" s="9">
        <v>114050</v>
      </c>
      <c r="O220" s="9">
        <v>17</v>
      </c>
      <c r="P220" s="15" t="b">
        <f t="shared" si="46"/>
        <v>1</v>
      </c>
      <c r="Q220" s="9">
        <v>15</v>
      </c>
      <c r="R220" s="9">
        <v>5</v>
      </c>
      <c r="S220" s="9">
        <v>1</v>
      </c>
      <c r="T220" s="9">
        <v>45</v>
      </c>
      <c r="U220" s="9" t="b">
        <f t="shared" si="47"/>
        <v>0</v>
      </c>
      <c r="V220" s="9" t="b">
        <f t="shared" si="48"/>
        <v>1</v>
      </c>
      <c r="W220" s="9" t="b">
        <f t="shared" si="49"/>
        <v>1</v>
      </c>
      <c r="X220" t="b">
        <f t="shared" si="50"/>
        <v>0</v>
      </c>
      <c r="Y220" t="b">
        <f t="shared" si="51"/>
        <v>1</v>
      </c>
      <c r="Z220" t="b">
        <f t="shared" si="52"/>
        <v>0</v>
      </c>
      <c r="AA220">
        <f t="shared" si="53"/>
        <v>31</v>
      </c>
      <c r="AB220" t="b">
        <f t="shared" si="54"/>
        <v>0</v>
      </c>
      <c r="AC220" t="str">
        <f t="shared" si="55"/>
        <v>Well Paid</v>
      </c>
      <c r="AD220" t="str">
        <v>Well Paid</v>
      </c>
      <c r="AF220" t="b">
        <v>0</v>
      </c>
    </row>
    <row r="221" spans="1:32" x14ac:dyDescent="0.45">
      <c r="A221" s="8">
        <v>220</v>
      </c>
      <c r="B221" s="8" t="s">
        <v>559</v>
      </c>
      <c r="C221" s="8" t="s">
        <v>43</v>
      </c>
      <c r="D221" s="8" t="s">
        <v>555</v>
      </c>
      <c r="E221" s="15" t="b">
        <f t="shared" si="42"/>
        <v>1</v>
      </c>
      <c r="F221" s="15" t="b">
        <f t="shared" si="43"/>
        <v>1</v>
      </c>
      <c r="G221" s="8" t="s">
        <v>530</v>
      </c>
      <c r="H221" s="15" t="b">
        <f t="shared" si="44"/>
        <v>0</v>
      </c>
      <c r="I221" s="8" t="s">
        <v>543</v>
      </c>
      <c r="J221" s="8" t="s">
        <v>544</v>
      </c>
      <c r="K221" s="15" t="b">
        <f t="shared" si="45"/>
        <v>1</v>
      </c>
      <c r="L221" s="8" t="s">
        <v>549</v>
      </c>
      <c r="M221" s="8">
        <v>44</v>
      </c>
      <c r="N221" s="8">
        <v>104085</v>
      </c>
      <c r="O221" s="8">
        <v>24</v>
      </c>
      <c r="P221" s="15" t="b">
        <f t="shared" si="46"/>
        <v>1</v>
      </c>
      <c r="Q221" s="8">
        <v>4</v>
      </c>
      <c r="R221" s="8">
        <v>14</v>
      </c>
      <c r="S221" s="8">
        <v>7</v>
      </c>
      <c r="T221" s="8">
        <v>24</v>
      </c>
      <c r="U221" s="9" t="b">
        <f t="shared" si="47"/>
        <v>0</v>
      </c>
      <c r="V221" s="9" t="b">
        <f t="shared" si="48"/>
        <v>1</v>
      </c>
      <c r="W221" s="9" t="b">
        <f t="shared" si="49"/>
        <v>1</v>
      </c>
      <c r="X221" t="b">
        <f t="shared" si="50"/>
        <v>0</v>
      </c>
      <c r="Y221" t="b">
        <f t="shared" si="51"/>
        <v>0</v>
      </c>
      <c r="Z221" t="b">
        <f t="shared" si="52"/>
        <v>0</v>
      </c>
      <c r="AA221">
        <f t="shared" si="53"/>
        <v>90</v>
      </c>
      <c r="AB221" t="b">
        <f t="shared" si="54"/>
        <v>1</v>
      </c>
      <c r="AC221" t="str">
        <f t="shared" si="55"/>
        <v>Well Paid</v>
      </c>
      <c r="AD221" t="str">
        <v>Well Paid</v>
      </c>
      <c r="AF221" t="b">
        <v>0</v>
      </c>
    </row>
    <row r="222" spans="1:32" x14ac:dyDescent="0.45">
      <c r="A222" s="9">
        <v>221</v>
      </c>
      <c r="B222" s="9" t="s">
        <v>559</v>
      </c>
      <c r="C222" s="9" t="s">
        <v>42</v>
      </c>
      <c r="D222" s="9" t="s">
        <v>555</v>
      </c>
      <c r="E222" s="15" t="b">
        <f t="shared" si="42"/>
        <v>1</v>
      </c>
      <c r="F222" s="15" t="b">
        <f t="shared" si="43"/>
        <v>1</v>
      </c>
      <c r="G222" s="9" t="s">
        <v>550</v>
      </c>
      <c r="H222" s="15" t="b">
        <f t="shared" si="44"/>
        <v>0</v>
      </c>
      <c r="I222" s="9" t="s">
        <v>541</v>
      </c>
      <c r="J222" s="9" t="s">
        <v>537</v>
      </c>
      <c r="K222" s="15" t="b">
        <f t="shared" si="45"/>
        <v>0</v>
      </c>
      <c r="L222" s="9" t="s">
        <v>546</v>
      </c>
      <c r="M222" s="9">
        <v>48</v>
      </c>
      <c r="N222" s="9">
        <v>52031</v>
      </c>
      <c r="O222" s="9">
        <v>2</v>
      </c>
      <c r="P222" s="15" t="b">
        <f t="shared" si="46"/>
        <v>0</v>
      </c>
      <c r="Q222" s="9">
        <v>6</v>
      </c>
      <c r="R222" s="9">
        <v>13</v>
      </c>
      <c r="S222" s="9">
        <v>7</v>
      </c>
      <c r="T222" s="9">
        <v>50</v>
      </c>
      <c r="U222" s="9" t="b">
        <f t="shared" si="47"/>
        <v>0</v>
      </c>
      <c r="V222" s="9" t="b">
        <f t="shared" si="48"/>
        <v>0</v>
      </c>
      <c r="W222" s="9" t="b">
        <f t="shared" si="49"/>
        <v>0</v>
      </c>
      <c r="X222" t="b">
        <f t="shared" si="50"/>
        <v>0</v>
      </c>
      <c r="Y222" t="b">
        <f t="shared" si="51"/>
        <v>0</v>
      </c>
      <c r="Z222" t="b">
        <f t="shared" si="52"/>
        <v>0</v>
      </c>
      <c r="AA222">
        <f t="shared" si="53"/>
        <v>372</v>
      </c>
      <c r="AB222" t="b">
        <f t="shared" si="54"/>
        <v>1</v>
      </c>
      <c r="AC222" t="str">
        <f t="shared" si="55"/>
        <v>Moderate</v>
      </c>
      <c r="AD222" t="str">
        <v>Moderate</v>
      </c>
      <c r="AF222" t="b">
        <v>0</v>
      </c>
    </row>
    <row r="223" spans="1:32" x14ac:dyDescent="0.45">
      <c r="A223" s="8">
        <v>222</v>
      </c>
      <c r="B223" s="8" t="s">
        <v>545</v>
      </c>
      <c r="C223" s="8" t="s">
        <v>528</v>
      </c>
      <c r="D223" s="8" t="s">
        <v>555</v>
      </c>
      <c r="E223" s="15" t="b">
        <f t="shared" si="42"/>
        <v>1</v>
      </c>
      <c r="F223" s="15" t="b">
        <f t="shared" si="43"/>
        <v>1</v>
      </c>
      <c r="G223" s="8" t="s">
        <v>530</v>
      </c>
      <c r="H223" s="15" t="b">
        <f t="shared" si="44"/>
        <v>0</v>
      </c>
      <c r="I223" s="8" t="s">
        <v>531</v>
      </c>
      <c r="J223" s="8" t="s">
        <v>537</v>
      </c>
      <c r="K223" s="15" t="b">
        <f t="shared" si="45"/>
        <v>0</v>
      </c>
      <c r="L223" s="8" t="s">
        <v>538</v>
      </c>
      <c r="M223" s="8">
        <v>55</v>
      </c>
      <c r="N223" s="8">
        <v>100721</v>
      </c>
      <c r="O223" s="8">
        <v>15</v>
      </c>
      <c r="P223" s="15" t="b">
        <f t="shared" si="46"/>
        <v>0</v>
      </c>
      <c r="Q223" s="8">
        <v>5</v>
      </c>
      <c r="R223" s="8">
        <v>1</v>
      </c>
      <c r="S223" s="8">
        <v>1</v>
      </c>
      <c r="T223" s="8">
        <v>44</v>
      </c>
      <c r="U223" s="9" t="b">
        <f t="shared" si="47"/>
        <v>0</v>
      </c>
      <c r="V223" s="9" t="b">
        <f t="shared" si="48"/>
        <v>0</v>
      </c>
      <c r="W223" s="9" t="b">
        <f t="shared" si="49"/>
        <v>0</v>
      </c>
      <c r="X223" t="b">
        <f t="shared" si="50"/>
        <v>0</v>
      </c>
      <c r="Y223" t="b">
        <f t="shared" si="51"/>
        <v>0</v>
      </c>
      <c r="Z223" t="b">
        <f t="shared" si="52"/>
        <v>0</v>
      </c>
      <c r="AA223">
        <f t="shared" si="53"/>
        <v>110</v>
      </c>
      <c r="AB223" t="b">
        <f t="shared" si="54"/>
        <v>0</v>
      </c>
      <c r="AC223" t="str">
        <f t="shared" si="55"/>
        <v>Well Paid</v>
      </c>
      <c r="AD223" t="str">
        <v>Well Paid</v>
      </c>
      <c r="AF223" t="b">
        <v>0</v>
      </c>
    </row>
    <row r="224" spans="1:32" x14ac:dyDescent="0.45">
      <c r="A224" s="9">
        <v>223</v>
      </c>
      <c r="B224" s="9" t="s">
        <v>557</v>
      </c>
      <c r="C224" s="9" t="s">
        <v>43</v>
      </c>
      <c r="D224" s="9" t="s">
        <v>535</v>
      </c>
      <c r="E224" s="15" t="b">
        <f t="shared" si="42"/>
        <v>1</v>
      </c>
      <c r="F224" s="15" t="b">
        <f t="shared" si="43"/>
        <v>1</v>
      </c>
      <c r="G224" s="9" t="s">
        <v>530</v>
      </c>
      <c r="H224" s="15" t="b">
        <f t="shared" si="44"/>
        <v>0</v>
      </c>
      <c r="I224" s="9" t="s">
        <v>543</v>
      </c>
      <c r="J224" s="9" t="s">
        <v>532</v>
      </c>
      <c r="K224" s="15" t="b">
        <f t="shared" si="45"/>
        <v>0</v>
      </c>
      <c r="L224" s="9" t="s">
        <v>533</v>
      </c>
      <c r="M224" s="9">
        <v>59</v>
      </c>
      <c r="N224" s="9">
        <v>110807</v>
      </c>
      <c r="O224" s="9">
        <v>32</v>
      </c>
      <c r="P224" s="15" t="b">
        <f t="shared" si="46"/>
        <v>1</v>
      </c>
      <c r="Q224" s="9">
        <v>12</v>
      </c>
      <c r="R224" s="9">
        <v>4</v>
      </c>
      <c r="S224" s="9">
        <v>9</v>
      </c>
      <c r="T224" s="9">
        <v>50</v>
      </c>
      <c r="U224" s="9" t="b">
        <f t="shared" si="47"/>
        <v>0</v>
      </c>
      <c r="V224" s="9" t="b">
        <f t="shared" si="48"/>
        <v>1</v>
      </c>
      <c r="W224" s="9" t="b">
        <f t="shared" si="49"/>
        <v>1</v>
      </c>
      <c r="X224" t="b">
        <f t="shared" si="50"/>
        <v>1</v>
      </c>
      <c r="Y224" t="b">
        <f t="shared" si="51"/>
        <v>1</v>
      </c>
      <c r="Z224" t="b">
        <f t="shared" si="52"/>
        <v>0</v>
      </c>
      <c r="AA224">
        <f t="shared" si="53"/>
        <v>46</v>
      </c>
      <c r="AB224" t="b">
        <f t="shared" si="54"/>
        <v>1</v>
      </c>
      <c r="AC224" t="str">
        <f t="shared" si="55"/>
        <v>Well Paid</v>
      </c>
      <c r="AD224" t="str">
        <v>Well Paid</v>
      </c>
      <c r="AF224" t="b">
        <v>0</v>
      </c>
    </row>
    <row r="225" spans="1:32" x14ac:dyDescent="0.45">
      <c r="A225" s="8">
        <v>224</v>
      </c>
      <c r="B225" s="8" t="s">
        <v>559</v>
      </c>
      <c r="C225" s="8" t="s">
        <v>43</v>
      </c>
      <c r="D225" s="8" t="s">
        <v>535</v>
      </c>
      <c r="E225" s="15" t="b">
        <f t="shared" si="42"/>
        <v>1</v>
      </c>
      <c r="F225" s="15" t="b">
        <f t="shared" si="43"/>
        <v>1</v>
      </c>
      <c r="G225" s="8" t="s">
        <v>550</v>
      </c>
      <c r="H225" s="15" t="b">
        <f t="shared" si="44"/>
        <v>0</v>
      </c>
      <c r="I225" s="8" t="s">
        <v>556</v>
      </c>
      <c r="J225" s="8" t="s">
        <v>537</v>
      </c>
      <c r="K225" s="15" t="b">
        <f t="shared" si="45"/>
        <v>0</v>
      </c>
      <c r="L225" s="8" t="s">
        <v>554</v>
      </c>
      <c r="M225" s="8">
        <v>35</v>
      </c>
      <c r="N225" s="8">
        <v>101312</v>
      </c>
      <c r="O225" s="8">
        <v>39</v>
      </c>
      <c r="P225" s="15" t="b">
        <f t="shared" si="46"/>
        <v>1</v>
      </c>
      <c r="Q225" s="8">
        <v>1</v>
      </c>
      <c r="R225" s="8">
        <v>6</v>
      </c>
      <c r="S225" s="8">
        <v>6</v>
      </c>
      <c r="T225" s="8">
        <v>39</v>
      </c>
      <c r="U225" s="9" t="b">
        <f t="shared" si="47"/>
        <v>0</v>
      </c>
      <c r="V225" s="9" t="b">
        <f t="shared" si="48"/>
        <v>1</v>
      </c>
      <c r="W225" s="9" t="b">
        <f t="shared" si="49"/>
        <v>1</v>
      </c>
      <c r="X225" t="b">
        <f t="shared" si="50"/>
        <v>0</v>
      </c>
      <c r="Y225" t="b">
        <f t="shared" si="51"/>
        <v>0</v>
      </c>
      <c r="Z225" t="b">
        <f t="shared" si="52"/>
        <v>0</v>
      </c>
      <c r="AA225">
        <f t="shared" si="53"/>
        <v>104</v>
      </c>
      <c r="AB225" t="b">
        <f t="shared" si="54"/>
        <v>0</v>
      </c>
      <c r="AC225" t="str">
        <f t="shared" si="55"/>
        <v>Well Paid</v>
      </c>
      <c r="AD225" t="str">
        <v>Well Paid</v>
      </c>
      <c r="AF225" t="b">
        <v>0</v>
      </c>
    </row>
    <row r="226" spans="1:32" x14ac:dyDescent="0.45">
      <c r="A226" s="9">
        <v>225</v>
      </c>
      <c r="B226" s="9" t="s">
        <v>534</v>
      </c>
      <c r="C226" s="9" t="s">
        <v>42</v>
      </c>
      <c r="D226" s="9" t="s">
        <v>547</v>
      </c>
      <c r="E226" s="15" t="b">
        <f t="shared" si="42"/>
        <v>0</v>
      </c>
      <c r="F226" s="15" t="b">
        <f t="shared" si="43"/>
        <v>0</v>
      </c>
      <c r="G226" s="9" t="s">
        <v>550</v>
      </c>
      <c r="H226" s="15" t="b">
        <f t="shared" si="44"/>
        <v>0</v>
      </c>
      <c r="I226" s="9" t="s">
        <v>551</v>
      </c>
      <c r="J226" s="9" t="s">
        <v>544</v>
      </c>
      <c r="K226" s="15" t="b">
        <f t="shared" si="45"/>
        <v>1</v>
      </c>
      <c r="L226" s="9" t="s">
        <v>546</v>
      </c>
      <c r="M226" s="9">
        <v>57</v>
      </c>
      <c r="N226" s="9">
        <v>89766</v>
      </c>
      <c r="O226" s="9">
        <v>6</v>
      </c>
      <c r="P226" s="15" t="b">
        <f t="shared" si="46"/>
        <v>0</v>
      </c>
      <c r="Q226" s="9">
        <v>8</v>
      </c>
      <c r="R226" s="9">
        <v>13</v>
      </c>
      <c r="S226" s="9">
        <v>2</v>
      </c>
      <c r="T226" s="9">
        <v>36</v>
      </c>
      <c r="U226" s="9" t="b">
        <f t="shared" si="47"/>
        <v>0</v>
      </c>
      <c r="V226" s="9" t="b">
        <f t="shared" si="48"/>
        <v>0</v>
      </c>
      <c r="W226" s="9" t="b">
        <f t="shared" si="49"/>
        <v>0</v>
      </c>
      <c r="X226" t="b">
        <f t="shared" si="50"/>
        <v>0</v>
      </c>
      <c r="Y226" t="b">
        <f t="shared" si="51"/>
        <v>0</v>
      </c>
      <c r="Z226" t="b">
        <f t="shared" si="52"/>
        <v>0</v>
      </c>
      <c r="AA226">
        <f t="shared" si="53"/>
        <v>159</v>
      </c>
      <c r="AB226" t="b">
        <f t="shared" si="54"/>
        <v>1</v>
      </c>
      <c r="AC226" t="str">
        <f t="shared" si="55"/>
        <v>Well Paid</v>
      </c>
      <c r="AD226" t="str">
        <v>Well Paid</v>
      </c>
      <c r="AF226" t="b">
        <v>0</v>
      </c>
    </row>
    <row r="227" spans="1:32" x14ac:dyDescent="0.45">
      <c r="A227" s="8">
        <v>226</v>
      </c>
      <c r="B227" s="8" t="s">
        <v>539</v>
      </c>
      <c r="C227" s="8" t="s">
        <v>43</v>
      </c>
      <c r="D227" s="8" t="s">
        <v>547</v>
      </c>
      <c r="E227" s="15" t="b">
        <f t="shared" si="42"/>
        <v>0</v>
      </c>
      <c r="F227" s="15" t="b">
        <f t="shared" si="43"/>
        <v>0</v>
      </c>
      <c r="G227" s="8" t="s">
        <v>550</v>
      </c>
      <c r="H227" s="15" t="b">
        <f t="shared" si="44"/>
        <v>0</v>
      </c>
      <c r="I227" s="8" t="s">
        <v>536</v>
      </c>
      <c r="J227" s="8" t="s">
        <v>544</v>
      </c>
      <c r="K227" s="15" t="b">
        <f t="shared" si="45"/>
        <v>1</v>
      </c>
      <c r="L227" s="8" t="s">
        <v>546</v>
      </c>
      <c r="M227" s="8">
        <v>29</v>
      </c>
      <c r="N227" s="8">
        <v>42449</v>
      </c>
      <c r="O227" s="8">
        <v>1</v>
      </c>
      <c r="P227" s="15" t="b">
        <f t="shared" si="46"/>
        <v>0</v>
      </c>
      <c r="Q227" s="8">
        <v>1</v>
      </c>
      <c r="R227" s="8">
        <v>10</v>
      </c>
      <c r="S227" s="8">
        <v>5</v>
      </c>
      <c r="T227" s="8">
        <v>21</v>
      </c>
      <c r="U227" s="9" t="b">
        <f t="shared" si="47"/>
        <v>0</v>
      </c>
      <c r="V227" s="9" t="b">
        <f t="shared" si="48"/>
        <v>0</v>
      </c>
      <c r="W227" s="9" t="b">
        <f t="shared" si="49"/>
        <v>0</v>
      </c>
      <c r="X227" t="b">
        <f t="shared" si="50"/>
        <v>0</v>
      </c>
      <c r="Y227" t="b">
        <f t="shared" si="51"/>
        <v>0</v>
      </c>
      <c r="Z227" t="b">
        <f t="shared" si="52"/>
        <v>0</v>
      </c>
      <c r="AA227">
        <f t="shared" si="53"/>
        <v>430</v>
      </c>
      <c r="AB227" t="b">
        <f t="shared" si="54"/>
        <v>0</v>
      </c>
      <c r="AC227" t="str">
        <f t="shared" si="55"/>
        <v>Moderate</v>
      </c>
      <c r="AD227" t="str">
        <v>Moderate</v>
      </c>
      <c r="AF227">
        <v>42449</v>
      </c>
    </row>
    <row r="228" spans="1:32" x14ac:dyDescent="0.45">
      <c r="A228" s="9">
        <v>227</v>
      </c>
      <c r="B228" s="9" t="s">
        <v>559</v>
      </c>
      <c r="C228" s="9" t="s">
        <v>528</v>
      </c>
      <c r="D228" s="9" t="s">
        <v>547</v>
      </c>
      <c r="E228" s="15" t="b">
        <f t="shared" si="42"/>
        <v>0</v>
      </c>
      <c r="F228" s="15" t="b">
        <f t="shared" si="43"/>
        <v>0</v>
      </c>
      <c r="G228" s="9" t="s">
        <v>548</v>
      </c>
      <c r="H228" s="15" t="b">
        <f t="shared" si="44"/>
        <v>1</v>
      </c>
      <c r="I228" s="9" t="s">
        <v>556</v>
      </c>
      <c r="J228" s="9" t="s">
        <v>532</v>
      </c>
      <c r="K228" s="15" t="b">
        <f t="shared" si="45"/>
        <v>0</v>
      </c>
      <c r="L228" s="9" t="s">
        <v>533</v>
      </c>
      <c r="M228" s="9">
        <v>56</v>
      </c>
      <c r="N228" s="9">
        <v>119833</v>
      </c>
      <c r="O228" s="9">
        <v>23</v>
      </c>
      <c r="P228" s="15" t="b">
        <f t="shared" si="46"/>
        <v>1</v>
      </c>
      <c r="Q228" s="9">
        <v>5</v>
      </c>
      <c r="R228" s="9">
        <v>10</v>
      </c>
      <c r="S228" s="9">
        <v>4</v>
      </c>
      <c r="T228" s="9">
        <v>44</v>
      </c>
      <c r="U228" s="9" t="b">
        <f t="shared" si="47"/>
        <v>0</v>
      </c>
      <c r="V228" s="9" t="b">
        <f t="shared" si="48"/>
        <v>0</v>
      </c>
      <c r="W228" s="9" t="b">
        <f t="shared" si="49"/>
        <v>0</v>
      </c>
      <c r="X228" t="b">
        <f t="shared" si="50"/>
        <v>0</v>
      </c>
      <c r="Y228" t="b">
        <f t="shared" si="51"/>
        <v>1</v>
      </c>
      <c r="Z228" t="b">
        <f t="shared" si="52"/>
        <v>0</v>
      </c>
      <c r="AA228">
        <f t="shared" si="53"/>
        <v>3</v>
      </c>
      <c r="AB228" t="b">
        <f t="shared" si="54"/>
        <v>0</v>
      </c>
      <c r="AC228" t="str">
        <f t="shared" si="55"/>
        <v>Well Paid</v>
      </c>
      <c r="AD228" t="str">
        <v>Well Paid</v>
      </c>
      <c r="AF228" t="b">
        <v>0</v>
      </c>
    </row>
    <row r="229" spans="1:32" x14ac:dyDescent="0.45">
      <c r="A229" s="8">
        <v>228</v>
      </c>
      <c r="B229" s="8" t="s">
        <v>545</v>
      </c>
      <c r="C229" s="8" t="s">
        <v>528</v>
      </c>
      <c r="D229" s="8" t="s">
        <v>529</v>
      </c>
      <c r="E229" s="15" t="b">
        <f t="shared" si="42"/>
        <v>1</v>
      </c>
      <c r="F229" s="15" t="b">
        <f t="shared" si="43"/>
        <v>1</v>
      </c>
      <c r="G229" s="8" t="s">
        <v>550</v>
      </c>
      <c r="H229" s="15" t="b">
        <f t="shared" si="44"/>
        <v>0</v>
      </c>
      <c r="I229" s="8" t="s">
        <v>556</v>
      </c>
      <c r="J229" s="8" t="s">
        <v>544</v>
      </c>
      <c r="K229" s="15" t="b">
        <f t="shared" si="45"/>
        <v>1</v>
      </c>
      <c r="L229" s="8" t="s">
        <v>546</v>
      </c>
      <c r="M229" s="8">
        <v>40</v>
      </c>
      <c r="N229" s="8">
        <v>86699</v>
      </c>
      <c r="O229" s="8">
        <v>39</v>
      </c>
      <c r="P229" s="15" t="b">
        <f t="shared" si="46"/>
        <v>1</v>
      </c>
      <c r="Q229" s="8">
        <v>6</v>
      </c>
      <c r="R229" s="8">
        <v>14</v>
      </c>
      <c r="S229" s="8">
        <v>7</v>
      </c>
      <c r="T229" s="8">
        <v>32</v>
      </c>
      <c r="U229" s="9" t="b">
        <f t="shared" si="47"/>
        <v>0</v>
      </c>
      <c r="V229" s="9" t="b">
        <f t="shared" si="48"/>
        <v>1</v>
      </c>
      <c r="W229" s="9" t="b">
        <f t="shared" si="49"/>
        <v>1</v>
      </c>
      <c r="X229" t="b">
        <f t="shared" si="50"/>
        <v>0</v>
      </c>
      <c r="Y229" t="b">
        <f t="shared" si="51"/>
        <v>0</v>
      </c>
      <c r="Z229" t="b">
        <f t="shared" si="52"/>
        <v>0</v>
      </c>
      <c r="AA229">
        <f t="shared" si="53"/>
        <v>175</v>
      </c>
      <c r="AB229" t="b">
        <f t="shared" si="54"/>
        <v>0</v>
      </c>
      <c r="AC229" t="str">
        <f t="shared" si="55"/>
        <v>Well Paid</v>
      </c>
      <c r="AD229" t="str">
        <v>Well Paid</v>
      </c>
      <c r="AF229" t="b">
        <v>0</v>
      </c>
    </row>
    <row r="230" spans="1:32" x14ac:dyDescent="0.45">
      <c r="A230" s="9">
        <v>229</v>
      </c>
      <c r="B230" s="9" t="s">
        <v>527</v>
      </c>
      <c r="C230" s="9" t="s">
        <v>43</v>
      </c>
      <c r="D230" s="9" t="s">
        <v>555</v>
      </c>
      <c r="E230" s="15" t="b">
        <f t="shared" si="42"/>
        <v>1</v>
      </c>
      <c r="F230" s="15" t="b">
        <f t="shared" si="43"/>
        <v>1</v>
      </c>
      <c r="G230" s="9" t="s">
        <v>550</v>
      </c>
      <c r="H230" s="15" t="b">
        <f t="shared" si="44"/>
        <v>0</v>
      </c>
      <c r="I230" s="9" t="s">
        <v>551</v>
      </c>
      <c r="J230" s="9" t="s">
        <v>532</v>
      </c>
      <c r="K230" s="15" t="b">
        <f t="shared" si="45"/>
        <v>0</v>
      </c>
      <c r="L230" s="9" t="s">
        <v>538</v>
      </c>
      <c r="M230" s="9">
        <v>51</v>
      </c>
      <c r="N230" s="9">
        <v>111253</v>
      </c>
      <c r="O230" s="9">
        <v>17</v>
      </c>
      <c r="P230" s="15" t="b">
        <f t="shared" si="46"/>
        <v>1</v>
      </c>
      <c r="Q230" s="9">
        <v>3</v>
      </c>
      <c r="R230" s="9">
        <v>4</v>
      </c>
      <c r="S230" s="9">
        <v>8</v>
      </c>
      <c r="T230" s="9">
        <v>58</v>
      </c>
      <c r="U230" s="9" t="b">
        <f t="shared" si="47"/>
        <v>0</v>
      </c>
      <c r="V230" s="9" t="b">
        <f t="shared" si="48"/>
        <v>1</v>
      </c>
      <c r="W230" s="9" t="b">
        <f t="shared" si="49"/>
        <v>1</v>
      </c>
      <c r="X230" t="b">
        <f t="shared" si="50"/>
        <v>1</v>
      </c>
      <c r="Y230" t="b">
        <f t="shared" si="51"/>
        <v>1</v>
      </c>
      <c r="Z230" t="b">
        <f t="shared" si="52"/>
        <v>0</v>
      </c>
      <c r="AA230">
        <f t="shared" si="53"/>
        <v>41</v>
      </c>
      <c r="AB230" t="b">
        <f t="shared" si="54"/>
        <v>0</v>
      </c>
      <c r="AC230" t="str">
        <f t="shared" si="55"/>
        <v>Well Paid</v>
      </c>
      <c r="AD230" t="str">
        <v>Well Paid</v>
      </c>
      <c r="AF230" t="b">
        <v>0</v>
      </c>
    </row>
    <row r="231" spans="1:32" x14ac:dyDescent="0.45">
      <c r="A231" s="8">
        <v>230</v>
      </c>
      <c r="B231" s="8" t="s">
        <v>557</v>
      </c>
      <c r="C231" s="8" t="s">
        <v>43</v>
      </c>
      <c r="D231" s="8" t="s">
        <v>555</v>
      </c>
      <c r="E231" s="15" t="b">
        <f t="shared" si="42"/>
        <v>1</v>
      </c>
      <c r="F231" s="15" t="b">
        <f t="shared" si="43"/>
        <v>1</v>
      </c>
      <c r="G231" s="8" t="s">
        <v>550</v>
      </c>
      <c r="H231" s="15" t="b">
        <f t="shared" si="44"/>
        <v>0</v>
      </c>
      <c r="I231" s="8" t="s">
        <v>536</v>
      </c>
      <c r="J231" s="8" t="s">
        <v>544</v>
      </c>
      <c r="K231" s="15" t="b">
        <f t="shared" si="45"/>
        <v>1</v>
      </c>
      <c r="L231" s="8" t="s">
        <v>549</v>
      </c>
      <c r="M231" s="8">
        <v>35</v>
      </c>
      <c r="N231" s="8">
        <v>76092</v>
      </c>
      <c r="O231" s="8">
        <v>34</v>
      </c>
      <c r="P231" s="15" t="b">
        <f t="shared" si="46"/>
        <v>1</v>
      </c>
      <c r="Q231" s="8">
        <v>15</v>
      </c>
      <c r="R231" s="8">
        <v>14</v>
      </c>
      <c r="S231" s="8">
        <v>1</v>
      </c>
      <c r="T231" s="8">
        <v>47</v>
      </c>
      <c r="U231" s="9" t="b">
        <f t="shared" si="47"/>
        <v>0</v>
      </c>
      <c r="V231" s="9" t="b">
        <f t="shared" si="48"/>
        <v>1</v>
      </c>
      <c r="W231" s="9" t="b">
        <f t="shared" si="49"/>
        <v>1</v>
      </c>
      <c r="X231" t="b">
        <f t="shared" si="50"/>
        <v>0</v>
      </c>
      <c r="Y231" t="b">
        <f t="shared" si="51"/>
        <v>0</v>
      </c>
      <c r="Z231" t="b">
        <f t="shared" si="52"/>
        <v>0</v>
      </c>
      <c r="AA231">
        <f t="shared" si="53"/>
        <v>246</v>
      </c>
      <c r="AB231" t="b">
        <f t="shared" si="54"/>
        <v>1</v>
      </c>
      <c r="AC231" t="str">
        <f t="shared" si="55"/>
        <v>Moderate</v>
      </c>
      <c r="AD231" t="str">
        <v>Moderate</v>
      </c>
      <c r="AF231" t="b">
        <v>0</v>
      </c>
    </row>
    <row r="232" spans="1:32" x14ac:dyDescent="0.45">
      <c r="A232" s="9">
        <v>231</v>
      </c>
      <c r="B232" s="9" t="s">
        <v>545</v>
      </c>
      <c r="C232" s="9" t="s">
        <v>42</v>
      </c>
      <c r="D232" s="9" t="s">
        <v>547</v>
      </c>
      <c r="E232" s="15" t="b">
        <f t="shared" si="42"/>
        <v>0</v>
      </c>
      <c r="F232" s="15" t="b">
        <f t="shared" si="43"/>
        <v>0</v>
      </c>
      <c r="G232" s="9" t="s">
        <v>550</v>
      </c>
      <c r="H232" s="15" t="b">
        <f t="shared" si="44"/>
        <v>0</v>
      </c>
      <c r="I232" s="9" t="s">
        <v>556</v>
      </c>
      <c r="J232" s="9" t="s">
        <v>532</v>
      </c>
      <c r="K232" s="15" t="b">
        <f t="shared" si="45"/>
        <v>0</v>
      </c>
      <c r="L232" s="9" t="s">
        <v>542</v>
      </c>
      <c r="M232" s="9">
        <v>41</v>
      </c>
      <c r="N232" s="9">
        <v>93671</v>
      </c>
      <c r="O232" s="9">
        <v>29</v>
      </c>
      <c r="P232" s="15" t="b">
        <f t="shared" si="46"/>
        <v>1</v>
      </c>
      <c r="Q232" s="9">
        <v>5</v>
      </c>
      <c r="R232" s="9">
        <v>9</v>
      </c>
      <c r="S232" s="9">
        <v>5</v>
      </c>
      <c r="T232" s="9">
        <v>25</v>
      </c>
      <c r="U232" s="9" t="b">
        <f t="shared" si="47"/>
        <v>0</v>
      </c>
      <c r="V232" s="9" t="b">
        <f t="shared" si="48"/>
        <v>0</v>
      </c>
      <c r="W232" s="9" t="b">
        <f t="shared" si="49"/>
        <v>0</v>
      </c>
      <c r="X232" t="b">
        <f t="shared" si="50"/>
        <v>0</v>
      </c>
      <c r="Y232" t="b">
        <f t="shared" si="51"/>
        <v>1</v>
      </c>
      <c r="Z232" t="b">
        <f t="shared" si="52"/>
        <v>0</v>
      </c>
      <c r="AA232">
        <f t="shared" si="53"/>
        <v>138</v>
      </c>
      <c r="AB232" t="b">
        <f t="shared" si="54"/>
        <v>0</v>
      </c>
      <c r="AC232" t="str">
        <f t="shared" si="55"/>
        <v>Well Paid</v>
      </c>
      <c r="AD232" t="str">
        <v>Well Paid</v>
      </c>
      <c r="AF232" t="b">
        <v>0</v>
      </c>
    </row>
    <row r="233" spans="1:32" x14ac:dyDescent="0.45">
      <c r="A233" s="8">
        <v>232</v>
      </c>
      <c r="B233" s="8" t="s">
        <v>559</v>
      </c>
      <c r="C233" s="8" t="s">
        <v>528</v>
      </c>
      <c r="D233" s="8" t="s">
        <v>555</v>
      </c>
      <c r="E233" s="15" t="b">
        <f t="shared" si="42"/>
        <v>1</v>
      </c>
      <c r="F233" s="15" t="b">
        <f t="shared" si="43"/>
        <v>1</v>
      </c>
      <c r="G233" s="8" t="s">
        <v>540</v>
      </c>
      <c r="H233" s="15" t="b">
        <f t="shared" si="44"/>
        <v>0</v>
      </c>
      <c r="I233" s="8" t="s">
        <v>543</v>
      </c>
      <c r="J233" s="8" t="s">
        <v>537</v>
      </c>
      <c r="K233" s="15" t="b">
        <f t="shared" si="45"/>
        <v>0</v>
      </c>
      <c r="L233" s="8" t="s">
        <v>533</v>
      </c>
      <c r="M233" s="8">
        <v>46</v>
      </c>
      <c r="N233" s="8">
        <v>40350</v>
      </c>
      <c r="O233" s="8">
        <v>9</v>
      </c>
      <c r="P233" s="15" t="b">
        <f t="shared" si="46"/>
        <v>0</v>
      </c>
      <c r="Q233" s="8">
        <v>14</v>
      </c>
      <c r="R233" s="8">
        <v>5</v>
      </c>
      <c r="S233" s="8">
        <v>3</v>
      </c>
      <c r="T233" s="8">
        <v>22</v>
      </c>
      <c r="U233" s="9" t="b">
        <f t="shared" si="47"/>
        <v>0</v>
      </c>
      <c r="V233" s="9" t="b">
        <f t="shared" si="48"/>
        <v>0</v>
      </c>
      <c r="W233" s="9" t="b">
        <f t="shared" si="49"/>
        <v>0</v>
      </c>
      <c r="X233" t="b">
        <f t="shared" si="50"/>
        <v>0</v>
      </c>
      <c r="Y233" t="b">
        <f t="shared" si="51"/>
        <v>0</v>
      </c>
      <c r="Z233" t="b">
        <f t="shared" si="52"/>
        <v>0</v>
      </c>
      <c r="AA233">
        <f t="shared" si="53"/>
        <v>443</v>
      </c>
      <c r="AB233" t="b">
        <f t="shared" si="54"/>
        <v>0</v>
      </c>
      <c r="AC233" t="str">
        <f t="shared" si="55"/>
        <v>Moderate</v>
      </c>
      <c r="AD233" t="str">
        <v>Moderate</v>
      </c>
      <c r="AF233" t="b">
        <v>0</v>
      </c>
    </row>
    <row r="234" spans="1:32" x14ac:dyDescent="0.45">
      <c r="A234" s="9">
        <v>233</v>
      </c>
      <c r="B234" s="9" t="s">
        <v>557</v>
      </c>
      <c r="C234" s="9" t="s">
        <v>528</v>
      </c>
      <c r="D234" s="9" t="s">
        <v>547</v>
      </c>
      <c r="E234" s="15" t="b">
        <f t="shared" si="42"/>
        <v>0</v>
      </c>
      <c r="F234" s="15" t="b">
        <f t="shared" si="43"/>
        <v>0</v>
      </c>
      <c r="G234" s="9" t="s">
        <v>548</v>
      </c>
      <c r="H234" s="15" t="b">
        <f t="shared" si="44"/>
        <v>1</v>
      </c>
      <c r="I234" s="9" t="s">
        <v>543</v>
      </c>
      <c r="J234" s="9" t="s">
        <v>544</v>
      </c>
      <c r="K234" s="15" t="b">
        <f t="shared" si="45"/>
        <v>1</v>
      </c>
      <c r="L234" s="9" t="s">
        <v>549</v>
      </c>
      <c r="M234" s="9">
        <v>61</v>
      </c>
      <c r="N234" s="9">
        <v>98487</v>
      </c>
      <c r="O234" s="9">
        <v>13</v>
      </c>
      <c r="P234" s="15" t="b">
        <f t="shared" si="46"/>
        <v>0</v>
      </c>
      <c r="Q234" s="9">
        <v>18</v>
      </c>
      <c r="R234" s="9">
        <v>8</v>
      </c>
      <c r="S234" s="9">
        <v>1</v>
      </c>
      <c r="T234" s="9">
        <v>54</v>
      </c>
      <c r="U234" s="9" t="b">
        <f t="shared" si="47"/>
        <v>1</v>
      </c>
      <c r="V234" s="9" t="b">
        <f t="shared" si="48"/>
        <v>0</v>
      </c>
      <c r="W234" s="9" t="b">
        <f t="shared" si="49"/>
        <v>1</v>
      </c>
      <c r="X234" t="b">
        <f t="shared" si="50"/>
        <v>0</v>
      </c>
      <c r="Y234" t="b">
        <f t="shared" si="51"/>
        <v>0</v>
      </c>
      <c r="Z234" t="b">
        <f t="shared" si="52"/>
        <v>0</v>
      </c>
      <c r="AA234">
        <f t="shared" si="53"/>
        <v>118</v>
      </c>
      <c r="AB234" t="b">
        <f t="shared" si="54"/>
        <v>0</v>
      </c>
      <c r="AC234" t="str">
        <f t="shared" si="55"/>
        <v>Well Paid</v>
      </c>
      <c r="AD234" t="str">
        <v>Well Paid</v>
      </c>
      <c r="AF234" t="b">
        <v>0</v>
      </c>
    </row>
    <row r="235" spans="1:32" x14ac:dyDescent="0.45">
      <c r="A235" s="8">
        <v>234</v>
      </c>
      <c r="B235" s="8" t="s">
        <v>539</v>
      </c>
      <c r="C235" s="8" t="s">
        <v>43</v>
      </c>
      <c r="D235" s="8" t="s">
        <v>529</v>
      </c>
      <c r="E235" s="15" t="b">
        <f t="shared" si="42"/>
        <v>1</v>
      </c>
      <c r="F235" s="15" t="b">
        <f t="shared" si="43"/>
        <v>1</v>
      </c>
      <c r="G235" s="8" t="s">
        <v>530</v>
      </c>
      <c r="H235" s="15" t="b">
        <f t="shared" si="44"/>
        <v>0</v>
      </c>
      <c r="I235" s="8" t="s">
        <v>543</v>
      </c>
      <c r="J235" s="8" t="s">
        <v>544</v>
      </c>
      <c r="K235" s="15" t="b">
        <f t="shared" si="45"/>
        <v>1</v>
      </c>
      <c r="L235" s="8" t="s">
        <v>549</v>
      </c>
      <c r="M235" s="8">
        <v>45</v>
      </c>
      <c r="N235" s="8">
        <v>47622</v>
      </c>
      <c r="O235" s="8">
        <v>6</v>
      </c>
      <c r="P235" s="15" t="b">
        <f t="shared" si="46"/>
        <v>0</v>
      </c>
      <c r="Q235" s="8">
        <v>16</v>
      </c>
      <c r="R235" s="8">
        <v>9</v>
      </c>
      <c r="S235" s="8">
        <v>3</v>
      </c>
      <c r="T235" s="8">
        <v>37</v>
      </c>
      <c r="U235" s="9" t="b">
        <f t="shared" si="47"/>
        <v>0</v>
      </c>
      <c r="V235" s="9" t="b">
        <f t="shared" si="48"/>
        <v>0</v>
      </c>
      <c r="W235" s="9" t="b">
        <f t="shared" si="49"/>
        <v>0</v>
      </c>
      <c r="X235" t="b">
        <f t="shared" si="50"/>
        <v>0</v>
      </c>
      <c r="Y235" t="b">
        <f t="shared" si="51"/>
        <v>0</v>
      </c>
      <c r="Z235" t="b">
        <f t="shared" si="52"/>
        <v>0</v>
      </c>
      <c r="AA235">
        <f t="shared" si="53"/>
        <v>405</v>
      </c>
      <c r="AB235" t="b">
        <f t="shared" si="54"/>
        <v>1</v>
      </c>
      <c r="AC235" t="str">
        <f t="shared" si="55"/>
        <v>Moderate</v>
      </c>
      <c r="AD235" t="str">
        <v>Moderate</v>
      </c>
      <c r="AF235">
        <v>47622</v>
      </c>
    </row>
    <row r="236" spans="1:32" x14ac:dyDescent="0.45">
      <c r="A236" s="9">
        <v>235</v>
      </c>
      <c r="B236" s="9" t="s">
        <v>559</v>
      </c>
      <c r="C236" s="9" t="s">
        <v>42</v>
      </c>
      <c r="D236" s="9" t="s">
        <v>529</v>
      </c>
      <c r="E236" s="15" t="b">
        <f t="shared" si="42"/>
        <v>1</v>
      </c>
      <c r="F236" s="15" t="b">
        <f t="shared" si="43"/>
        <v>1</v>
      </c>
      <c r="G236" s="9" t="s">
        <v>550</v>
      </c>
      <c r="H236" s="15" t="b">
        <f t="shared" si="44"/>
        <v>0</v>
      </c>
      <c r="I236" s="9" t="s">
        <v>536</v>
      </c>
      <c r="J236" s="9" t="s">
        <v>532</v>
      </c>
      <c r="K236" s="15" t="b">
        <f t="shared" si="45"/>
        <v>0</v>
      </c>
      <c r="L236" s="9" t="s">
        <v>558</v>
      </c>
      <c r="M236" s="9">
        <v>35</v>
      </c>
      <c r="N236" s="9">
        <v>100263</v>
      </c>
      <c r="O236" s="9">
        <v>6</v>
      </c>
      <c r="P236" s="15" t="b">
        <f t="shared" si="46"/>
        <v>0</v>
      </c>
      <c r="Q236" s="9">
        <v>6</v>
      </c>
      <c r="R236" s="9">
        <v>10</v>
      </c>
      <c r="S236" s="9">
        <v>6</v>
      </c>
      <c r="T236" s="9">
        <v>30</v>
      </c>
      <c r="U236" s="9" t="b">
        <f t="shared" si="47"/>
        <v>0</v>
      </c>
      <c r="V236" s="9" t="b">
        <f t="shared" si="48"/>
        <v>0</v>
      </c>
      <c r="W236" s="9" t="b">
        <f t="shared" si="49"/>
        <v>0</v>
      </c>
      <c r="X236" t="b">
        <f t="shared" si="50"/>
        <v>0</v>
      </c>
      <c r="Y236" t="b">
        <f t="shared" si="51"/>
        <v>1</v>
      </c>
      <c r="Z236" t="b">
        <f t="shared" si="52"/>
        <v>0</v>
      </c>
      <c r="AA236">
        <f t="shared" si="53"/>
        <v>112</v>
      </c>
      <c r="AB236" t="b">
        <f t="shared" si="54"/>
        <v>1</v>
      </c>
      <c r="AC236" t="str">
        <f t="shared" si="55"/>
        <v>Well Paid</v>
      </c>
      <c r="AD236" t="str">
        <v>Well Paid</v>
      </c>
      <c r="AF236" t="b">
        <v>0</v>
      </c>
    </row>
    <row r="237" spans="1:32" x14ac:dyDescent="0.45">
      <c r="A237" s="8">
        <v>236</v>
      </c>
      <c r="B237" s="8" t="s">
        <v>545</v>
      </c>
      <c r="C237" s="8" t="s">
        <v>528</v>
      </c>
      <c r="D237" s="8" t="s">
        <v>535</v>
      </c>
      <c r="E237" s="15" t="b">
        <f t="shared" si="42"/>
        <v>1</v>
      </c>
      <c r="F237" s="15" t="b">
        <f t="shared" si="43"/>
        <v>1</v>
      </c>
      <c r="G237" s="8" t="s">
        <v>540</v>
      </c>
      <c r="H237" s="15" t="b">
        <f t="shared" si="44"/>
        <v>0</v>
      </c>
      <c r="I237" s="8" t="s">
        <v>556</v>
      </c>
      <c r="J237" s="8" t="s">
        <v>532</v>
      </c>
      <c r="K237" s="15" t="b">
        <f t="shared" si="45"/>
        <v>0</v>
      </c>
      <c r="L237" s="8" t="s">
        <v>533</v>
      </c>
      <c r="M237" s="8">
        <v>47</v>
      </c>
      <c r="N237" s="8">
        <v>83117</v>
      </c>
      <c r="O237" s="8">
        <v>20</v>
      </c>
      <c r="P237" s="15" t="b">
        <f t="shared" si="46"/>
        <v>1</v>
      </c>
      <c r="Q237" s="8">
        <v>14</v>
      </c>
      <c r="R237" s="8">
        <v>5</v>
      </c>
      <c r="S237" s="8">
        <v>7</v>
      </c>
      <c r="T237" s="8">
        <v>39</v>
      </c>
      <c r="U237" s="9" t="b">
        <f t="shared" si="47"/>
        <v>0</v>
      </c>
      <c r="V237" s="9" t="b">
        <f t="shared" si="48"/>
        <v>1</v>
      </c>
      <c r="W237" s="9" t="b">
        <f t="shared" si="49"/>
        <v>1</v>
      </c>
      <c r="X237" t="b">
        <f t="shared" si="50"/>
        <v>0</v>
      </c>
      <c r="Y237" t="b">
        <f t="shared" si="51"/>
        <v>1</v>
      </c>
      <c r="Z237" t="b">
        <f t="shared" si="52"/>
        <v>0</v>
      </c>
      <c r="AA237">
        <f t="shared" si="53"/>
        <v>205</v>
      </c>
      <c r="AB237" t="b">
        <f t="shared" si="54"/>
        <v>1</v>
      </c>
      <c r="AC237" t="str">
        <f t="shared" si="55"/>
        <v>Well Paid</v>
      </c>
      <c r="AD237" t="str">
        <v>Well Paid</v>
      </c>
      <c r="AF237" t="b">
        <v>0</v>
      </c>
    </row>
    <row r="238" spans="1:32" x14ac:dyDescent="0.45">
      <c r="A238" s="9">
        <v>237</v>
      </c>
      <c r="B238" s="9" t="s">
        <v>552</v>
      </c>
      <c r="C238" s="9" t="s">
        <v>528</v>
      </c>
      <c r="D238" s="9" t="s">
        <v>529</v>
      </c>
      <c r="E238" s="15" t="b">
        <f t="shared" si="42"/>
        <v>1</v>
      </c>
      <c r="F238" s="15" t="b">
        <f t="shared" si="43"/>
        <v>1</v>
      </c>
      <c r="G238" s="9" t="s">
        <v>540</v>
      </c>
      <c r="H238" s="15" t="b">
        <f t="shared" si="44"/>
        <v>0</v>
      </c>
      <c r="I238" s="9" t="s">
        <v>536</v>
      </c>
      <c r="J238" s="9" t="s">
        <v>544</v>
      </c>
      <c r="K238" s="15" t="b">
        <f t="shared" si="45"/>
        <v>1</v>
      </c>
      <c r="L238" s="9" t="s">
        <v>546</v>
      </c>
      <c r="M238" s="9">
        <v>59</v>
      </c>
      <c r="N238" s="9">
        <v>88394</v>
      </c>
      <c r="O238" s="9">
        <v>3</v>
      </c>
      <c r="P238" s="15" t="b">
        <f t="shared" si="46"/>
        <v>0</v>
      </c>
      <c r="Q238" s="9">
        <v>8</v>
      </c>
      <c r="R238" s="9">
        <v>6</v>
      </c>
      <c r="S238" s="9">
        <v>8</v>
      </c>
      <c r="T238" s="9">
        <v>24</v>
      </c>
      <c r="U238" s="9" t="b">
        <f t="shared" si="47"/>
        <v>0</v>
      </c>
      <c r="V238" s="9" t="b">
        <f t="shared" si="48"/>
        <v>0</v>
      </c>
      <c r="W238" s="9" t="b">
        <f t="shared" si="49"/>
        <v>0</v>
      </c>
      <c r="X238" t="b">
        <f t="shared" si="50"/>
        <v>0</v>
      </c>
      <c r="Y238" t="b">
        <f t="shared" si="51"/>
        <v>1</v>
      </c>
      <c r="Z238" t="b">
        <f t="shared" si="52"/>
        <v>0</v>
      </c>
      <c r="AA238">
        <f t="shared" si="53"/>
        <v>166</v>
      </c>
      <c r="AB238" t="b">
        <f t="shared" si="54"/>
        <v>0</v>
      </c>
      <c r="AC238" t="str">
        <f t="shared" si="55"/>
        <v>Well Paid</v>
      </c>
      <c r="AD238" t="str">
        <v>Well Paid</v>
      </c>
      <c r="AF238" t="b">
        <v>0</v>
      </c>
    </row>
    <row r="239" spans="1:32" x14ac:dyDescent="0.45">
      <c r="A239" s="8">
        <v>238</v>
      </c>
      <c r="B239" s="8" t="s">
        <v>534</v>
      </c>
      <c r="C239" s="8" t="s">
        <v>42</v>
      </c>
      <c r="D239" s="8" t="s">
        <v>547</v>
      </c>
      <c r="E239" s="15" t="b">
        <f t="shared" si="42"/>
        <v>0</v>
      </c>
      <c r="F239" s="15" t="b">
        <f t="shared" si="43"/>
        <v>0</v>
      </c>
      <c r="G239" s="8" t="s">
        <v>540</v>
      </c>
      <c r="H239" s="15" t="b">
        <f t="shared" si="44"/>
        <v>0</v>
      </c>
      <c r="I239" s="8" t="s">
        <v>543</v>
      </c>
      <c r="J239" s="8" t="s">
        <v>532</v>
      </c>
      <c r="K239" s="15" t="b">
        <f t="shared" si="45"/>
        <v>0</v>
      </c>
      <c r="L239" s="8" t="s">
        <v>542</v>
      </c>
      <c r="M239" s="8">
        <v>44</v>
      </c>
      <c r="N239" s="8">
        <v>53782</v>
      </c>
      <c r="O239" s="8">
        <v>17</v>
      </c>
      <c r="P239" s="15" t="b">
        <f t="shared" si="46"/>
        <v>1</v>
      </c>
      <c r="Q239" s="8">
        <v>7</v>
      </c>
      <c r="R239" s="8">
        <v>1</v>
      </c>
      <c r="S239" s="8">
        <v>4</v>
      </c>
      <c r="T239" s="8">
        <v>38</v>
      </c>
      <c r="U239" s="9" t="b">
        <f t="shared" si="47"/>
        <v>0</v>
      </c>
      <c r="V239" s="9" t="b">
        <f t="shared" si="48"/>
        <v>0</v>
      </c>
      <c r="W239" s="9" t="b">
        <f t="shared" si="49"/>
        <v>0</v>
      </c>
      <c r="X239" t="b">
        <f t="shared" si="50"/>
        <v>0</v>
      </c>
      <c r="Y239" t="b">
        <f t="shared" si="51"/>
        <v>1</v>
      </c>
      <c r="Z239" t="b">
        <f t="shared" si="52"/>
        <v>0</v>
      </c>
      <c r="AA239">
        <f t="shared" si="53"/>
        <v>361</v>
      </c>
      <c r="AB239" t="b">
        <f t="shared" si="54"/>
        <v>0</v>
      </c>
      <c r="AC239" t="str">
        <f t="shared" si="55"/>
        <v>Moderate</v>
      </c>
      <c r="AD239" t="str">
        <v>Moderate</v>
      </c>
      <c r="AF239" t="b">
        <v>0</v>
      </c>
    </row>
    <row r="240" spans="1:32" x14ac:dyDescent="0.45">
      <c r="A240" s="9">
        <v>239</v>
      </c>
      <c r="B240" s="9" t="s">
        <v>527</v>
      </c>
      <c r="C240" s="9" t="s">
        <v>42</v>
      </c>
      <c r="D240" s="9" t="s">
        <v>529</v>
      </c>
      <c r="E240" s="15" t="b">
        <f t="shared" si="42"/>
        <v>1</v>
      </c>
      <c r="F240" s="15" t="b">
        <f t="shared" si="43"/>
        <v>1</v>
      </c>
      <c r="G240" s="9" t="s">
        <v>530</v>
      </c>
      <c r="H240" s="15" t="b">
        <f t="shared" si="44"/>
        <v>0</v>
      </c>
      <c r="I240" s="9" t="s">
        <v>551</v>
      </c>
      <c r="J240" s="9" t="s">
        <v>544</v>
      </c>
      <c r="K240" s="15" t="b">
        <f t="shared" si="45"/>
        <v>1</v>
      </c>
      <c r="L240" s="9" t="s">
        <v>533</v>
      </c>
      <c r="M240" s="9">
        <v>43</v>
      </c>
      <c r="N240" s="9">
        <v>58454</v>
      </c>
      <c r="O240" s="9">
        <v>12</v>
      </c>
      <c r="P240" s="15" t="b">
        <f t="shared" si="46"/>
        <v>0</v>
      </c>
      <c r="Q240" s="9">
        <v>8</v>
      </c>
      <c r="R240" s="9">
        <v>11</v>
      </c>
      <c r="S240" s="9">
        <v>3</v>
      </c>
      <c r="T240" s="9">
        <v>41</v>
      </c>
      <c r="U240" s="9" t="b">
        <f t="shared" si="47"/>
        <v>0</v>
      </c>
      <c r="V240" s="9" t="b">
        <f t="shared" si="48"/>
        <v>0</v>
      </c>
      <c r="W240" s="9" t="b">
        <f t="shared" si="49"/>
        <v>0</v>
      </c>
      <c r="X240" t="b">
        <f t="shared" si="50"/>
        <v>0</v>
      </c>
      <c r="Y240" t="b">
        <f t="shared" si="51"/>
        <v>0</v>
      </c>
      <c r="Z240" t="b">
        <f t="shared" si="52"/>
        <v>0</v>
      </c>
      <c r="AA240">
        <f t="shared" si="53"/>
        <v>324</v>
      </c>
      <c r="AB240" t="b">
        <f t="shared" si="54"/>
        <v>1</v>
      </c>
      <c r="AC240" t="str">
        <f t="shared" si="55"/>
        <v>Moderate</v>
      </c>
      <c r="AD240" t="str">
        <v>Moderate</v>
      </c>
      <c r="AF240" t="b">
        <v>0</v>
      </c>
    </row>
    <row r="241" spans="1:32" x14ac:dyDescent="0.45">
      <c r="A241" s="8">
        <v>240</v>
      </c>
      <c r="B241" s="8" t="s">
        <v>545</v>
      </c>
      <c r="C241" s="8" t="s">
        <v>528</v>
      </c>
      <c r="D241" s="8" t="s">
        <v>535</v>
      </c>
      <c r="E241" s="15" t="b">
        <f t="shared" si="42"/>
        <v>1</v>
      </c>
      <c r="F241" s="15" t="b">
        <f t="shared" si="43"/>
        <v>1</v>
      </c>
      <c r="G241" s="8" t="s">
        <v>550</v>
      </c>
      <c r="H241" s="15" t="b">
        <f t="shared" si="44"/>
        <v>0</v>
      </c>
      <c r="I241" s="8" t="s">
        <v>556</v>
      </c>
      <c r="J241" s="8" t="s">
        <v>537</v>
      </c>
      <c r="K241" s="15" t="b">
        <f t="shared" si="45"/>
        <v>0</v>
      </c>
      <c r="L241" s="8" t="s">
        <v>546</v>
      </c>
      <c r="M241" s="8">
        <v>40</v>
      </c>
      <c r="N241" s="8">
        <v>97904</v>
      </c>
      <c r="O241" s="8">
        <v>1</v>
      </c>
      <c r="P241" s="15" t="b">
        <f t="shared" si="46"/>
        <v>0</v>
      </c>
      <c r="Q241" s="8">
        <v>13</v>
      </c>
      <c r="R241" s="8">
        <v>12</v>
      </c>
      <c r="S241" s="8">
        <v>5</v>
      </c>
      <c r="T241" s="8">
        <v>38</v>
      </c>
      <c r="U241" s="9" t="b">
        <f t="shared" si="47"/>
        <v>0</v>
      </c>
      <c r="V241" s="9" t="b">
        <f t="shared" si="48"/>
        <v>0</v>
      </c>
      <c r="W241" s="9" t="b">
        <f t="shared" si="49"/>
        <v>0</v>
      </c>
      <c r="X241" t="b">
        <f t="shared" si="50"/>
        <v>0</v>
      </c>
      <c r="Y241" t="b">
        <f t="shared" si="51"/>
        <v>0</v>
      </c>
      <c r="Z241" t="b">
        <f t="shared" si="52"/>
        <v>0</v>
      </c>
      <c r="AA241">
        <f t="shared" si="53"/>
        <v>121</v>
      </c>
      <c r="AB241" t="b">
        <f t="shared" si="54"/>
        <v>0</v>
      </c>
      <c r="AC241" t="str">
        <f t="shared" si="55"/>
        <v>Well Paid</v>
      </c>
      <c r="AD241" t="str">
        <v>Well Paid</v>
      </c>
      <c r="AF241" t="b">
        <v>0</v>
      </c>
    </row>
    <row r="242" spans="1:32" x14ac:dyDescent="0.45">
      <c r="A242" s="9">
        <v>241</v>
      </c>
      <c r="B242" s="9" t="s">
        <v>557</v>
      </c>
      <c r="C242" s="9" t="s">
        <v>528</v>
      </c>
      <c r="D242" s="9" t="s">
        <v>555</v>
      </c>
      <c r="E242" s="15" t="b">
        <f t="shared" si="42"/>
        <v>1</v>
      </c>
      <c r="F242" s="15" t="b">
        <f t="shared" si="43"/>
        <v>1</v>
      </c>
      <c r="G242" s="9" t="s">
        <v>548</v>
      </c>
      <c r="H242" s="15" t="b">
        <f t="shared" si="44"/>
        <v>1</v>
      </c>
      <c r="I242" s="9" t="s">
        <v>556</v>
      </c>
      <c r="J242" s="9" t="s">
        <v>532</v>
      </c>
      <c r="K242" s="15" t="b">
        <f t="shared" si="45"/>
        <v>0</v>
      </c>
      <c r="L242" s="9" t="s">
        <v>549</v>
      </c>
      <c r="M242" s="9">
        <v>24</v>
      </c>
      <c r="N242" s="9">
        <v>45592</v>
      </c>
      <c r="O242" s="9">
        <v>17</v>
      </c>
      <c r="P242" s="15" t="b">
        <f t="shared" si="46"/>
        <v>1</v>
      </c>
      <c r="Q242" s="9">
        <v>6</v>
      </c>
      <c r="R242" s="9">
        <v>7</v>
      </c>
      <c r="S242" s="9">
        <v>9</v>
      </c>
      <c r="T242" s="9">
        <v>35</v>
      </c>
      <c r="U242" s="9" t="b">
        <f t="shared" si="47"/>
        <v>0</v>
      </c>
      <c r="V242" s="9" t="b">
        <f t="shared" si="48"/>
        <v>1</v>
      </c>
      <c r="W242" s="9" t="b">
        <f t="shared" si="49"/>
        <v>1</v>
      </c>
      <c r="X242" t="b">
        <f t="shared" si="50"/>
        <v>1</v>
      </c>
      <c r="Y242" t="b">
        <f t="shared" si="51"/>
        <v>1</v>
      </c>
      <c r="Z242" t="b">
        <f t="shared" si="52"/>
        <v>0</v>
      </c>
      <c r="AA242">
        <f t="shared" si="53"/>
        <v>418</v>
      </c>
      <c r="AB242" t="b">
        <f t="shared" si="54"/>
        <v>0</v>
      </c>
      <c r="AC242" t="str">
        <f t="shared" si="55"/>
        <v>Moderate</v>
      </c>
      <c r="AD242" t="str">
        <v>Moderate</v>
      </c>
      <c r="AF242" t="b">
        <v>0</v>
      </c>
    </row>
    <row r="243" spans="1:32" x14ac:dyDescent="0.45">
      <c r="A243" s="8">
        <v>242</v>
      </c>
      <c r="B243" s="8" t="s">
        <v>559</v>
      </c>
      <c r="C243" s="8" t="s">
        <v>42</v>
      </c>
      <c r="D243" s="8" t="s">
        <v>547</v>
      </c>
      <c r="E243" s="15" t="b">
        <f t="shared" si="42"/>
        <v>0</v>
      </c>
      <c r="F243" s="15" t="b">
        <f t="shared" si="43"/>
        <v>0</v>
      </c>
      <c r="G243" s="8" t="s">
        <v>548</v>
      </c>
      <c r="H243" s="15" t="b">
        <f t="shared" si="44"/>
        <v>1</v>
      </c>
      <c r="I243" s="8" t="s">
        <v>553</v>
      </c>
      <c r="J243" s="8" t="s">
        <v>544</v>
      </c>
      <c r="K243" s="15" t="b">
        <f t="shared" si="45"/>
        <v>1</v>
      </c>
      <c r="L243" s="8" t="s">
        <v>542</v>
      </c>
      <c r="M243" s="8">
        <v>63</v>
      </c>
      <c r="N243" s="8">
        <v>52173</v>
      </c>
      <c r="O243" s="8">
        <v>3</v>
      </c>
      <c r="P243" s="15" t="b">
        <f t="shared" si="46"/>
        <v>0</v>
      </c>
      <c r="Q243" s="8">
        <v>18</v>
      </c>
      <c r="R243" s="8">
        <v>4</v>
      </c>
      <c r="S243" s="8">
        <v>6</v>
      </c>
      <c r="T243" s="8">
        <v>43</v>
      </c>
      <c r="U243" s="9" t="b">
        <f t="shared" si="47"/>
        <v>1</v>
      </c>
      <c r="V243" s="9" t="b">
        <f t="shared" si="48"/>
        <v>0</v>
      </c>
      <c r="W243" s="9" t="b">
        <f t="shared" si="49"/>
        <v>1</v>
      </c>
      <c r="X243" t="b">
        <f t="shared" si="50"/>
        <v>0</v>
      </c>
      <c r="Y243" t="b">
        <f t="shared" si="51"/>
        <v>0</v>
      </c>
      <c r="Z243" t="b">
        <f t="shared" si="52"/>
        <v>0</v>
      </c>
      <c r="AA243">
        <f t="shared" si="53"/>
        <v>370</v>
      </c>
      <c r="AB243" t="b">
        <f t="shared" si="54"/>
        <v>0</v>
      </c>
      <c r="AC243" t="str">
        <f t="shared" si="55"/>
        <v>Moderate</v>
      </c>
      <c r="AD243" t="str">
        <v>Moderate</v>
      </c>
      <c r="AF243" t="b">
        <v>0</v>
      </c>
    </row>
    <row r="244" spans="1:32" x14ac:dyDescent="0.45">
      <c r="A244" s="9">
        <v>243</v>
      </c>
      <c r="B244" s="9" t="s">
        <v>534</v>
      </c>
      <c r="C244" s="9" t="s">
        <v>528</v>
      </c>
      <c r="D244" s="9" t="s">
        <v>555</v>
      </c>
      <c r="E244" s="15" t="b">
        <f t="shared" si="42"/>
        <v>1</v>
      </c>
      <c r="F244" s="15" t="b">
        <f t="shared" si="43"/>
        <v>1</v>
      </c>
      <c r="G244" s="9" t="s">
        <v>540</v>
      </c>
      <c r="H244" s="15" t="b">
        <f t="shared" si="44"/>
        <v>0</v>
      </c>
      <c r="I244" s="9" t="s">
        <v>553</v>
      </c>
      <c r="J244" s="9" t="s">
        <v>537</v>
      </c>
      <c r="K244" s="15" t="b">
        <f t="shared" si="45"/>
        <v>0</v>
      </c>
      <c r="L244" s="9" t="s">
        <v>546</v>
      </c>
      <c r="M244" s="9">
        <v>40</v>
      </c>
      <c r="N244" s="9">
        <v>63204</v>
      </c>
      <c r="O244" s="9">
        <v>26</v>
      </c>
      <c r="P244" s="15" t="b">
        <f t="shared" si="46"/>
        <v>1</v>
      </c>
      <c r="Q244" s="9">
        <v>2</v>
      </c>
      <c r="R244" s="9">
        <v>11</v>
      </c>
      <c r="S244" s="9">
        <v>9</v>
      </c>
      <c r="T244" s="9">
        <v>23</v>
      </c>
      <c r="U244" s="9" t="b">
        <f t="shared" si="47"/>
        <v>0</v>
      </c>
      <c r="V244" s="9" t="b">
        <f t="shared" si="48"/>
        <v>1</v>
      </c>
      <c r="W244" s="9" t="b">
        <f t="shared" si="49"/>
        <v>1</v>
      </c>
      <c r="X244" t="b">
        <f t="shared" si="50"/>
        <v>0</v>
      </c>
      <c r="Y244" t="b">
        <f t="shared" si="51"/>
        <v>1</v>
      </c>
      <c r="Z244" t="b">
        <f t="shared" si="52"/>
        <v>0</v>
      </c>
      <c r="AA244">
        <f t="shared" si="53"/>
        <v>299</v>
      </c>
      <c r="AB244" t="b">
        <f t="shared" si="54"/>
        <v>1</v>
      </c>
      <c r="AC244" t="str">
        <f t="shared" si="55"/>
        <v>Moderate</v>
      </c>
      <c r="AD244" t="str">
        <v>Moderate</v>
      </c>
      <c r="AF244" t="b">
        <v>0</v>
      </c>
    </row>
    <row r="245" spans="1:32" x14ac:dyDescent="0.45">
      <c r="A245" s="8">
        <v>244</v>
      </c>
      <c r="B245" s="8" t="s">
        <v>559</v>
      </c>
      <c r="C245" s="8" t="s">
        <v>43</v>
      </c>
      <c r="D245" s="8" t="s">
        <v>535</v>
      </c>
      <c r="E245" s="15" t="b">
        <f t="shared" si="42"/>
        <v>1</v>
      </c>
      <c r="F245" s="15" t="b">
        <f t="shared" si="43"/>
        <v>1</v>
      </c>
      <c r="G245" s="8" t="s">
        <v>530</v>
      </c>
      <c r="H245" s="15" t="b">
        <f t="shared" si="44"/>
        <v>0</v>
      </c>
      <c r="I245" s="8" t="s">
        <v>541</v>
      </c>
      <c r="J245" s="8" t="s">
        <v>537</v>
      </c>
      <c r="K245" s="15" t="b">
        <f t="shared" si="45"/>
        <v>0</v>
      </c>
      <c r="L245" s="8" t="s">
        <v>538</v>
      </c>
      <c r="M245" s="8">
        <v>30</v>
      </c>
      <c r="N245" s="8">
        <v>65596</v>
      </c>
      <c r="O245" s="8">
        <v>15</v>
      </c>
      <c r="P245" s="15" t="b">
        <f t="shared" si="46"/>
        <v>0</v>
      </c>
      <c r="Q245" s="8">
        <v>8</v>
      </c>
      <c r="R245" s="8">
        <v>2</v>
      </c>
      <c r="S245" s="8">
        <v>6</v>
      </c>
      <c r="T245" s="8">
        <v>34</v>
      </c>
      <c r="U245" s="9" t="b">
        <f t="shared" si="47"/>
        <v>0</v>
      </c>
      <c r="V245" s="9" t="b">
        <f t="shared" si="48"/>
        <v>0</v>
      </c>
      <c r="W245" s="9" t="b">
        <f t="shared" si="49"/>
        <v>0</v>
      </c>
      <c r="X245" t="b">
        <f t="shared" si="50"/>
        <v>0</v>
      </c>
      <c r="Y245" t="b">
        <f t="shared" si="51"/>
        <v>0</v>
      </c>
      <c r="Z245" t="b">
        <f t="shared" si="52"/>
        <v>0</v>
      </c>
      <c r="AA245">
        <f t="shared" si="53"/>
        <v>290</v>
      </c>
      <c r="AB245" t="b">
        <f t="shared" si="54"/>
        <v>0</v>
      </c>
      <c r="AC245" t="str">
        <f t="shared" si="55"/>
        <v>Moderate</v>
      </c>
      <c r="AD245" t="str">
        <v>Moderate</v>
      </c>
      <c r="AF245" t="b">
        <v>0</v>
      </c>
    </row>
    <row r="246" spans="1:32" x14ac:dyDescent="0.45">
      <c r="A246" s="9">
        <v>245</v>
      </c>
      <c r="B246" s="9" t="s">
        <v>557</v>
      </c>
      <c r="C246" s="9" t="s">
        <v>43</v>
      </c>
      <c r="D246" s="9" t="s">
        <v>535</v>
      </c>
      <c r="E246" s="15" t="b">
        <f t="shared" si="42"/>
        <v>1</v>
      </c>
      <c r="F246" s="15" t="b">
        <f t="shared" si="43"/>
        <v>1</v>
      </c>
      <c r="G246" s="9" t="s">
        <v>530</v>
      </c>
      <c r="H246" s="15" t="b">
        <f t="shared" si="44"/>
        <v>0</v>
      </c>
      <c r="I246" s="9" t="s">
        <v>531</v>
      </c>
      <c r="J246" s="9" t="s">
        <v>544</v>
      </c>
      <c r="K246" s="15" t="b">
        <f t="shared" si="45"/>
        <v>1</v>
      </c>
      <c r="L246" s="9" t="s">
        <v>546</v>
      </c>
      <c r="M246" s="9">
        <v>49</v>
      </c>
      <c r="N246" s="9">
        <v>64324</v>
      </c>
      <c r="O246" s="9">
        <v>36</v>
      </c>
      <c r="P246" s="15" t="b">
        <f t="shared" si="46"/>
        <v>1</v>
      </c>
      <c r="Q246" s="9">
        <v>11</v>
      </c>
      <c r="R246" s="9">
        <v>5</v>
      </c>
      <c r="S246" s="9">
        <v>2</v>
      </c>
      <c r="T246" s="9">
        <v>44</v>
      </c>
      <c r="U246" s="9" t="b">
        <f t="shared" si="47"/>
        <v>0</v>
      </c>
      <c r="V246" s="9" t="b">
        <f t="shared" si="48"/>
        <v>1</v>
      </c>
      <c r="W246" s="9" t="b">
        <f t="shared" si="49"/>
        <v>1</v>
      </c>
      <c r="X246" t="b">
        <f t="shared" si="50"/>
        <v>0</v>
      </c>
      <c r="Y246" t="b">
        <f t="shared" si="51"/>
        <v>0</v>
      </c>
      <c r="Z246" t="b">
        <f t="shared" si="52"/>
        <v>0</v>
      </c>
      <c r="AA246">
        <f t="shared" si="53"/>
        <v>295</v>
      </c>
      <c r="AB246" t="b">
        <f t="shared" si="54"/>
        <v>1</v>
      </c>
      <c r="AC246" t="str">
        <f t="shared" si="55"/>
        <v>Moderate</v>
      </c>
      <c r="AD246" t="str">
        <v>Moderate</v>
      </c>
      <c r="AF246" t="b">
        <v>0</v>
      </c>
    </row>
    <row r="247" spans="1:32" x14ac:dyDescent="0.45">
      <c r="A247" s="8">
        <v>246</v>
      </c>
      <c r="B247" s="8" t="s">
        <v>559</v>
      </c>
      <c r="C247" s="8" t="s">
        <v>42</v>
      </c>
      <c r="D247" s="8" t="s">
        <v>535</v>
      </c>
      <c r="E247" s="15" t="b">
        <f t="shared" si="42"/>
        <v>1</v>
      </c>
      <c r="F247" s="15" t="b">
        <f t="shared" si="43"/>
        <v>1</v>
      </c>
      <c r="G247" s="8" t="s">
        <v>530</v>
      </c>
      <c r="H247" s="15" t="b">
        <f t="shared" si="44"/>
        <v>0</v>
      </c>
      <c r="I247" s="8" t="s">
        <v>553</v>
      </c>
      <c r="J247" s="8" t="s">
        <v>532</v>
      </c>
      <c r="K247" s="15" t="b">
        <f t="shared" si="45"/>
        <v>0</v>
      </c>
      <c r="L247" s="8" t="s">
        <v>558</v>
      </c>
      <c r="M247" s="8">
        <v>41</v>
      </c>
      <c r="N247" s="8">
        <v>91202</v>
      </c>
      <c r="O247" s="8">
        <v>32</v>
      </c>
      <c r="P247" s="15" t="b">
        <f t="shared" si="46"/>
        <v>1</v>
      </c>
      <c r="Q247" s="8">
        <v>1</v>
      </c>
      <c r="R247" s="8">
        <v>12</v>
      </c>
      <c r="S247" s="8">
        <v>5</v>
      </c>
      <c r="T247" s="8">
        <v>54</v>
      </c>
      <c r="U247" s="9" t="b">
        <f t="shared" si="47"/>
        <v>0</v>
      </c>
      <c r="V247" s="9" t="b">
        <f t="shared" si="48"/>
        <v>1</v>
      </c>
      <c r="W247" s="9" t="b">
        <f t="shared" si="49"/>
        <v>1</v>
      </c>
      <c r="X247" t="b">
        <f t="shared" si="50"/>
        <v>0</v>
      </c>
      <c r="Y247" t="b">
        <f t="shared" si="51"/>
        <v>1</v>
      </c>
      <c r="Z247" t="b">
        <f t="shared" si="52"/>
        <v>0</v>
      </c>
      <c r="AA247">
        <f t="shared" si="53"/>
        <v>155</v>
      </c>
      <c r="AB247" t="b">
        <f t="shared" si="54"/>
        <v>1</v>
      </c>
      <c r="AC247" t="str">
        <f t="shared" si="55"/>
        <v>Well Paid</v>
      </c>
      <c r="AD247" t="str">
        <v>Well Paid</v>
      </c>
      <c r="AF247" t="b">
        <v>0</v>
      </c>
    </row>
    <row r="248" spans="1:32" x14ac:dyDescent="0.45">
      <c r="A248" s="9">
        <v>247</v>
      </c>
      <c r="B248" s="9" t="s">
        <v>552</v>
      </c>
      <c r="C248" s="9" t="s">
        <v>42</v>
      </c>
      <c r="D248" s="9" t="s">
        <v>555</v>
      </c>
      <c r="E248" s="15" t="b">
        <f t="shared" si="42"/>
        <v>1</v>
      </c>
      <c r="F248" s="15" t="b">
        <f t="shared" si="43"/>
        <v>1</v>
      </c>
      <c r="G248" s="9" t="s">
        <v>548</v>
      </c>
      <c r="H248" s="15" t="b">
        <f t="shared" si="44"/>
        <v>1</v>
      </c>
      <c r="I248" s="9" t="s">
        <v>536</v>
      </c>
      <c r="J248" s="9" t="s">
        <v>544</v>
      </c>
      <c r="K248" s="15" t="b">
        <f t="shared" si="45"/>
        <v>1</v>
      </c>
      <c r="L248" s="9" t="s">
        <v>549</v>
      </c>
      <c r="M248" s="9">
        <v>28</v>
      </c>
      <c r="N248" s="9">
        <v>119400</v>
      </c>
      <c r="O248" s="9">
        <v>32</v>
      </c>
      <c r="P248" s="15" t="b">
        <f t="shared" si="46"/>
        <v>1</v>
      </c>
      <c r="Q248" s="9">
        <v>6</v>
      </c>
      <c r="R248" s="9">
        <v>3</v>
      </c>
      <c r="S248" s="9">
        <v>9</v>
      </c>
      <c r="T248" s="9">
        <v>33</v>
      </c>
      <c r="U248" s="9" t="b">
        <f t="shared" si="47"/>
        <v>1</v>
      </c>
      <c r="V248" s="9" t="b">
        <f t="shared" si="48"/>
        <v>1</v>
      </c>
      <c r="W248" s="9" t="b">
        <f t="shared" si="49"/>
        <v>1</v>
      </c>
      <c r="X248" t="b">
        <f t="shared" si="50"/>
        <v>0</v>
      </c>
      <c r="Y248" t="b">
        <f t="shared" si="51"/>
        <v>1</v>
      </c>
      <c r="Z248" t="b">
        <f t="shared" si="52"/>
        <v>0</v>
      </c>
      <c r="AA248">
        <f t="shared" si="53"/>
        <v>6</v>
      </c>
      <c r="AB248" t="b">
        <f t="shared" si="54"/>
        <v>1</v>
      </c>
      <c r="AC248" t="str">
        <f t="shared" si="55"/>
        <v>Well Paid</v>
      </c>
      <c r="AD248" t="str">
        <v>Well Paid</v>
      </c>
      <c r="AF248" t="b">
        <v>0</v>
      </c>
    </row>
    <row r="249" spans="1:32" x14ac:dyDescent="0.45">
      <c r="A249" s="8">
        <v>248</v>
      </c>
      <c r="B249" s="8" t="s">
        <v>534</v>
      </c>
      <c r="C249" s="8" t="s">
        <v>42</v>
      </c>
      <c r="D249" s="8" t="s">
        <v>555</v>
      </c>
      <c r="E249" s="15" t="b">
        <f t="shared" si="42"/>
        <v>1</v>
      </c>
      <c r="F249" s="15" t="b">
        <f t="shared" si="43"/>
        <v>1</v>
      </c>
      <c r="G249" s="8" t="s">
        <v>540</v>
      </c>
      <c r="H249" s="15" t="b">
        <f t="shared" si="44"/>
        <v>0</v>
      </c>
      <c r="I249" s="8" t="s">
        <v>553</v>
      </c>
      <c r="J249" s="8" t="s">
        <v>537</v>
      </c>
      <c r="K249" s="15" t="b">
        <f t="shared" si="45"/>
        <v>0</v>
      </c>
      <c r="L249" s="8" t="s">
        <v>546</v>
      </c>
      <c r="M249" s="8">
        <v>35</v>
      </c>
      <c r="N249" s="8">
        <v>60750</v>
      </c>
      <c r="O249" s="8">
        <v>4</v>
      </c>
      <c r="P249" s="15" t="b">
        <f t="shared" si="46"/>
        <v>0</v>
      </c>
      <c r="Q249" s="8">
        <v>16</v>
      </c>
      <c r="R249" s="8">
        <v>6</v>
      </c>
      <c r="S249" s="8">
        <v>8</v>
      </c>
      <c r="T249" s="8">
        <v>38</v>
      </c>
      <c r="U249" s="9" t="b">
        <f t="shared" si="47"/>
        <v>0</v>
      </c>
      <c r="V249" s="9" t="b">
        <f t="shared" si="48"/>
        <v>0</v>
      </c>
      <c r="W249" s="9" t="b">
        <f t="shared" si="49"/>
        <v>0</v>
      </c>
      <c r="X249" t="b">
        <f t="shared" si="50"/>
        <v>0</v>
      </c>
      <c r="Y249" t="b">
        <f t="shared" si="51"/>
        <v>1</v>
      </c>
      <c r="Z249" t="b">
        <f t="shared" si="52"/>
        <v>0</v>
      </c>
      <c r="AA249">
        <f t="shared" si="53"/>
        <v>314</v>
      </c>
      <c r="AB249" t="b">
        <f t="shared" si="54"/>
        <v>1</v>
      </c>
      <c r="AC249" t="str">
        <f t="shared" si="55"/>
        <v>Moderate</v>
      </c>
      <c r="AD249" t="str">
        <v>Moderate</v>
      </c>
      <c r="AF249" t="b">
        <v>0</v>
      </c>
    </row>
    <row r="250" spans="1:32" x14ac:dyDescent="0.45">
      <c r="A250" s="9">
        <v>249</v>
      </c>
      <c r="B250" s="9" t="s">
        <v>534</v>
      </c>
      <c r="C250" s="9" t="s">
        <v>43</v>
      </c>
      <c r="D250" s="9" t="s">
        <v>555</v>
      </c>
      <c r="E250" s="15" t="b">
        <f t="shared" si="42"/>
        <v>1</v>
      </c>
      <c r="F250" s="15" t="b">
        <f t="shared" si="43"/>
        <v>1</v>
      </c>
      <c r="G250" s="9" t="s">
        <v>550</v>
      </c>
      <c r="H250" s="15" t="b">
        <f t="shared" si="44"/>
        <v>0</v>
      </c>
      <c r="I250" s="9" t="s">
        <v>541</v>
      </c>
      <c r="J250" s="9" t="s">
        <v>544</v>
      </c>
      <c r="K250" s="15" t="b">
        <f t="shared" si="45"/>
        <v>1</v>
      </c>
      <c r="L250" s="9" t="s">
        <v>554</v>
      </c>
      <c r="M250" s="9">
        <v>30</v>
      </c>
      <c r="N250" s="9">
        <v>106112</v>
      </c>
      <c r="O250" s="9">
        <v>18</v>
      </c>
      <c r="P250" s="15" t="b">
        <f t="shared" si="46"/>
        <v>1</v>
      </c>
      <c r="Q250" s="9">
        <v>12</v>
      </c>
      <c r="R250" s="9">
        <v>8</v>
      </c>
      <c r="S250" s="9">
        <v>7</v>
      </c>
      <c r="T250" s="9">
        <v>57</v>
      </c>
      <c r="U250" s="9" t="b">
        <f t="shared" si="47"/>
        <v>0</v>
      </c>
      <c r="V250" s="9" t="b">
        <f t="shared" si="48"/>
        <v>1</v>
      </c>
      <c r="W250" s="9" t="b">
        <f t="shared" si="49"/>
        <v>1</v>
      </c>
      <c r="X250" t="b">
        <f t="shared" si="50"/>
        <v>0</v>
      </c>
      <c r="Y250" t="b">
        <f t="shared" si="51"/>
        <v>0</v>
      </c>
      <c r="Z250" t="b">
        <f t="shared" si="52"/>
        <v>0</v>
      </c>
      <c r="AA250">
        <f t="shared" si="53"/>
        <v>78</v>
      </c>
      <c r="AB250" t="b">
        <f t="shared" si="54"/>
        <v>1</v>
      </c>
      <c r="AC250" t="str">
        <f t="shared" si="55"/>
        <v>Well Paid</v>
      </c>
      <c r="AD250" t="str">
        <v>Well Paid</v>
      </c>
      <c r="AF250" t="b">
        <v>0</v>
      </c>
    </row>
    <row r="251" spans="1:32" x14ac:dyDescent="0.45">
      <c r="A251" s="8">
        <v>250</v>
      </c>
      <c r="B251" s="8" t="s">
        <v>557</v>
      </c>
      <c r="C251" s="8" t="s">
        <v>528</v>
      </c>
      <c r="D251" s="8" t="s">
        <v>555</v>
      </c>
      <c r="E251" s="15" t="b">
        <f t="shared" si="42"/>
        <v>1</v>
      </c>
      <c r="F251" s="15" t="b">
        <f t="shared" si="43"/>
        <v>1</v>
      </c>
      <c r="G251" s="8" t="s">
        <v>548</v>
      </c>
      <c r="H251" s="15" t="b">
        <f t="shared" si="44"/>
        <v>1</v>
      </c>
      <c r="I251" s="8" t="s">
        <v>556</v>
      </c>
      <c r="J251" s="8" t="s">
        <v>532</v>
      </c>
      <c r="K251" s="15" t="b">
        <f t="shared" si="45"/>
        <v>0</v>
      </c>
      <c r="L251" s="8" t="s">
        <v>554</v>
      </c>
      <c r="M251" s="8">
        <v>40</v>
      </c>
      <c r="N251" s="8">
        <v>46566</v>
      </c>
      <c r="O251" s="8">
        <v>19</v>
      </c>
      <c r="P251" s="15" t="b">
        <f t="shared" si="46"/>
        <v>1</v>
      </c>
      <c r="Q251" s="8">
        <v>11</v>
      </c>
      <c r="R251" s="8">
        <v>7</v>
      </c>
      <c r="S251" s="8">
        <v>1</v>
      </c>
      <c r="T251" s="8">
        <v>55</v>
      </c>
      <c r="U251" s="9" t="b">
        <f t="shared" si="47"/>
        <v>0</v>
      </c>
      <c r="V251" s="9" t="b">
        <f t="shared" si="48"/>
        <v>1</v>
      </c>
      <c r="W251" s="9" t="b">
        <f t="shared" si="49"/>
        <v>1</v>
      </c>
      <c r="X251" t="b">
        <f t="shared" si="50"/>
        <v>0</v>
      </c>
      <c r="Y251" t="b">
        <f t="shared" si="51"/>
        <v>1</v>
      </c>
      <c r="Z251" t="b">
        <f t="shared" si="52"/>
        <v>0</v>
      </c>
      <c r="AA251">
        <f t="shared" si="53"/>
        <v>411</v>
      </c>
      <c r="AB251" t="b">
        <f t="shared" si="54"/>
        <v>0</v>
      </c>
      <c r="AC251" t="str">
        <f t="shared" si="55"/>
        <v>Moderate</v>
      </c>
      <c r="AD251" t="str">
        <v>Moderate</v>
      </c>
      <c r="AF251" t="b">
        <v>0</v>
      </c>
    </row>
    <row r="252" spans="1:32" x14ac:dyDescent="0.45">
      <c r="A252" s="9">
        <v>251</v>
      </c>
      <c r="B252" s="9" t="s">
        <v>527</v>
      </c>
      <c r="C252" s="9" t="s">
        <v>43</v>
      </c>
      <c r="D252" s="9" t="s">
        <v>535</v>
      </c>
      <c r="E252" s="15" t="b">
        <f t="shared" si="42"/>
        <v>1</v>
      </c>
      <c r="F252" s="15" t="b">
        <f t="shared" si="43"/>
        <v>1</v>
      </c>
      <c r="G252" s="9" t="s">
        <v>540</v>
      </c>
      <c r="H252" s="15" t="b">
        <f t="shared" si="44"/>
        <v>0</v>
      </c>
      <c r="I252" s="9" t="s">
        <v>541</v>
      </c>
      <c r="J252" s="9" t="s">
        <v>537</v>
      </c>
      <c r="K252" s="15" t="b">
        <f t="shared" si="45"/>
        <v>0</v>
      </c>
      <c r="L252" s="9" t="s">
        <v>558</v>
      </c>
      <c r="M252" s="9">
        <v>35</v>
      </c>
      <c r="N252" s="9">
        <v>37190</v>
      </c>
      <c r="O252" s="9">
        <v>35</v>
      </c>
      <c r="P252" s="15" t="b">
        <f t="shared" si="46"/>
        <v>1</v>
      </c>
      <c r="Q252" s="9">
        <v>10</v>
      </c>
      <c r="R252" s="9">
        <v>3</v>
      </c>
      <c r="S252" s="9">
        <v>4</v>
      </c>
      <c r="T252" s="9">
        <v>26</v>
      </c>
      <c r="U252" s="9" t="b">
        <f t="shared" si="47"/>
        <v>0</v>
      </c>
      <c r="V252" s="9" t="b">
        <f t="shared" si="48"/>
        <v>1</v>
      </c>
      <c r="W252" s="9" t="b">
        <f t="shared" si="49"/>
        <v>1</v>
      </c>
      <c r="X252" t="b">
        <f t="shared" si="50"/>
        <v>0</v>
      </c>
      <c r="Y252" t="b">
        <f t="shared" si="51"/>
        <v>0</v>
      </c>
      <c r="Z252" t="b">
        <f t="shared" si="52"/>
        <v>0</v>
      </c>
      <c r="AA252">
        <f t="shared" si="53"/>
        <v>459</v>
      </c>
      <c r="AB252" t="b">
        <f t="shared" si="54"/>
        <v>0</v>
      </c>
      <c r="AC252" t="str">
        <f t="shared" si="55"/>
        <v>Moderate</v>
      </c>
      <c r="AD252" t="str">
        <v>Moderate</v>
      </c>
      <c r="AF252" t="b">
        <v>0</v>
      </c>
    </row>
    <row r="253" spans="1:32" x14ac:dyDescent="0.45">
      <c r="A253" s="8">
        <v>252</v>
      </c>
      <c r="B253" s="8" t="s">
        <v>552</v>
      </c>
      <c r="C253" s="8" t="s">
        <v>528</v>
      </c>
      <c r="D253" s="8" t="s">
        <v>535</v>
      </c>
      <c r="E253" s="15" t="b">
        <f t="shared" si="42"/>
        <v>1</v>
      </c>
      <c r="F253" s="15" t="b">
        <f t="shared" si="43"/>
        <v>1</v>
      </c>
      <c r="G253" s="8" t="s">
        <v>540</v>
      </c>
      <c r="H253" s="15" t="b">
        <f t="shared" si="44"/>
        <v>0</v>
      </c>
      <c r="I253" s="8" t="s">
        <v>556</v>
      </c>
      <c r="J253" s="8" t="s">
        <v>544</v>
      </c>
      <c r="K253" s="15" t="b">
        <f t="shared" si="45"/>
        <v>1</v>
      </c>
      <c r="L253" s="8" t="s">
        <v>538</v>
      </c>
      <c r="M253" s="8">
        <v>59</v>
      </c>
      <c r="N253" s="8">
        <v>118607</v>
      </c>
      <c r="O253" s="8">
        <v>14</v>
      </c>
      <c r="P253" s="15" t="b">
        <f t="shared" si="46"/>
        <v>0</v>
      </c>
      <c r="Q253" s="8">
        <v>3</v>
      </c>
      <c r="R253" s="8">
        <v>8</v>
      </c>
      <c r="S253" s="8">
        <v>7</v>
      </c>
      <c r="T253" s="8">
        <v>49</v>
      </c>
      <c r="U253" s="9" t="b">
        <f t="shared" si="47"/>
        <v>0</v>
      </c>
      <c r="V253" s="9" t="b">
        <f t="shared" si="48"/>
        <v>0</v>
      </c>
      <c r="W253" s="9" t="b">
        <f t="shared" si="49"/>
        <v>0</v>
      </c>
      <c r="X253" t="b">
        <f t="shared" si="50"/>
        <v>0</v>
      </c>
      <c r="Y253" t="b">
        <f t="shared" si="51"/>
        <v>0</v>
      </c>
      <c r="Z253" t="b">
        <f t="shared" si="52"/>
        <v>0</v>
      </c>
      <c r="AA253">
        <f t="shared" si="53"/>
        <v>10</v>
      </c>
      <c r="AB253" t="b">
        <f t="shared" si="54"/>
        <v>1</v>
      </c>
      <c r="AC253" t="str">
        <f t="shared" si="55"/>
        <v>Well Paid</v>
      </c>
      <c r="AD253" t="str">
        <v>Well Paid</v>
      </c>
      <c r="AF253" t="b">
        <v>0</v>
      </c>
    </row>
    <row r="254" spans="1:32" x14ac:dyDescent="0.45">
      <c r="A254" s="9">
        <v>253</v>
      </c>
      <c r="B254" s="9" t="s">
        <v>545</v>
      </c>
      <c r="C254" s="9" t="s">
        <v>43</v>
      </c>
      <c r="D254" s="9" t="s">
        <v>547</v>
      </c>
      <c r="E254" s="15" t="b">
        <f t="shared" si="42"/>
        <v>0</v>
      </c>
      <c r="F254" s="15" t="b">
        <f t="shared" si="43"/>
        <v>0</v>
      </c>
      <c r="G254" s="9" t="s">
        <v>550</v>
      </c>
      <c r="H254" s="15" t="b">
        <f t="shared" si="44"/>
        <v>0</v>
      </c>
      <c r="I254" s="9" t="s">
        <v>551</v>
      </c>
      <c r="J254" s="9" t="s">
        <v>532</v>
      </c>
      <c r="K254" s="15" t="b">
        <f t="shared" si="45"/>
        <v>0</v>
      </c>
      <c r="L254" s="9" t="s">
        <v>549</v>
      </c>
      <c r="M254" s="9">
        <v>57</v>
      </c>
      <c r="N254" s="9">
        <v>68333</v>
      </c>
      <c r="O254" s="9">
        <v>33</v>
      </c>
      <c r="P254" s="15" t="b">
        <f t="shared" si="46"/>
        <v>1</v>
      </c>
      <c r="Q254" s="9">
        <v>13</v>
      </c>
      <c r="R254" s="9">
        <v>2</v>
      </c>
      <c r="S254" s="9">
        <v>7</v>
      </c>
      <c r="T254" s="9">
        <v>38</v>
      </c>
      <c r="U254" s="9" t="b">
        <f t="shared" si="47"/>
        <v>0</v>
      </c>
      <c r="V254" s="9" t="b">
        <f t="shared" si="48"/>
        <v>0</v>
      </c>
      <c r="W254" s="9" t="b">
        <f t="shared" si="49"/>
        <v>0</v>
      </c>
      <c r="X254" t="b">
        <f t="shared" si="50"/>
        <v>0</v>
      </c>
      <c r="Y254" t="b">
        <f t="shared" si="51"/>
        <v>1</v>
      </c>
      <c r="Z254" t="b">
        <f t="shared" si="52"/>
        <v>0</v>
      </c>
      <c r="AA254">
        <f t="shared" si="53"/>
        <v>277</v>
      </c>
      <c r="AB254" t="b">
        <f t="shared" si="54"/>
        <v>0</v>
      </c>
      <c r="AC254" t="str">
        <f t="shared" si="55"/>
        <v>Moderate</v>
      </c>
      <c r="AD254" t="str">
        <v>Moderate</v>
      </c>
      <c r="AF254" t="b">
        <v>0</v>
      </c>
    </row>
    <row r="255" spans="1:32" x14ac:dyDescent="0.45">
      <c r="A255" s="8">
        <v>254</v>
      </c>
      <c r="B255" s="8" t="s">
        <v>559</v>
      </c>
      <c r="C255" s="8" t="s">
        <v>528</v>
      </c>
      <c r="D255" s="8" t="s">
        <v>547</v>
      </c>
      <c r="E255" s="15" t="b">
        <f t="shared" si="42"/>
        <v>0</v>
      </c>
      <c r="F255" s="15" t="b">
        <f t="shared" si="43"/>
        <v>0</v>
      </c>
      <c r="G255" s="8" t="s">
        <v>550</v>
      </c>
      <c r="H255" s="15" t="b">
        <f t="shared" si="44"/>
        <v>0</v>
      </c>
      <c r="I255" s="8" t="s">
        <v>551</v>
      </c>
      <c r="J255" s="8" t="s">
        <v>537</v>
      </c>
      <c r="K255" s="15" t="b">
        <f t="shared" si="45"/>
        <v>0</v>
      </c>
      <c r="L255" s="8" t="s">
        <v>533</v>
      </c>
      <c r="M255" s="8">
        <v>61</v>
      </c>
      <c r="N255" s="8">
        <v>110905</v>
      </c>
      <c r="O255" s="8">
        <v>14</v>
      </c>
      <c r="P255" s="15" t="b">
        <f t="shared" si="46"/>
        <v>0</v>
      </c>
      <c r="Q255" s="8">
        <v>3</v>
      </c>
      <c r="R255" s="8">
        <v>10</v>
      </c>
      <c r="S255" s="8">
        <v>6</v>
      </c>
      <c r="T255" s="8">
        <v>44</v>
      </c>
      <c r="U255" s="9" t="b">
        <f t="shared" si="47"/>
        <v>0</v>
      </c>
      <c r="V255" s="9" t="b">
        <f t="shared" si="48"/>
        <v>0</v>
      </c>
      <c r="W255" s="9" t="b">
        <f t="shared" si="49"/>
        <v>0</v>
      </c>
      <c r="X255" t="b">
        <f t="shared" si="50"/>
        <v>0</v>
      </c>
      <c r="Y255" t="b">
        <f t="shared" si="51"/>
        <v>0</v>
      </c>
      <c r="Z255" t="b">
        <f t="shared" si="52"/>
        <v>0</v>
      </c>
      <c r="AA255">
        <f t="shared" si="53"/>
        <v>44</v>
      </c>
      <c r="AB255" t="b">
        <f t="shared" si="54"/>
        <v>1</v>
      </c>
      <c r="AC255" t="str">
        <f t="shared" si="55"/>
        <v>Well Paid</v>
      </c>
      <c r="AD255" t="str">
        <v>Well Paid</v>
      </c>
      <c r="AF255" t="b">
        <v>0</v>
      </c>
    </row>
    <row r="256" spans="1:32" x14ac:dyDescent="0.45">
      <c r="A256" s="9">
        <v>255</v>
      </c>
      <c r="B256" s="9" t="s">
        <v>539</v>
      </c>
      <c r="C256" s="9" t="s">
        <v>43</v>
      </c>
      <c r="D256" s="9" t="s">
        <v>555</v>
      </c>
      <c r="E256" s="15" t="b">
        <f t="shared" si="42"/>
        <v>1</v>
      </c>
      <c r="F256" s="15" t="b">
        <f t="shared" si="43"/>
        <v>1</v>
      </c>
      <c r="G256" s="9" t="s">
        <v>550</v>
      </c>
      <c r="H256" s="15" t="b">
        <f t="shared" si="44"/>
        <v>0</v>
      </c>
      <c r="I256" s="9" t="s">
        <v>556</v>
      </c>
      <c r="J256" s="9" t="s">
        <v>532</v>
      </c>
      <c r="K256" s="15" t="b">
        <f t="shared" si="45"/>
        <v>0</v>
      </c>
      <c r="L256" s="9" t="s">
        <v>558</v>
      </c>
      <c r="M256" s="9">
        <v>38</v>
      </c>
      <c r="N256" s="9">
        <v>119571</v>
      </c>
      <c r="O256" s="9">
        <v>34</v>
      </c>
      <c r="P256" s="15" t="b">
        <f t="shared" si="46"/>
        <v>1</v>
      </c>
      <c r="Q256" s="9">
        <v>15</v>
      </c>
      <c r="R256" s="9">
        <v>9</v>
      </c>
      <c r="S256" s="9">
        <v>8</v>
      </c>
      <c r="T256" s="9">
        <v>35</v>
      </c>
      <c r="U256" s="9" t="b">
        <f t="shared" si="47"/>
        <v>0</v>
      </c>
      <c r="V256" s="9" t="b">
        <f t="shared" si="48"/>
        <v>1</v>
      </c>
      <c r="W256" s="9" t="b">
        <f t="shared" si="49"/>
        <v>1</v>
      </c>
      <c r="X256" t="b">
        <f t="shared" si="50"/>
        <v>1</v>
      </c>
      <c r="Y256" t="b">
        <f t="shared" si="51"/>
        <v>1</v>
      </c>
      <c r="Z256" t="b">
        <f t="shared" si="52"/>
        <v>0</v>
      </c>
      <c r="AA256">
        <f t="shared" si="53"/>
        <v>5</v>
      </c>
      <c r="AB256" t="b">
        <f t="shared" si="54"/>
        <v>1</v>
      </c>
      <c r="AC256" t="str">
        <f t="shared" si="55"/>
        <v>Well Paid</v>
      </c>
      <c r="AD256" t="str">
        <v>Well Paid</v>
      </c>
      <c r="AF256">
        <v>119571</v>
      </c>
    </row>
    <row r="257" spans="1:32" x14ac:dyDescent="0.45">
      <c r="A257" s="8">
        <v>256</v>
      </c>
      <c r="B257" s="8" t="s">
        <v>559</v>
      </c>
      <c r="C257" s="8" t="s">
        <v>42</v>
      </c>
      <c r="D257" s="8" t="s">
        <v>529</v>
      </c>
      <c r="E257" s="15" t="b">
        <f t="shared" si="42"/>
        <v>1</v>
      </c>
      <c r="F257" s="15" t="b">
        <f t="shared" si="43"/>
        <v>1</v>
      </c>
      <c r="G257" s="8" t="s">
        <v>530</v>
      </c>
      <c r="H257" s="15" t="b">
        <f t="shared" si="44"/>
        <v>0</v>
      </c>
      <c r="I257" s="8" t="s">
        <v>531</v>
      </c>
      <c r="J257" s="8" t="s">
        <v>537</v>
      </c>
      <c r="K257" s="15" t="b">
        <f t="shared" si="45"/>
        <v>0</v>
      </c>
      <c r="L257" s="8" t="s">
        <v>538</v>
      </c>
      <c r="M257" s="8">
        <v>51</v>
      </c>
      <c r="N257" s="8">
        <v>31589</v>
      </c>
      <c r="O257" s="8">
        <v>4</v>
      </c>
      <c r="P257" s="15" t="b">
        <f t="shared" si="46"/>
        <v>0</v>
      </c>
      <c r="Q257" s="8">
        <v>16</v>
      </c>
      <c r="R257" s="8">
        <v>4</v>
      </c>
      <c r="S257" s="8">
        <v>6</v>
      </c>
      <c r="T257" s="8">
        <v>59</v>
      </c>
      <c r="U257" s="9" t="b">
        <f t="shared" si="47"/>
        <v>0</v>
      </c>
      <c r="V257" s="9" t="b">
        <f t="shared" si="48"/>
        <v>0</v>
      </c>
      <c r="W257" s="9" t="b">
        <f t="shared" si="49"/>
        <v>0</v>
      </c>
      <c r="X257" t="b">
        <f t="shared" si="50"/>
        <v>0</v>
      </c>
      <c r="Y257" t="b">
        <f t="shared" si="51"/>
        <v>0</v>
      </c>
      <c r="Z257" t="b">
        <f t="shared" si="52"/>
        <v>0</v>
      </c>
      <c r="AA257">
        <f t="shared" si="53"/>
        <v>490</v>
      </c>
      <c r="AB257" t="b">
        <f t="shared" si="54"/>
        <v>1</v>
      </c>
      <c r="AC257" t="str">
        <f t="shared" si="55"/>
        <v>Moderate</v>
      </c>
      <c r="AD257" t="str">
        <v>Moderate</v>
      </c>
      <c r="AF257" t="b">
        <v>0</v>
      </c>
    </row>
    <row r="258" spans="1:32" x14ac:dyDescent="0.45">
      <c r="A258" s="9">
        <v>257</v>
      </c>
      <c r="B258" s="9" t="s">
        <v>559</v>
      </c>
      <c r="C258" s="9" t="s">
        <v>43</v>
      </c>
      <c r="D258" s="9" t="s">
        <v>529</v>
      </c>
      <c r="E258" s="15" t="b">
        <f t="shared" si="42"/>
        <v>1</v>
      </c>
      <c r="F258" s="15" t="b">
        <f t="shared" si="43"/>
        <v>1</v>
      </c>
      <c r="G258" s="9" t="s">
        <v>550</v>
      </c>
      <c r="H258" s="15" t="b">
        <f t="shared" si="44"/>
        <v>0</v>
      </c>
      <c r="I258" s="9" t="s">
        <v>553</v>
      </c>
      <c r="J258" s="9" t="s">
        <v>544</v>
      </c>
      <c r="K258" s="15" t="b">
        <f t="shared" si="45"/>
        <v>1</v>
      </c>
      <c r="L258" s="9" t="s">
        <v>533</v>
      </c>
      <c r="M258" s="9">
        <v>30</v>
      </c>
      <c r="N258" s="9">
        <v>55235</v>
      </c>
      <c r="O258" s="9">
        <v>24</v>
      </c>
      <c r="P258" s="15" t="b">
        <f t="shared" si="46"/>
        <v>1</v>
      </c>
      <c r="Q258" s="9">
        <v>13</v>
      </c>
      <c r="R258" s="9">
        <v>1</v>
      </c>
      <c r="S258" s="9">
        <v>3</v>
      </c>
      <c r="T258" s="9">
        <v>27</v>
      </c>
      <c r="U258" s="9" t="b">
        <f t="shared" si="47"/>
        <v>0</v>
      </c>
      <c r="V258" s="9" t="b">
        <f t="shared" si="48"/>
        <v>1</v>
      </c>
      <c r="W258" s="9" t="b">
        <f t="shared" si="49"/>
        <v>1</v>
      </c>
      <c r="X258" t="b">
        <f t="shared" si="50"/>
        <v>0</v>
      </c>
      <c r="Y258" t="b">
        <f t="shared" si="51"/>
        <v>0</v>
      </c>
      <c r="Z258" t="b">
        <f t="shared" si="52"/>
        <v>0</v>
      </c>
      <c r="AA258">
        <f t="shared" si="53"/>
        <v>352</v>
      </c>
      <c r="AB258" t="b">
        <f t="shared" si="54"/>
        <v>1</v>
      </c>
      <c r="AC258" t="str">
        <f t="shared" si="55"/>
        <v>Moderate</v>
      </c>
      <c r="AD258" t="str">
        <v>Moderate</v>
      </c>
      <c r="AF258" t="b">
        <v>0</v>
      </c>
    </row>
    <row r="259" spans="1:32" x14ac:dyDescent="0.45">
      <c r="A259" s="8">
        <v>258</v>
      </c>
      <c r="B259" s="8" t="s">
        <v>545</v>
      </c>
      <c r="C259" s="8" t="s">
        <v>528</v>
      </c>
      <c r="D259" s="8" t="s">
        <v>535</v>
      </c>
      <c r="E259" s="15" t="b">
        <f t="shared" ref="E259:E322" si="56">D259&lt;&gt;$D$7</f>
        <v>1</v>
      </c>
      <c r="F259" s="15" t="b">
        <f t="shared" ref="F259:F322" si="57">NOT(D259=$D$7)</f>
        <v>1</v>
      </c>
      <c r="G259" s="8" t="s">
        <v>540</v>
      </c>
      <c r="H259" s="15" t="b">
        <f t="shared" ref="H259:H322" si="58">G259=$G$12</f>
        <v>0</v>
      </c>
      <c r="I259" s="8" t="s">
        <v>536</v>
      </c>
      <c r="J259" s="8" t="s">
        <v>532</v>
      </c>
      <c r="K259" s="15" t="b">
        <f t="shared" ref="K259:K322" si="59">J259=$J$5</f>
        <v>0</v>
      </c>
      <c r="L259" s="8" t="s">
        <v>554</v>
      </c>
      <c r="M259" s="8">
        <v>54</v>
      </c>
      <c r="N259" s="8">
        <v>30159</v>
      </c>
      <c r="O259" s="8">
        <v>29</v>
      </c>
      <c r="P259" s="15" t="b">
        <f t="shared" ref="P259:P322" si="60">O259&gt;15</f>
        <v>1</v>
      </c>
      <c r="Q259" s="8">
        <v>17</v>
      </c>
      <c r="R259" s="8">
        <v>8</v>
      </c>
      <c r="S259" s="8">
        <v>4</v>
      </c>
      <c r="T259" s="8">
        <v>37</v>
      </c>
      <c r="U259" s="9" t="b">
        <f t="shared" ref="U259:U322" si="61">AND(K259,H259)</f>
        <v>0</v>
      </c>
      <c r="V259" s="9" t="b">
        <f t="shared" ref="V259:V322" si="62">AND(P259,E259)</f>
        <v>1</v>
      </c>
      <c r="W259" s="9" t="b">
        <f t="shared" ref="W259:W322" si="63">OR(U259:V259)</f>
        <v>1</v>
      </c>
      <c r="X259" t="b">
        <f t="shared" ref="X259:X322" si="64">AND(J259="Permanent",S259&gt;=8)</f>
        <v>0</v>
      </c>
      <c r="Y259" t="b">
        <f t="shared" ref="Y259:Y322" si="65">OR(J259=$J$2,S259&gt;7)</f>
        <v>1</v>
      </c>
      <c r="Z259" t="b">
        <f t="shared" ref="Z259:Z322" si="66">AND(J259=$J$5,G259=$G$7,D259=$D$8,O259&gt;15)</f>
        <v>0</v>
      </c>
      <c r="AA259">
        <f t="shared" ref="AA259:AA322" si="67">_xlfn.RANK.EQ(N259,$N$2:$N$501)</f>
        <v>499</v>
      </c>
      <c r="AB259" t="b">
        <f t="shared" ref="AB259:AB322" si="68">ISEVEN(O259)</f>
        <v>0</v>
      </c>
      <c r="AC259" t="str">
        <f t="shared" ref="AC259:AC322" si="69">IF(N259&gt;80000,"Well Paid","Moderate")</f>
        <v>Moderate</v>
      </c>
      <c r="AD259" t="str">
        <v>Moderate</v>
      </c>
      <c r="AF259" t="b">
        <v>0</v>
      </c>
    </row>
    <row r="260" spans="1:32" x14ac:dyDescent="0.45">
      <c r="A260" s="9">
        <v>259</v>
      </c>
      <c r="B260" s="9" t="s">
        <v>559</v>
      </c>
      <c r="C260" s="9" t="s">
        <v>43</v>
      </c>
      <c r="D260" s="9" t="s">
        <v>535</v>
      </c>
      <c r="E260" s="15" t="b">
        <f t="shared" si="56"/>
        <v>1</v>
      </c>
      <c r="F260" s="15" t="b">
        <f t="shared" si="57"/>
        <v>1</v>
      </c>
      <c r="G260" s="9" t="s">
        <v>550</v>
      </c>
      <c r="H260" s="15" t="b">
        <f t="shared" si="58"/>
        <v>0</v>
      </c>
      <c r="I260" s="9" t="s">
        <v>536</v>
      </c>
      <c r="J260" s="9" t="s">
        <v>537</v>
      </c>
      <c r="K260" s="15" t="b">
        <f t="shared" si="59"/>
        <v>0</v>
      </c>
      <c r="L260" s="9" t="s">
        <v>554</v>
      </c>
      <c r="M260" s="9">
        <v>46</v>
      </c>
      <c r="N260" s="9">
        <v>42145</v>
      </c>
      <c r="O260" s="9">
        <v>19</v>
      </c>
      <c r="P260" s="15" t="b">
        <f t="shared" si="60"/>
        <v>1</v>
      </c>
      <c r="Q260" s="9">
        <v>3</v>
      </c>
      <c r="R260" s="9">
        <v>7</v>
      </c>
      <c r="S260" s="9">
        <v>3</v>
      </c>
      <c r="T260" s="9">
        <v>47</v>
      </c>
      <c r="U260" s="9" t="b">
        <f t="shared" si="61"/>
        <v>0</v>
      </c>
      <c r="V260" s="9" t="b">
        <f t="shared" si="62"/>
        <v>1</v>
      </c>
      <c r="W260" s="9" t="b">
        <f t="shared" si="63"/>
        <v>1</v>
      </c>
      <c r="X260" t="b">
        <f t="shared" si="64"/>
        <v>0</v>
      </c>
      <c r="Y260" t="b">
        <f t="shared" si="65"/>
        <v>0</v>
      </c>
      <c r="Z260" t="b">
        <f t="shared" si="66"/>
        <v>0</v>
      </c>
      <c r="AA260">
        <f t="shared" si="67"/>
        <v>433</v>
      </c>
      <c r="AB260" t="b">
        <f t="shared" si="68"/>
        <v>0</v>
      </c>
      <c r="AC260" t="str">
        <f t="shared" si="69"/>
        <v>Moderate</v>
      </c>
      <c r="AD260" t="str">
        <v>Moderate</v>
      </c>
      <c r="AF260" t="b">
        <v>0</v>
      </c>
    </row>
    <row r="261" spans="1:32" x14ac:dyDescent="0.45">
      <c r="A261" s="8">
        <v>260</v>
      </c>
      <c r="B261" s="8" t="s">
        <v>552</v>
      </c>
      <c r="C261" s="8" t="s">
        <v>43</v>
      </c>
      <c r="D261" s="8" t="s">
        <v>535</v>
      </c>
      <c r="E261" s="15" t="b">
        <f t="shared" si="56"/>
        <v>1</v>
      </c>
      <c r="F261" s="15" t="b">
        <f t="shared" si="57"/>
        <v>1</v>
      </c>
      <c r="G261" s="8" t="s">
        <v>540</v>
      </c>
      <c r="H261" s="15" t="b">
        <f t="shared" si="58"/>
        <v>0</v>
      </c>
      <c r="I261" s="8" t="s">
        <v>543</v>
      </c>
      <c r="J261" s="8" t="s">
        <v>532</v>
      </c>
      <c r="K261" s="15" t="b">
        <f t="shared" si="59"/>
        <v>0</v>
      </c>
      <c r="L261" s="8" t="s">
        <v>533</v>
      </c>
      <c r="M261" s="8">
        <v>35</v>
      </c>
      <c r="N261" s="8">
        <v>110909</v>
      </c>
      <c r="O261" s="8">
        <v>6</v>
      </c>
      <c r="P261" s="15" t="b">
        <f t="shared" si="60"/>
        <v>0</v>
      </c>
      <c r="Q261" s="8">
        <v>11</v>
      </c>
      <c r="R261" s="8">
        <v>11</v>
      </c>
      <c r="S261" s="8">
        <v>1</v>
      </c>
      <c r="T261" s="8">
        <v>35</v>
      </c>
      <c r="U261" s="9" t="b">
        <f t="shared" si="61"/>
        <v>0</v>
      </c>
      <c r="V261" s="9" t="b">
        <f t="shared" si="62"/>
        <v>0</v>
      </c>
      <c r="W261" s="9" t="b">
        <f t="shared" si="63"/>
        <v>0</v>
      </c>
      <c r="X261" t="b">
        <f t="shared" si="64"/>
        <v>0</v>
      </c>
      <c r="Y261" t="b">
        <f t="shared" si="65"/>
        <v>1</v>
      </c>
      <c r="Z261" t="b">
        <f t="shared" si="66"/>
        <v>0</v>
      </c>
      <c r="AA261">
        <f t="shared" si="67"/>
        <v>43</v>
      </c>
      <c r="AB261" t="b">
        <f t="shared" si="68"/>
        <v>1</v>
      </c>
      <c r="AC261" t="str">
        <f t="shared" si="69"/>
        <v>Well Paid</v>
      </c>
      <c r="AD261" t="str">
        <v>Well Paid</v>
      </c>
      <c r="AF261" t="b">
        <v>0</v>
      </c>
    </row>
    <row r="262" spans="1:32" x14ac:dyDescent="0.45">
      <c r="A262" s="9">
        <v>261</v>
      </c>
      <c r="B262" s="9" t="s">
        <v>552</v>
      </c>
      <c r="C262" s="9" t="s">
        <v>43</v>
      </c>
      <c r="D262" s="9" t="s">
        <v>547</v>
      </c>
      <c r="E262" s="15" t="b">
        <f t="shared" si="56"/>
        <v>0</v>
      </c>
      <c r="F262" s="15" t="b">
        <f t="shared" si="57"/>
        <v>0</v>
      </c>
      <c r="G262" s="9" t="s">
        <v>548</v>
      </c>
      <c r="H262" s="15" t="b">
        <f t="shared" si="58"/>
        <v>1</v>
      </c>
      <c r="I262" s="9" t="s">
        <v>556</v>
      </c>
      <c r="J262" s="9" t="s">
        <v>532</v>
      </c>
      <c r="K262" s="15" t="b">
        <f t="shared" si="59"/>
        <v>0</v>
      </c>
      <c r="L262" s="9" t="s">
        <v>558</v>
      </c>
      <c r="M262" s="9">
        <v>32</v>
      </c>
      <c r="N262" s="9">
        <v>61921</v>
      </c>
      <c r="O262" s="9">
        <v>33</v>
      </c>
      <c r="P262" s="15" t="b">
        <f t="shared" si="60"/>
        <v>1</v>
      </c>
      <c r="Q262" s="9">
        <v>19</v>
      </c>
      <c r="R262" s="9">
        <v>13</v>
      </c>
      <c r="S262" s="9">
        <v>5</v>
      </c>
      <c r="T262" s="9">
        <v>38</v>
      </c>
      <c r="U262" s="9" t="b">
        <f t="shared" si="61"/>
        <v>0</v>
      </c>
      <c r="V262" s="9" t="b">
        <f t="shared" si="62"/>
        <v>0</v>
      </c>
      <c r="W262" s="9" t="b">
        <f t="shared" si="63"/>
        <v>0</v>
      </c>
      <c r="X262" t="b">
        <f t="shared" si="64"/>
        <v>0</v>
      </c>
      <c r="Y262" t="b">
        <f t="shared" si="65"/>
        <v>1</v>
      </c>
      <c r="Z262" t="b">
        <f t="shared" si="66"/>
        <v>0</v>
      </c>
      <c r="AA262">
        <f t="shared" si="67"/>
        <v>309</v>
      </c>
      <c r="AB262" t="b">
        <f t="shared" si="68"/>
        <v>0</v>
      </c>
      <c r="AC262" t="str">
        <f t="shared" si="69"/>
        <v>Moderate</v>
      </c>
      <c r="AD262" t="str">
        <v>Moderate</v>
      </c>
      <c r="AF262" t="b">
        <v>0</v>
      </c>
    </row>
    <row r="263" spans="1:32" x14ac:dyDescent="0.45">
      <c r="A263" s="8">
        <v>262</v>
      </c>
      <c r="B263" s="8" t="s">
        <v>534</v>
      </c>
      <c r="C263" s="8" t="s">
        <v>42</v>
      </c>
      <c r="D263" s="8" t="s">
        <v>547</v>
      </c>
      <c r="E263" s="15" t="b">
        <f t="shared" si="56"/>
        <v>0</v>
      </c>
      <c r="F263" s="15" t="b">
        <f t="shared" si="57"/>
        <v>0</v>
      </c>
      <c r="G263" s="8" t="s">
        <v>530</v>
      </c>
      <c r="H263" s="15" t="b">
        <f t="shared" si="58"/>
        <v>0</v>
      </c>
      <c r="I263" s="8" t="s">
        <v>536</v>
      </c>
      <c r="J263" s="8" t="s">
        <v>544</v>
      </c>
      <c r="K263" s="15" t="b">
        <f t="shared" si="59"/>
        <v>1</v>
      </c>
      <c r="L263" s="8" t="s">
        <v>554</v>
      </c>
      <c r="M263" s="8">
        <v>56</v>
      </c>
      <c r="N263" s="8">
        <v>46237</v>
      </c>
      <c r="O263" s="8">
        <v>19</v>
      </c>
      <c r="P263" s="15" t="b">
        <f t="shared" si="60"/>
        <v>1</v>
      </c>
      <c r="Q263" s="8">
        <v>11</v>
      </c>
      <c r="R263" s="8">
        <v>5</v>
      </c>
      <c r="S263" s="8">
        <v>1</v>
      </c>
      <c r="T263" s="8">
        <v>36</v>
      </c>
      <c r="U263" s="9" t="b">
        <f t="shared" si="61"/>
        <v>0</v>
      </c>
      <c r="V263" s="9" t="b">
        <f t="shared" si="62"/>
        <v>0</v>
      </c>
      <c r="W263" s="9" t="b">
        <f t="shared" si="63"/>
        <v>0</v>
      </c>
      <c r="X263" t="b">
        <f t="shared" si="64"/>
        <v>0</v>
      </c>
      <c r="Y263" t="b">
        <f t="shared" si="65"/>
        <v>0</v>
      </c>
      <c r="Z263" t="b">
        <f t="shared" si="66"/>
        <v>0</v>
      </c>
      <c r="AA263">
        <f t="shared" si="67"/>
        <v>413</v>
      </c>
      <c r="AB263" t="b">
        <f t="shared" si="68"/>
        <v>0</v>
      </c>
      <c r="AC263" t="str">
        <f t="shared" si="69"/>
        <v>Moderate</v>
      </c>
      <c r="AD263" t="str">
        <v>Moderate</v>
      </c>
      <c r="AF263" t="b">
        <v>0</v>
      </c>
    </row>
    <row r="264" spans="1:32" x14ac:dyDescent="0.45">
      <c r="A264" s="9">
        <v>263</v>
      </c>
      <c r="B264" s="9" t="s">
        <v>557</v>
      </c>
      <c r="C264" s="9" t="s">
        <v>43</v>
      </c>
      <c r="D264" s="9" t="s">
        <v>535</v>
      </c>
      <c r="E264" s="15" t="b">
        <f t="shared" si="56"/>
        <v>1</v>
      </c>
      <c r="F264" s="15" t="b">
        <f t="shared" si="57"/>
        <v>1</v>
      </c>
      <c r="G264" s="9" t="s">
        <v>548</v>
      </c>
      <c r="H264" s="15" t="b">
        <f t="shared" si="58"/>
        <v>1</v>
      </c>
      <c r="I264" s="9" t="s">
        <v>531</v>
      </c>
      <c r="J264" s="9" t="s">
        <v>532</v>
      </c>
      <c r="K264" s="15" t="b">
        <f t="shared" si="59"/>
        <v>0</v>
      </c>
      <c r="L264" s="9" t="s">
        <v>549</v>
      </c>
      <c r="M264" s="9">
        <v>62</v>
      </c>
      <c r="N264" s="9">
        <v>38244</v>
      </c>
      <c r="O264" s="9">
        <v>1</v>
      </c>
      <c r="P264" s="15" t="b">
        <f t="shared" si="60"/>
        <v>0</v>
      </c>
      <c r="Q264" s="9">
        <v>16</v>
      </c>
      <c r="R264" s="9">
        <v>10</v>
      </c>
      <c r="S264" s="9">
        <v>1</v>
      </c>
      <c r="T264" s="9">
        <v>32</v>
      </c>
      <c r="U264" s="9" t="b">
        <f t="shared" si="61"/>
        <v>0</v>
      </c>
      <c r="V264" s="9" t="b">
        <f t="shared" si="62"/>
        <v>0</v>
      </c>
      <c r="W264" s="9" t="b">
        <f t="shared" si="63"/>
        <v>0</v>
      </c>
      <c r="X264" t="b">
        <f t="shared" si="64"/>
        <v>0</v>
      </c>
      <c r="Y264" t="b">
        <f t="shared" si="65"/>
        <v>1</v>
      </c>
      <c r="Z264" t="b">
        <f t="shared" si="66"/>
        <v>0</v>
      </c>
      <c r="AA264">
        <f t="shared" si="67"/>
        <v>450</v>
      </c>
      <c r="AB264" t="b">
        <f t="shared" si="68"/>
        <v>0</v>
      </c>
      <c r="AC264" t="str">
        <f t="shared" si="69"/>
        <v>Moderate</v>
      </c>
      <c r="AD264" t="str">
        <v>Moderate</v>
      </c>
      <c r="AF264" t="b">
        <v>0</v>
      </c>
    </row>
    <row r="265" spans="1:32" x14ac:dyDescent="0.45">
      <c r="A265" s="8">
        <v>264</v>
      </c>
      <c r="B265" s="8" t="s">
        <v>527</v>
      </c>
      <c r="C265" s="8" t="s">
        <v>42</v>
      </c>
      <c r="D265" s="8" t="s">
        <v>535</v>
      </c>
      <c r="E265" s="15" t="b">
        <f t="shared" si="56"/>
        <v>1</v>
      </c>
      <c r="F265" s="15" t="b">
        <f t="shared" si="57"/>
        <v>1</v>
      </c>
      <c r="G265" s="8" t="s">
        <v>548</v>
      </c>
      <c r="H265" s="15" t="b">
        <f t="shared" si="58"/>
        <v>1</v>
      </c>
      <c r="I265" s="8" t="s">
        <v>556</v>
      </c>
      <c r="J265" s="8" t="s">
        <v>537</v>
      </c>
      <c r="K265" s="15" t="b">
        <f t="shared" si="59"/>
        <v>0</v>
      </c>
      <c r="L265" s="8" t="s">
        <v>542</v>
      </c>
      <c r="M265" s="8">
        <v>35</v>
      </c>
      <c r="N265" s="8">
        <v>44743</v>
      </c>
      <c r="O265" s="8">
        <v>5</v>
      </c>
      <c r="P265" s="15" t="b">
        <f t="shared" si="60"/>
        <v>0</v>
      </c>
      <c r="Q265" s="8">
        <v>3</v>
      </c>
      <c r="R265" s="8">
        <v>13</v>
      </c>
      <c r="S265" s="8">
        <v>2</v>
      </c>
      <c r="T265" s="8">
        <v>26</v>
      </c>
      <c r="U265" s="9" t="b">
        <f t="shared" si="61"/>
        <v>0</v>
      </c>
      <c r="V265" s="9" t="b">
        <f t="shared" si="62"/>
        <v>0</v>
      </c>
      <c r="W265" s="9" t="b">
        <f t="shared" si="63"/>
        <v>0</v>
      </c>
      <c r="X265" t="b">
        <f t="shared" si="64"/>
        <v>0</v>
      </c>
      <c r="Y265" t="b">
        <f t="shared" si="65"/>
        <v>0</v>
      </c>
      <c r="Z265" t="b">
        <f t="shared" si="66"/>
        <v>0</v>
      </c>
      <c r="AA265">
        <f t="shared" si="67"/>
        <v>424</v>
      </c>
      <c r="AB265" t="b">
        <f t="shared" si="68"/>
        <v>0</v>
      </c>
      <c r="AC265" t="str">
        <f t="shared" si="69"/>
        <v>Moderate</v>
      </c>
      <c r="AD265" t="str">
        <v>Moderate</v>
      </c>
      <c r="AF265" t="b">
        <v>0</v>
      </c>
    </row>
    <row r="266" spans="1:32" x14ac:dyDescent="0.45">
      <c r="A266" s="9">
        <v>265</v>
      </c>
      <c r="B266" s="9" t="s">
        <v>539</v>
      </c>
      <c r="C266" s="9" t="s">
        <v>42</v>
      </c>
      <c r="D266" s="9" t="s">
        <v>535</v>
      </c>
      <c r="E266" s="15" t="b">
        <f t="shared" si="56"/>
        <v>1</v>
      </c>
      <c r="F266" s="15" t="b">
        <f t="shared" si="57"/>
        <v>1</v>
      </c>
      <c r="G266" s="9" t="s">
        <v>540</v>
      </c>
      <c r="H266" s="15" t="b">
        <f t="shared" si="58"/>
        <v>0</v>
      </c>
      <c r="I266" s="9" t="s">
        <v>531</v>
      </c>
      <c r="J266" s="9" t="s">
        <v>537</v>
      </c>
      <c r="K266" s="15" t="b">
        <f t="shared" si="59"/>
        <v>0</v>
      </c>
      <c r="L266" s="9" t="s">
        <v>546</v>
      </c>
      <c r="M266" s="9">
        <v>51</v>
      </c>
      <c r="N266" s="9">
        <v>76101</v>
      </c>
      <c r="O266" s="9">
        <v>27</v>
      </c>
      <c r="P266" s="15" t="b">
        <f t="shared" si="60"/>
        <v>1</v>
      </c>
      <c r="Q266" s="9">
        <v>6</v>
      </c>
      <c r="R266" s="9">
        <v>5</v>
      </c>
      <c r="S266" s="9">
        <v>4</v>
      </c>
      <c r="T266" s="9">
        <v>46</v>
      </c>
      <c r="U266" s="9" t="b">
        <f t="shared" si="61"/>
        <v>0</v>
      </c>
      <c r="V266" s="9" t="b">
        <f t="shared" si="62"/>
        <v>1</v>
      </c>
      <c r="W266" s="9" t="b">
        <f t="shared" si="63"/>
        <v>1</v>
      </c>
      <c r="X266" t="b">
        <f t="shared" si="64"/>
        <v>0</v>
      </c>
      <c r="Y266" t="b">
        <f t="shared" si="65"/>
        <v>0</v>
      </c>
      <c r="Z266" t="b">
        <f t="shared" si="66"/>
        <v>0</v>
      </c>
      <c r="AA266">
        <f t="shared" si="67"/>
        <v>244</v>
      </c>
      <c r="AB266" t="b">
        <f t="shared" si="68"/>
        <v>0</v>
      </c>
      <c r="AC266" t="str">
        <f t="shared" si="69"/>
        <v>Moderate</v>
      </c>
      <c r="AD266" t="str">
        <v>Moderate</v>
      </c>
      <c r="AF266">
        <v>76101</v>
      </c>
    </row>
    <row r="267" spans="1:32" x14ac:dyDescent="0.45">
      <c r="A267" s="8">
        <v>266</v>
      </c>
      <c r="B267" s="8" t="s">
        <v>559</v>
      </c>
      <c r="C267" s="8" t="s">
        <v>43</v>
      </c>
      <c r="D267" s="8" t="s">
        <v>529</v>
      </c>
      <c r="E267" s="15" t="b">
        <f t="shared" si="56"/>
        <v>1</v>
      </c>
      <c r="F267" s="15" t="b">
        <f t="shared" si="57"/>
        <v>1</v>
      </c>
      <c r="G267" s="8" t="s">
        <v>548</v>
      </c>
      <c r="H267" s="15" t="b">
        <f t="shared" si="58"/>
        <v>1</v>
      </c>
      <c r="I267" s="8" t="s">
        <v>536</v>
      </c>
      <c r="J267" s="8" t="s">
        <v>537</v>
      </c>
      <c r="K267" s="15" t="b">
        <f t="shared" si="59"/>
        <v>0</v>
      </c>
      <c r="L267" s="8" t="s">
        <v>533</v>
      </c>
      <c r="M267" s="8">
        <v>62</v>
      </c>
      <c r="N267" s="8">
        <v>114227</v>
      </c>
      <c r="O267" s="8">
        <v>16</v>
      </c>
      <c r="P267" s="15" t="b">
        <f t="shared" si="60"/>
        <v>1</v>
      </c>
      <c r="Q267" s="8">
        <v>14</v>
      </c>
      <c r="R267" s="8">
        <v>7</v>
      </c>
      <c r="S267" s="8">
        <v>6</v>
      </c>
      <c r="T267" s="8">
        <v>29</v>
      </c>
      <c r="U267" s="9" t="b">
        <f t="shared" si="61"/>
        <v>0</v>
      </c>
      <c r="V267" s="9" t="b">
        <f t="shared" si="62"/>
        <v>1</v>
      </c>
      <c r="W267" s="9" t="b">
        <f t="shared" si="63"/>
        <v>1</v>
      </c>
      <c r="X267" t="b">
        <f t="shared" si="64"/>
        <v>0</v>
      </c>
      <c r="Y267" t="b">
        <f t="shared" si="65"/>
        <v>0</v>
      </c>
      <c r="Z267" t="b">
        <f t="shared" si="66"/>
        <v>0</v>
      </c>
      <c r="AA267">
        <f t="shared" si="67"/>
        <v>29</v>
      </c>
      <c r="AB267" t="b">
        <f t="shared" si="68"/>
        <v>1</v>
      </c>
      <c r="AC267" t="str">
        <f t="shared" si="69"/>
        <v>Well Paid</v>
      </c>
      <c r="AD267" t="str">
        <v>Well Paid</v>
      </c>
      <c r="AF267" t="b">
        <v>0</v>
      </c>
    </row>
    <row r="268" spans="1:32" x14ac:dyDescent="0.45">
      <c r="A268" s="9">
        <v>267</v>
      </c>
      <c r="B268" s="9" t="s">
        <v>559</v>
      </c>
      <c r="C268" s="9" t="s">
        <v>43</v>
      </c>
      <c r="D268" s="9" t="s">
        <v>547</v>
      </c>
      <c r="E268" s="15" t="b">
        <f t="shared" si="56"/>
        <v>0</v>
      </c>
      <c r="F268" s="15" t="b">
        <f t="shared" si="57"/>
        <v>0</v>
      </c>
      <c r="G268" s="9" t="s">
        <v>540</v>
      </c>
      <c r="H268" s="15" t="b">
        <f t="shared" si="58"/>
        <v>0</v>
      </c>
      <c r="I268" s="9" t="s">
        <v>536</v>
      </c>
      <c r="J268" s="9" t="s">
        <v>537</v>
      </c>
      <c r="K268" s="15" t="b">
        <f t="shared" si="59"/>
        <v>0</v>
      </c>
      <c r="L268" s="9" t="s">
        <v>533</v>
      </c>
      <c r="M268" s="9">
        <v>25</v>
      </c>
      <c r="N268" s="9">
        <v>86378</v>
      </c>
      <c r="O268" s="9">
        <v>6</v>
      </c>
      <c r="P268" s="15" t="b">
        <f t="shared" si="60"/>
        <v>0</v>
      </c>
      <c r="Q268" s="9">
        <v>18</v>
      </c>
      <c r="R268" s="9">
        <v>5</v>
      </c>
      <c r="S268" s="9">
        <v>8</v>
      </c>
      <c r="T268" s="9">
        <v>53</v>
      </c>
      <c r="U268" s="9" t="b">
        <f t="shared" si="61"/>
        <v>0</v>
      </c>
      <c r="V268" s="9" t="b">
        <f t="shared" si="62"/>
        <v>0</v>
      </c>
      <c r="W268" s="9" t="b">
        <f t="shared" si="63"/>
        <v>0</v>
      </c>
      <c r="X268" t="b">
        <f t="shared" si="64"/>
        <v>0</v>
      </c>
      <c r="Y268" t="b">
        <f t="shared" si="65"/>
        <v>1</v>
      </c>
      <c r="Z268" t="b">
        <f t="shared" si="66"/>
        <v>0</v>
      </c>
      <c r="AA268">
        <f t="shared" si="67"/>
        <v>178</v>
      </c>
      <c r="AB268" t="b">
        <f t="shared" si="68"/>
        <v>1</v>
      </c>
      <c r="AC268" t="str">
        <f t="shared" si="69"/>
        <v>Well Paid</v>
      </c>
      <c r="AD268" t="str">
        <v>Well Paid</v>
      </c>
      <c r="AF268" t="b">
        <v>0</v>
      </c>
    </row>
    <row r="269" spans="1:32" x14ac:dyDescent="0.45">
      <c r="A269" s="8">
        <v>268</v>
      </c>
      <c r="B269" s="8" t="s">
        <v>545</v>
      </c>
      <c r="C269" s="8" t="s">
        <v>43</v>
      </c>
      <c r="D269" s="8" t="s">
        <v>529</v>
      </c>
      <c r="E269" s="15" t="b">
        <f t="shared" si="56"/>
        <v>1</v>
      </c>
      <c r="F269" s="15" t="b">
        <f t="shared" si="57"/>
        <v>1</v>
      </c>
      <c r="G269" s="8" t="s">
        <v>550</v>
      </c>
      <c r="H269" s="15" t="b">
        <f t="shared" si="58"/>
        <v>0</v>
      </c>
      <c r="I269" s="8" t="s">
        <v>543</v>
      </c>
      <c r="J269" s="8" t="s">
        <v>544</v>
      </c>
      <c r="K269" s="15" t="b">
        <f t="shared" si="59"/>
        <v>1</v>
      </c>
      <c r="L269" s="8" t="s">
        <v>554</v>
      </c>
      <c r="M269" s="8">
        <v>25</v>
      </c>
      <c r="N269" s="8">
        <v>101126</v>
      </c>
      <c r="O269" s="8">
        <v>13</v>
      </c>
      <c r="P269" s="15" t="b">
        <f t="shared" si="60"/>
        <v>0</v>
      </c>
      <c r="Q269" s="8">
        <v>17</v>
      </c>
      <c r="R269" s="8">
        <v>8</v>
      </c>
      <c r="S269" s="8">
        <v>3</v>
      </c>
      <c r="T269" s="8">
        <v>55</v>
      </c>
      <c r="U269" s="9" t="b">
        <f t="shared" si="61"/>
        <v>0</v>
      </c>
      <c r="V269" s="9" t="b">
        <f t="shared" si="62"/>
        <v>0</v>
      </c>
      <c r="W269" s="9" t="b">
        <f t="shared" si="63"/>
        <v>0</v>
      </c>
      <c r="X269" t="b">
        <f t="shared" si="64"/>
        <v>0</v>
      </c>
      <c r="Y269" t="b">
        <f t="shared" si="65"/>
        <v>0</v>
      </c>
      <c r="Z269" t="b">
        <f t="shared" si="66"/>
        <v>0</v>
      </c>
      <c r="AA269">
        <f t="shared" si="67"/>
        <v>107</v>
      </c>
      <c r="AB269" t="b">
        <f t="shared" si="68"/>
        <v>0</v>
      </c>
      <c r="AC269" t="str">
        <f t="shared" si="69"/>
        <v>Well Paid</v>
      </c>
      <c r="AD269" t="str">
        <v>Well Paid</v>
      </c>
      <c r="AF269" t="b">
        <v>0</v>
      </c>
    </row>
    <row r="270" spans="1:32" x14ac:dyDescent="0.45">
      <c r="A270" s="9">
        <v>269</v>
      </c>
      <c r="B270" s="9" t="s">
        <v>557</v>
      </c>
      <c r="C270" s="9" t="s">
        <v>528</v>
      </c>
      <c r="D270" s="9" t="s">
        <v>529</v>
      </c>
      <c r="E270" s="15" t="b">
        <f t="shared" si="56"/>
        <v>1</v>
      </c>
      <c r="F270" s="15" t="b">
        <f t="shared" si="57"/>
        <v>1</v>
      </c>
      <c r="G270" s="9" t="s">
        <v>550</v>
      </c>
      <c r="H270" s="15" t="b">
        <f t="shared" si="58"/>
        <v>0</v>
      </c>
      <c r="I270" s="9" t="s">
        <v>536</v>
      </c>
      <c r="J270" s="9" t="s">
        <v>532</v>
      </c>
      <c r="K270" s="15" t="b">
        <f t="shared" si="59"/>
        <v>0</v>
      </c>
      <c r="L270" s="9" t="s">
        <v>558</v>
      </c>
      <c r="M270" s="9">
        <v>49</v>
      </c>
      <c r="N270" s="9">
        <v>86071</v>
      </c>
      <c r="O270" s="9">
        <v>35</v>
      </c>
      <c r="P270" s="15" t="b">
        <f t="shared" si="60"/>
        <v>1</v>
      </c>
      <c r="Q270" s="9">
        <v>4</v>
      </c>
      <c r="R270" s="9">
        <v>11</v>
      </c>
      <c r="S270" s="9">
        <v>1</v>
      </c>
      <c r="T270" s="9">
        <v>44</v>
      </c>
      <c r="U270" s="9" t="b">
        <f t="shared" si="61"/>
        <v>0</v>
      </c>
      <c r="V270" s="9" t="b">
        <f t="shared" si="62"/>
        <v>1</v>
      </c>
      <c r="W270" s="9" t="b">
        <f t="shared" si="63"/>
        <v>1</v>
      </c>
      <c r="X270" t="b">
        <f t="shared" si="64"/>
        <v>0</v>
      </c>
      <c r="Y270" t="b">
        <f t="shared" si="65"/>
        <v>1</v>
      </c>
      <c r="Z270" t="b">
        <f t="shared" si="66"/>
        <v>0</v>
      </c>
      <c r="AA270">
        <f t="shared" si="67"/>
        <v>180</v>
      </c>
      <c r="AB270" t="b">
        <f t="shared" si="68"/>
        <v>0</v>
      </c>
      <c r="AC270" t="str">
        <f t="shared" si="69"/>
        <v>Well Paid</v>
      </c>
      <c r="AD270" t="str">
        <v>Well Paid</v>
      </c>
      <c r="AF270" t="b">
        <v>0</v>
      </c>
    </row>
    <row r="271" spans="1:32" x14ac:dyDescent="0.45">
      <c r="A271" s="8">
        <v>270</v>
      </c>
      <c r="B271" s="8" t="s">
        <v>552</v>
      </c>
      <c r="C271" s="8" t="s">
        <v>43</v>
      </c>
      <c r="D271" s="8" t="s">
        <v>535</v>
      </c>
      <c r="E271" s="15" t="b">
        <f t="shared" si="56"/>
        <v>1</v>
      </c>
      <c r="F271" s="15" t="b">
        <f t="shared" si="57"/>
        <v>1</v>
      </c>
      <c r="G271" s="8" t="s">
        <v>540</v>
      </c>
      <c r="H271" s="15" t="b">
        <f t="shared" si="58"/>
        <v>0</v>
      </c>
      <c r="I271" s="8" t="s">
        <v>556</v>
      </c>
      <c r="J271" s="8" t="s">
        <v>544</v>
      </c>
      <c r="K271" s="15" t="b">
        <f t="shared" si="59"/>
        <v>1</v>
      </c>
      <c r="L271" s="8" t="s">
        <v>549</v>
      </c>
      <c r="M271" s="8">
        <v>29</v>
      </c>
      <c r="N271" s="8">
        <v>101121</v>
      </c>
      <c r="O271" s="8">
        <v>19</v>
      </c>
      <c r="P271" s="15" t="b">
        <f t="shared" si="60"/>
        <v>1</v>
      </c>
      <c r="Q271" s="8">
        <v>15</v>
      </c>
      <c r="R271" s="8">
        <v>13</v>
      </c>
      <c r="S271" s="8">
        <v>3</v>
      </c>
      <c r="T271" s="8">
        <v>25</v>
      </c>
      <c r="U271" s="9" t="b">
        <f t="shared" si="61"/>
        <v>0</v>
      </c>
      <c r="V271" s="9" t="b">
        <f t="shared" si="62"/>
        <v>1</v>
      </c>
      <c r="W271" s="9" t="b">
        <f t="shared" si="63"/>
        <v>1</v>
      </c>
      <c r="X271" t="b">
        <f t="shared" si="64"/>
        <v>0</v>
      </c>
      <c r="Y271" t="b">
        <f t="shared" si="65"/>
        <v>0</v>
      </c>
      <c r="Z271" t="b">
        <f t="shared" si="66"/>
        <v>0</v>
      </c>
      <c r="AA271">
        <f t="shared" si="67"/>
        <v>108</v>
      </c>
      <c r="AB271" t="b">
        <f t="shared" si="68"/>
        <v>0</v>
      </c>
      <c r="AC271" t="str">
        <f t="shared" si="69"/>
        <v>Well Paid</v>
      </c>
      <c r="AD271" t="str">
        <v>Well Paid</v>
      </c>
      <c r="AF271" t="b">
        <v>0</v>
      </c>
    </row>
    <row r="272" spans="1:32" x14ac:dyDescent="0.45">
      <c r="A272" s="9">
        <v>271</v>
      </c>
      <c r="B272" s="9" t="s">
        <v>539</v>
      </c>
      <c r="C272" s="9" t="s">
        <v>42</v>
      </c>
      <c r="D272" s="9" t="s">
        <v>535</v>
      </c>
      <c r="E272" s="15" t="b">
        <f t="shared" si="56"/>
        <v>1</v>
      </c>
      <c r="F272" s="15" t="b">
        <f t="shared" si="57"/>
        <v>1</v>
      </c>
      <c r="G272" s="9" t="s">
        <v>550</v>
      </c>
      <c r="H272" s="15" t="b">
        <f t="shared" si="58"/>
        <v>0</v>
      </c>
      <c r="I272" s="9" t="s">
        <v>551</v>
      </c>
      <c r="J272" s="9" t="s">
        <v>532</v>
      </c>
      <c r="K272" s="15" t="b">
        <f t="shared" si="59"/>
        <v>0</v>
      </c>
      <c r="L272" s="9" t="s">
        <v>558</v>
      </c>
      <c r="M272" s="9">
        <v>23</v>
      </c>
      <c r="N272" s="9">
        <v>104763</v>
      </c>
      <c r="O272" s="9">
        <v>12</v>
      </c>
      <c r="P272" s="15" t="b">
        <f t="shared" si="60"/>
        <v>0</v>
      </c>
      <c r="Q272" s="9">
        <v>11</v>
      </c>
      <c r="R272" s="9">
        <v>6</v>
      </c>
      <c r="S272" s="9">
        <v>3</v>
      </c>
      <c r="T272" s="9">
        <v>43</v>
      </c>
      <c r="U272" s="9" t="b">
        <f t="shared" si="61"/>
        <v>0</v>
      </c>
      <c r="V272" s="9" t="b">
        <f t="shared" si="62"/>
        <v>0</v>
      </c>
      <c r="W272" s="9" t="b">
        <f t="shared" si="63"/>
        <v>0</v>
      </c>
      <c r="X272" t="b">
        <f t="shared" si="64"/>
        <v>0</v>
      </c>
      <c r="Y272" t="b">
        <f t="shared" si="65"/>
        <v>1</v>
      </c>
      <c r="Z272" t="b">
        <f t="shared" si="66"/>
        <v>0</v>
      </c>
      <c r="AA272">
        <f t="shared" si="67"/>
        <v>86</v>
      </c>
      <c r="AB272" t="b">
        <f t="shared" si="68"/>
        <v>1</v>
      </c>
      <c r="AC272" t="str">
        <f t="shared" si="69"/>
        <v>Well Paid</v>
      </c>
      <c r="AD272" t="str">
        <v>Well Paid</v>
      </c>
      <c r="AF272">
        <v>104763</v>
      </c>
    </row>
    <row r="273" spans="1:32" x14ac:dyDescent="0.45">
      <c r="A273" s="8">
        <v>272</v>
      </c>
      <c r="B273" s="8" t="s">
        <v>534</v>
      </c>
      <c r="C273" s="8" t="s">
        <v>43</v>
      </c>
      <c r="D273" s="8" t="s">
        <v>555</v>
      </c>
      <c r="E273" s="15" t="b">
        <f t="shared" si="56"/>
        <v>1</v>
      </c>
      <c r="F273" s="15" t="b">
        <f t="shared" si="57"/>
        <v>1</v>
      </c>
      <c r="G273" s="8" t="s">
        <v>530</v>
      </c>
      <c r="H273" s="15" t="b">
        <f t="shared" si="58"/>
        <v>0</v>
      </c>
      <c r="I273" s="8" t="s">
        <v>556</v>
      </c>
      <c r="J273" s="8" t="s">
        <v>532</v>
      </c>
      <c r="K273" s="15" t="b">
        <f t="shared" si="59"/>
        <v>0</v>
      </c>
      <c r="L273" s="8" t="s">
        <v>538</v>
      </c>
      <c r="M273" s="8">
        <v>62</v>
      </c>
      <c r="N273" s="8">
        <v>42237</v>
      </c>
      <c r="O273" s="8">
        <v>16</v>
      </c>
      <c r="P273" s="15" t="b">
        <f t="shared" si="60"/>
        <v>1</v>
      </c>
      <c r="Q273" s="8">
        <v>3</v>
      </c>
      <c r="R273" s="8">
        <v>13</v>
      </c>
      <c r="S273" s="8">
        <v>5</v>
      </c>
      <c r="T273" s="8">
        <v>37</v>
      </c>
      <c r="U273" s="9" t="b">
        <f t="shared" si="61"/>
        <v>0</v>
      </c>
      <c r="V273" s="9" t="b">
        <f t="shared" si="62"/>
        <v>1</v>
      </c>
      <c r="W273" s="9" t="b">
        <f t="shared" si="63"/>
        <v>1</v>
      </c>
      <c r="X273" t="b">
        <f t="shared" si="64"/>
        <v>0</v>
      </c>
      <c r="Y273" t="b">
        <f t="shared" si="65"/>
        <v>1</v>
      </c>
      <c r="Z273" t="b">
        <f t="shared" si="66"/>
        <v>0</v>
      </c>
      <c r="AA273">
        <f t="shared" si="67"/>
        <v>431</v>
      </c>
      <c r="AB273" t="b">
        <f t="shared" si="68"/>
        <v>1</v>
      </c>
      <c r="AC273" t="str">
        <f t="shared" si="69"/>
        <v>Moderate</v>
      </c>
      <c r="AD273" t="str">
        <v>Moderate</v>
      </c>
      <c r="AF273" t="b">
        <v>0</v>
      </c>
    </row>
    <row r="274" spans="1:32" x14ac:dyDescent="0.45">
      <c r="A274" s="9">
        <v>273</v>
      </c>
      <c r="B274" s="9" t="s">
        <v>552</v>
      </c>
      <c r="C274" s="9" t="s">
        <v>528</v>
      </c>
      <c r="D274" s="9" t="s">
        <v>555</v>
      </c>
      <c r="E274" s="15" t="b">
        <f t="shared" si="56"/>
        <v>1</v>
      </c>
      <c r="F274" s="15" t="b">
        <f t="shared" si="57"/>
        <v>1</v>
      </c>
      <c r="G274" s="9" t="s">
        <v>548</v>
      </c>
      <c r="H274" s="15" t="b">
        <f t="shared" si="58"/>
        <v>1</v>
      </c>
      <c r="I274" s="9" t="s">
        <v>556</v>
      </c>
      <c r="J274" s="9" t="s">
        <v>532</v>
      </c>
      <c r="K274" s="15" t="b">
        <f t="shared" si="59"/>
        <v>0</v>
      </c>
      <c r="L274" s="9" t="s">
        <v>538</v>
      </c>
      <c r="M274" s="9">
        <v>43</v>
      </c>
      <c r="N274" s="9">
        <v>45649</v>
      </c>
      <c r="O274" s="9">
        <v>10</v>
      </c>
      <c r="P274" s="15" t="b">
        <f t="shared" si="60"/>
        <v>0</v>
      </c>
      <c r="Q274" s="9">
        <v>3</v>
      </c>
      <c r="R274" s="9">
        <v>5</v>
      </c>
      <c r="S274" s="9">
        <v>4</v>
      </c>
      <c r="T274" s="9">
        <v>42</v>
      </c>
      <c r="U274" s="9" t="b">
        <f t="shared" si="61"/>
        <v>0</v>
      </c>
      <c r="V274" s="9" t="b">
        <f t="shared" si="62"/>
        <v>0</v>
      </c>
      <c r="W274" s="9" t="b">
        <f t="shared" si="63"/>
        <v>0</v>
      </c>
      <c r="X274" t="b">
        <f t="shared" si="64"/>
        <v>0</v>
      </c>
      <c r="Y274" t="b">
        <f t="shared" si="65"/>
        <v>1</v>
      </c>
      <c r="Z274" t="b">
        <f t="shared" si="66"/>
        <v>0</v>
      </c>
      <c r="AA274">
        <f t="shared" si="67"/>
        <v>417</v>
      </c>
      <c r="AB274" t="b">
        <f t="shared" si="68"/>
        <v>1</v>
      </c>
      <c r="AC274" t="str">
        <f t="shared" si="69"/>
        <v>Moderate</v>
      </c>
      <c r="AD274" t="str">
        <v>Moderate</v>
      </c>
      <c r="AF274" t="b">
        <v>0</v>
      </c>
    </row>
    <row r="275" spans="1:32" x14ac:dyDescent="0.45">
      <c r="A275" s="8">
        <v>274</v>
      </c>
      <c r="B275" s="8" t="s">
        <v>557</v>
      </c>
      <c r="C275" s="8" t="s">
        <v>43</v>
      </c>
      <c r="D275" s="8" t="s">
        <v>529</v>
      </c>
      <c r="E275" s="15" t="b">
        <f t="shared" si="56"/>
        <v>1</v>
      </c>
      <c r="F275" s="15" t="b">
        <f t="shared" si="57"/>
        <v>1</v>
      </c>
      <c r="G275" s="8" t="s">
        <v>530</v>
      </c>
      <c r="H275" s="15" t="b">
        <f t="shared" si="58"/>
        <v>0</v>
      </c>
      <c r="I275" s="8" t="s">
        <v>543</v>
      </c>
      <c r="J275" s="8" t="s">
        <v>544</v>
      </c>
      <c r="K275" s="15" t="b">
        <f t="shared" si="59"/>
        <v>1</v>
      </c>
      <c r="L275" s="8" t="s">
        <v>542</v>
      </c>
      <c r="M275" s="8">
        <v>62</v>
      </c>
      <c r="N275" s="8">
        <v>67713</v>
      </c>
      <c r="O275" s="8">
        <v>25</v>
      </c>
      <c r="P275" s="15" t="b">
        <f t="shared" si="60"/>
        <v>1</v>
      </c>
      <c r="Q275" s="8">
        <v>16</v>
      </c>
      <c r="R275" s="8">
        <v>9</v>
      </c>
      <c r="S275" s="8">
        <v>4</v>
      </c>
      <c r="T275" s="8">
        <v>25</v>
      </c>
      <c r="U275" s="9" t="b">
        <f t="shared" si="61"/>
        <v>0</v>
      </c>
      <c r="V275" s="9" t="b">
        <f t="shared" si="62"/>
        <v>1</v>
      </c>
      <c r="W275" s="9" t="b">
        <f t="shared" si="63"/>
        <v>1</v>
      </c>
      <c r="X275" t="b">
        <f t="shared" si="64"/>
        <v>0</v>
      </c>
      <c r="Y275" t="b">
        <f t="shared" si="65"/>
        <v>0</v>
      </c>
      <c r="Z275" t="b">
        <f t="shared" si="66"/>
        <v>0</v>
      </c>
      <c r="AA275">
        <f t="shared" si="67"/>
        <v>279</v>
      </c>
      <c r="AB275" t="b">
        <f t="shared" si="68"/>
        <v>0</v>
      </c>
      <c r="AC275" t="str">
        <f t="shared" si="69"/>
        <v>Moderate</v>
      </c>
      <c r="AD275" t="str">
        <v>Moderate</v>
      </c>
      <c r="AF275" t="b">
        <v>0</v>
      </c>
    </row>
    <row r="276" spans="1:32" x14ac:dyDescent="0.45">
      <c r="A276" s="9">
        <v>275</v>
      </c>
      <c r="B276" s="9" t="s">
        <v>527</v>
      </c>
      <c r="C276" s="9" t="s">
        <v>528</v>
      </c>
      <c r="D276" s="9" t="s">
        <v>547</v>
      </c>
      <c r="E276" s="15" t="b">
        <f t="shared" si="56"/>
        <v>0</v>
      </c>
      <c r="F276" s="15" t="b">
        <f t="shared" si="57"/>
        <v>0</v>
      </c>
      <c r="G276" s="9" t="s">
        <v>548</v>
      </c>
      <c r="H276" s="15" t="b">
        <f t="shared" si="58"/>
        <v>1</v>
      </c>
      <c r="I276" s="9" t="s">
        <v>543</v>
      </c>
      <c r="J276" s="9" t="s">
        <v>532</v>
      </c>
      <c r="K276" s="15" t="b">
        <f t="shared" si="59"/>
        <v>0</v>
      </c>
      <c r="L276" s="9" t="s">
        <v>554</v>
      </c>
      <c r="M276" s="9">
        <v>37</v>
      </c>
      <c r="N276" s="9">
        <v>103463</v>
      </c>
      <c r="O276" s="9">
        <v>20</v>
      </c>
      <c r="P276" s="15" t="b">
        <f t="shared" si="60"/>
        <v>1</v>
      </c>
      <c r="Q276" s="9">
        <v>5</v>
      </c>
      <c r="R276" s="9">
        <v>11</v>
      </c>
      <c r="S276" s="9">
        <v>9</v>
      </c>
      <c r="T276" s="9">
        <v>48</v>
      </c>
      <c r="U276" s="9" t="b">
        <f t="shared" si="61"/>
        <v>0</v>
      </c>
      <c r="V276" s="9" t="b">
        <f t="shared" si="62"/>
        <v>0</v>
      </c>
      <c r="W276" s="9" t="b">
        <f t="shared" si="63"/>
        <v>0</v>
      </c>
      <c r="X276" t="b">
        <f t="shared" si="64"/>
        <v>1</v>
      </c>
      <c r="Y276" t="b">
        <f t="shared" si="65"/>
        <v>1</v>
      </c>
      <c r="Z276" t="b">
        <f t="shared" si="66"/>
        <v>0</v>
      </c>
      <c r="AA276">
        <f t="shared" si="67"/>
        <v>94</v>
      </c>
      <c r="AB276" t="b">
        <f t="shared" si="68"/>
        <v>1</v>
      </c>
      <c r="AC276" t="str">
        <f t="shared" si="69"/>
        <v>Well Paid</v>
      </c>
      <c r="AD276" t="str">
        <v>Well Paid</v>
      </c>
      <c r="AF276" t="b">
        <v>0</v>
      </c>
    </row>
    <row r="277" spans="1:32" x14ac:dyDescent="0.45">
      <c r="A277" s="8">
        <v>276</v>
      </c>
      <c r="B277" s="8" t="s">
        <v>534</v>
      </c>
      <c r="C277" s="8" t="s">
        <v>528</v>
      </c>
      <c r="D277" s="8" t="s">
        <v>535</v>
      </c>
      <c r="E277" s="15" t="b">
        <f t="shared" si="56"/>
        <v>1</v>
      </c>
      <c r="F277" s="15" t="b">
        <f t="shared" si="57"/>
        <v>1</v>
      </c>
      <c r="G277" s="8" t="s">
        <v>550</v>
      </c>
      <c r="H277" s="15" t="b">
        <f t="shared" si="58"/>
        <v>0</v>
      </c>
      <c r="I277" s="8" t="s">
        <v>536</v>
      </c>
      <c r="J277" s="8" t="s">
        <v>544</v>
      </c>
      <c r="K277" s="15" t="b">
        <f t="shared" si="59"/>
        <v>1</v>
      </c>
      <c r="L277" s="8" t="s">
        <v>554</v>
      </c>
      <c r="M277" s="8">
        <v>50</v>
      </c>
      <c r="N277" s="8">
        <v>75409</v>
      </c>
      <c r="O277" s="8">
        <v>31</v>
      </c>
      <c r="P277" s="15" t="b">
        <f t="shared" si="60"/>
        <v>1</v>
      </c>
      <c r="Q277" s="8">
        <v>10</v>
      </c>
      <c r="R277" s="8">
        <v>2</v>
      </c>
      <c r="S277" s="8">
        <v>7</v>
      </c>
      <c r="T277" s="8">
        <v>44</v>
      </c>
      <c r="U277" s="9" t="b">
        <f t="shared" si="61"/>
        <v>0</v>
      </c>
      <c r="V277" s="9" t="b">
        <f t="shared" si="62"/>
        <v>1</v>
      </c>
      <c r="W277" s="9" t="b">
        <f t="shared" si="63"/>
        <v>1</v>
      </c>
      <c r="X277" t="b">
        <f t="shared" si="64"/>
        <v>0</v>
      </c>
      <c r="Y277" t="b">
        <f t="shared" si="65"/>
        <v>0</v>
      </c>
      <c r="Z277" t="b">
        <f t="shared" si="66"/>
        <v>0</v>
      </c>
      <c r="AA277">
        <f t="shared" si="67"/>
        <v>249</v>
      </c>
      <c r="AB277" t="b">
        <f t="shared" si="68"/>
        <v>0</v>
      </c>
      <c r="AC277" t="str">
        <f t="shared" si="69"/>
        <v>Moderate</v>
      </c>
      <c r="AD277" t="str">
        <v>Moderate</v>
      </c>
      <c r="AF277" t="b">
        <v>0</v>
      </c>
    </row>
    <row r="278" spans="1:32" x14ac:dyDescent="0.45">
      <c r="A278" s="9">
        <v>277</v>
      </c>
      <c r="B278" s="9" t="s">
        <v>527</v>
      </c>
      <c r="C278" s="9" t="s">
        <v>43</v>
      </c>
      <c r="D278" s="9" t="s">
        <v>535</v>
      </c>
      <c r="E278" s="15" t="b">
        <f t="shared" si="56"/>
        <v>1</v>
      </c>
      <c r="F278" s="15" t="b">
        <f t="shared" si="57"/>
        <v>1</v>
      </c>
      <c r="G278" s="9" t="s">
        <v>530</v>
      </c>
      <c r="H278" s="15" t="b">
        <f t="shared" si="58"/>
        <v>0</v>
      </c>
      <c r="I278" s="9" t="s">
        <v>541</v>
      </c>
      <c r="J278" s="9" t="s">
        <v>537</v>
      </c>
      <c r="K278" s="15" t="b">
        <f t="shared" si="59"/>
        <v>0</v>
      </c>
      <c r="L278" s="9" t="s">
        <v>554</v>
      </c>
      <c r="M278" s="9">
        <v>51</v>
      </c>
      <c r="N278" s="9">
        <v>78766</v>
      </c>
      <c r="O278" s="9">
        <v>4</v>
      </c>
      <c r="P278" s="15" t="b">
        <f t="shared" si="60"/>
        <v>0</v>
      </c>
      <c r="Q278" s="9">
        <v>19</v>
      </c>
      <c r="R278" s="9">
        <v>1</v>
      </c>
      <c r="S278" s="9">
        <v>4</v>
      </c>
      <c r="T278" s="9">
        <v>36</v>
      </c>
      <c r="U278" s="9" t="b">
        <f t="shared" si="61"/>
        <v>0</v>
      </c>
      <c r="V278" s="9" t="b">
        <f t="shared" si="62"/>
        <v>0</v>
      </c>
      <c r="W278" s="9" t="b">
        <f t="shared" si="63"/>
        <v>0</v>
      </c>
      <c r="X278" t="b">
        <f t="shared" si="64"/>
        <v>0</v>
      </c>
      <c r="Y278" t="b">
        <f t="shared" si="65"/>
        <v>0</v>
      </c>
      <c r="Z278" t="b">
        <f t="shared" si="66"/>
        <v>0</v>
      </c>
      <c r="AA278">
        <f t="shared" si="67"/>
        <v>227</v>
      </c>
      <c r="AB278" t="b">
        <f t="shared" si="68"/>
        <v>1</v>
      </c>
      <c r="AC278" t="str">
        <f t="shared" si="69"/>
        <v>Moderate</v>
      </c>
      <c r="AD278" t="str">
        <v>Moderate</v>
      </c>
      <c r="AF278" t="b">
        <v>0</v>
      </c>
    </row>
    <row r="279" spans="1:32" x14ac:dyDescent="0.45">
      <c r="A279" s="8">
        <v>278</v>
      </c>
      <c r="B279" s="8" t="s">
        <v>545</v>
      </c>
      <c r="C279" s="8" t="s">
        <v>42</v>
      </c>
      <c r="D279" s="8" t="s">
        <v>529</v>
      </c>
      <c r="E279" s="15" t="b">
        <f t="shared" si="56"/>
        <v>1</v>
      </c>
      <c r="F279" s="15" t="b">
        <f t="shared" si="57"/>
        <v>1</v>
      </c>
      <c r="G279" s="8" t="s">
        <v>550</v>
      </c>
      <c r="H279" s="15" t="b">
        <f t="shared" si="58"/>
        <v>0</v>
      </c>
      <c r="I279" s="8" t="s">
        <v>541</v>
      </c>
      <c r="J279" s="8" t="s">
        <v>537</v>
      </c>
      <c r="K279" s="15" t="b">
        <f t="shared" si="59"/>
        <v>0</v>
      </c>
      <c r="L279" s="8" t="s">
        <v>542</v>
      </c>
      <c r="M279" s="8">
        <v>33</v>
      </c>
      <c r="N279" s="8">
        <v>76154</v>
      </c>
      <c r="O279" s="8">
        <v>23</v>
      </c>
      <c r="P279" s="15" t="b">
        <f t="shared" si="60"/>
        <v>1</v>
      </c>
      <c r="Q279" s="8">
        <v>4</v>
      </c>
      <c r="R279" s="8">
        <v>8</v>
      </c>
      <c r="S279" s="8">
        <v>3</v>
      </c>
      <c r="T279" s="8">
        <v>43</v>
      </c>
      <c r="U279" s="9" t="b">
        <f t="shared" si="61"/>
        <v>0</v>
      </c>
      <c r="V279" s="9" t="b">
        <f t="shared" si="62"/>
        <v>1</v>
      </c>
      <c r="W279" s="9" t="b">
        <f t="shared" si="63"/>
        <v>1</v>
      </c>
      <c r="X279" t="b">
        <f t="shared" si="64"/>
        <v>0</v>
      </c>
      <c r="Y279" t="b">
        <f t="shared" si="65"/>
        <v>0</v>
      </c>
      <c r="Z279" t="b">
        <f t="shared" si="66"/>
        <v>0</v>
      </c>
      <c r="AA279">
        <f t="shared" si="67"/>
        <v>243</v>
      </c>
      <c r="AB279" t="b">
        <f t="shared" si="68"/>
        <v>0</v>
      </c>
      <c r="AC279" t="str">
        <f t="shared" si="69"/>
        <v>Moderate</v>
      </c>
      <c r="AD279" t="str">
        <v>Moderate</v>
      </c>
      <c r="AF279" t="b">
        <v>0</v>
      </c>
    </row>
    <row r="280" spans="1:32" x14ac:dyDescent="0.45">
      <c r="A280" s="9">
        <v>279</v>
      </c>
      <c r="B280" s="9" t="s">
        <v>545</v>
      </c>
      <c r="C280" s="9" t="s">
        <v>528</v>
      </c>
      <c r="D280" s="9" t="s">
        <v>555</v>
      </c>
      <c r="E280" s="15" t="b">
        <f t="shared" si="56"/>
        <v>1</v>
      </c>
      <c r="F280" s="15" t="b">
        <f t="shared" si="57"/>
        <v>1</v>
      </c>
      <c r="G280" s="9" t="s">
        <v>548</v>
      </c>
      <c r="H280" s="15" t="b">
        <f t="shared" si="58"/>
        <v>1</v>
      </c>
      <c r="I280" s="9" t="s">
        <v>543</v>
      </c>
      <c r="J280" s="9" t="s">
        <v>532</v>
      </c>
      <c r="K280" s="15" t="b">
        <f t="shared" si="59"/>
        <v>0</v>
      </c>
      <c r="L280" s="9" t="s">
        <v>538</v>
      </c>
      <c r="M280" s="9">
        <v>56</v>
      </c>
      <c r="N280" s="9">
        <v>37016</v>
      </c>
      <c r="O280" s="9">
        <v>2</v>
      </c>
      <c r="P280" s="15" t="b">
        <f t="shared" si="60"/>
        <v>0</v>
      </c>
      <c r="Q280" s="9">
        <v>19</v>
      </c>
      <c r="R280" s="9">
        <v>12</v>
      </c>
      <c r="S280" s="9">
        <v>6</v>
      </c>
      <c r="T280" s="9">
        <v>30</v>
      </c>
      <c r="U280" s="9" t="b">
        <f t="shared" si="61"/>
        <v>0</v>
      </c>
      <c r="V280" s="9" t="b">
        <f t="shared" si="62"/>
        <v>0</v>
      </c>
      <c r="W280" s="9" t="b">
        <f t="shared" si="63"/>
        <v>0</v>
      </c>
      <c r="X280" t="b">
        <f t="shared" si="64"/>
        <v>0</v>
      </c>
      <c r="Y280" t="b">
        <f t="shared" si="65"/>
        <v>1</v>
      </c>
      <c r="Z280" t="b">
        <f t="shared" si="66"/>
        <v>0</v>
      </c>
      <c r="AA280">
        <f t="shared" si="67"/>
        <v>461</v>
      </c>
      <c r="AB280" t="b">
        <f t="shared" si="68"/>
        <v>1</v>
      </c>
      <c r="AC280" t="str">
        <f t="shared" si="69"/>
        <v>Moderate</v>
      </c>
      <c r="AD280" t="str">
        <v>Moderate</v>
      </c>
      <c r="AF280" t="b">
        <v>0</v>
      </c>
    </row>
    <row r="281" spans="1:32" x14ac:dyDescent="0.45">
      <c r="A281" s="8">
        <v>280</v>
      </c>
      <c r="B281" s="8" t="s">
        <v>559</v>
      </c>
      <c r="C281" s="8" t="s">
        <v>43</v>
      </c>
      <c r="D281" s="8" t="s">
        <v>547</v>
      </c>
      <c r="E281" s="15" t="b">
        <f t="shared" si="56"/>
        <v>0</v>
      </c>
      <c r="F281" s="15" t="b">
        <f t="shared" si="57"/>
        <v>0</v>
      </c>
      <c r="G281" s="8" t="s">
        <v>540</v>
      </c>
      <c r="H281" s="15" t="b">
        <f t="shared" si="58"/>
        <v>0</v>
      </c>
      <c r="I281" s="8" t="s">
        <v>536</v>
      </c>
      <c r="J281" s="8" t="s">
        <v>544</v>
      </c>
      <c r="K281" s="15" t="b">
        <f t="shared" si="59"/>
        <v>1</v>
      </c>
      <c r="L281" s="8" t="s">
        <v>558</v>
      </c>
      <c r="M281" s="8">
        <v>32</v>
      </c>
      <c r="N281" s="8">
        <v>109563</v>
      </c>
      <c r="O281" s="8">
        <v>22</v>
      </c>
      <c r="P281" s="15" t="b">
        <f t="shared" si="60"/>
        <v>1</v>
      </c>
      <c r="Q281" s="8">
        <v>11</v>
      </c>
      <c r="R281" s="8">
        <v>3</v>
      </c>
      <c r="S281" s="8">
        <v>3</v>
      </c>
      <c r="T281" s="8">
        <v>45</v>
      </c>
      <c r="U281" s="9" t="b">
        <f t="shared" si="61"/>
        <v>0</v>
      </c>
      <c r="V281" s="9" t="b">
        <f t="shared" si="62"/>
        <v>0</v>
      </c>
      <c r="W281" s="9" t="b">
        <f t="shared" si="63"/>
        <v>0</v>
      </c>
      <c r="X281" t="b">
        <f t="shared" si="64"/>
        <v>0</v>
      </c>
      <c r="Y281" t="b">
        <f t="shared" si="65"/>
        <v>0</v>
      </c>
      <c r="Z281" t="b">
        <f t="shared" si="66"/>
        <v>0</v>
      </c>
      <c r="AA281">
        <f t="shared" si="67"/>
        <v>55</v>
      </c>
      <c r="AB281" t="b">
        <f t="shared" si="68"/>
        <v>1</v>
      </c>
      <c r="AC281" t="str">
        <f t="shared" si="69"/>
        <v>Well Paid</v>
      </c>
      <c r="AD281" t="str">
        <v>Well Paid</v>
      </c>
      <c r="AF281" t="b">
        <v>0</v>
      </c>
    </row>
    <row r="282" spans="1:32" x14ac:dyDescent="0.45">
      <c r="A282" s="9">
        <v>281</v>
      </c>
      <c r="B282" s="9" t="s">
        <v>527</v>
      </c>
      <c r="C282" s="9" t="s">
        <v>43</v>
      </c>
      <c r="D282" s="9" t="s">
        <v>555</v>
      </c>
      <c r="E282" s="15" t="b">
        <f t="shared" si="56"/>
        <v>1</v>
      </c>
      <c r="F282" s="15" t="b">
        <f t="shared" si="57"/>
        <v>1</v>
      </c>
      <c r="G282" s="9" t="s">
        <v>540</v>
      </c>
      <c r="H282" s="15" t="b">
        <f t="shared" si="58"/>
        <v>0</v>
      </c>
      <c r="I282" s="9" t="s">
        <v>541</v>
      </c>
      <c r="J282" s="9" t="s">
        <v>537</v>
      </c>
      <c r="K282" s="15" t="b">
        <f t="shared" si="59"/>
        <v>0</v>
      </c>
      <c r="L282" s="9" t="s">
        <v>542</v>
      </c>
      <c r="M282" s="9">
        <v>42</v>
      </c>
      <c r="N282" s="9">
        <v>78688</v>
      </c>
      <c r="O282" s="9">
        <v>37</v>
      </c>
      <c r="P282" s="15" t="b">
        <f t="shared" si="60"/>
        <v>1</v>
      </c>
      <c r="Q282" s="9">
        <v>2</v>
      </c>
      <c r="R282" s="9">
        <v>14</v>
      </c>
      <c r="S282" s="9">
        <v>6</v>
      </c>
      <c r="T282" s="9">
        <v>53</v>
      </c>
      <c r="U282" s="9" t="b">
        <f t="shared" si="61"/>
        <v>0</v>
      </c>
      <c r="V282" s="9" t="b">
        <f t="shared" si="62"/>
        <v>1</v>
      </c>
      <c r="W282" s="9" t="b">
        <f t="shared" si="63"/>
        <v>1</v>
      </c>
      <c r="X282" t="b">
        <f t="shared" si="64"/>
        <v>0</v>
      </c>
      <c r="Y282" t="b">
        <f t="shared" si="65"/>
        <v>0</v>
      </c>
      <c r="Z282" t="b">
        <f t="shared" si="66"/>
        <v>0</v>
      </c>
      <c r="AA282">
        <f t="shared" si="67"/>
        <v>229</v>
      </c>
      <c r="AB282" t="b">
        <f t="shared" si="68"/>
        <v>0</v>
      </c>
      <c r="AC282" t="str">
        <f t="shared" si="69"/>
        <v>Moderate</v>
      </c>
      <c r="AD282" t="str">
        <v>Moderate</v>
      </c>
      <c r="AF282" t="b">
        <v>0</v>
      </c>
    </row>
    <row r="283" spans="1:32" x14ac:dyDescent="0.45">
      <c r="A283" s="8">
        <v>282</v>
      </c>
      <c r="B283" s="8" t="s">
        <v>557</v>
      </c>
      <c r="C283" s="8" t="s">
        <v>42</v>
      </c>
      <c r="D283" s="8" t="s">
        <v>555</v>
      </c>
      <c r="E283" s="15" t="b">
        <f t="shared" si="56"/>
        <v>1</v>
      </c>
      <c r="F283" s="15" t="b">
        <f t="shared" si="57"/>
        <v>1</v>
      </c>
      <c r="G283" s="8" t="s">
        <v>530</v>
      </c>
      <c r="H283" s="15" t="b">
        <f t="shared" si="58"/>
        <v>0</v>
      </c>
      <c r="I283" s="8" t="s">
        <v>536</v>
      </c>
      <c r="J283" s="8" t="s">
        <v>544</v>
      </c>
      <c r="K283" s="15" t="b">
        <f t="shared" si="59"/>
        <v>1</v>
      </c>
      <c r="L283" s="8" t="s">
        <v>542</v>
      </c>
      <c r="M283" s="8">
        <v>42</v>
      </c>
      <c r="N283" s="8">
        <v>119678</v>
      </c>
      <c r="O283" s="8">
        <v>8</v>
      </c>
      <c r="P283" s="15" t="b">
        <f t="shared" si="60"/>
        <v>0</v>
      </c>
      <c r="Q283" s="8">
        <v>10</v>
      </c>
      <c r="R283" s="8">
        <v>11</v>
      </c>
      <c r="S283" s="8">
        <v>9</v>
      </c>
      <c r="T283" s="8">
        <v>47</v>
      </c>
      <c r="U283" s="9" t="b">
        <f t="shared" si="61"/>
        <v>0</v>
      </c>
      <c r="V283" s="9" t="b">
        <f t="shared" si="62"/>
        <v>0</v>
      </c>
      <c r="W283" s="9" t="b">
        <f t="shared" si="63"/>
        <v>0</v>
      </c>
      <c r="X283" t="b">
        <f t="shared" si="64"/>
        <v>0</v>
      </c>
      <c r="Y283" t="b">
        <f t="shared" si="65"/>
        <v>1</v>
      </c>
      <c r="Z283" t="b">
        <f t="shared" si="66"/>
        <v>0</v>
      </c>
      <c r="AA283">
        <f t="shared" si="67"/>
        <v>4</v>
      </c>
      <c r="AB283" t="b">
        <f t="shared" si="68"/>
        <v>1</v>
      </c>
      <c r="AC283" t="str">
        <f t="shared" si="69"/>
        <v>Well Paid</v>
      </c>
      <c r="AD283" t="str">
        <v>Well Paid</v>
      </c>
      <c r="AF283" t="b">
        <v>0</v>
      </c>
    </row>
    <row r="284" spans="1:32" x14ac:dyDescent="0.45">
      <c r="A284" s="9">
        <v>283</v>
      </c>
      <c r="B284" s="9" t="s">
        <v>539</v>
      </c>
      <c r="C284" s="9" t="s">
        <v>528</v>
      </c>
      <c r="D284" s="9" t="s">
        <v>555</v>
      </c>
      <c r="E284" s="15" t="b">
        <f t="shared" si="56"/>
        <v>1</v>
      </c>
      <c r="F284" s="15" t="b">
        <f t="shared" si="57"/>
        <v>1</v>
      </c>
      <c r="G284" s="9" t="s">
        <v>550</v>
      </c>
      <c r="H284" s="15" t="b">
        <f t="shared" si="58"/>
        <v>0</v>
      </c>
      <c r="I284" s="9" t="s">
        <v>536</v>
      </c>
      <c r="J284" s="9" t="s">
        <v>544</v>
      </c>
      <c r="K284" s="15" t="b">
        <f t="shared" si="59"/>
        <v>1</v>
      </c>
      <c r="L284" s="9" t="s">
        <v>558</v>
      </c>
      <c r="M284" s="9">
        <v>26</v>
      </c>
      <c r="N284" s="9">
        <v>84238</v>
      </c>
      <c r="O284" s="9">
        <v>7</v>
      </c>
      <c r="P284" s="15" t="b">
        <f t="shared" si="60"/>
        <v>0</v>
      </c>
      <c r="Q284" s="9">
        <v>11</v>
      </c>
      <c r="R284" s="9">
        <v>12</v>
      </c>
      <c r="S284" s="9">
        <v>6</v>
      </c>
      <c r="T284" s="9">
        <v>22</v>
      </c>
      <c r="U284" s="9" t="b">
        <f t="shared" si="61"/>
        <v>0</v>
      </c>
      <c r="V284" s="9" t="b">
        <f t="shared" si="62"/>
        <v>0</v>
      </c>
      <c r="W284" s="9" t="b">
        <f t="shared" si="63"/>
        <v>0</v>
      </c>
      <c r="X284" t="b">
        <f t="shared" si="64"/>
        <v>0</v>
      </c>
      <c r="Y284" t="b">
        <f t="shared" si="65"/>
        <v>0</v>
      </c>
      <c r="Z284" t="b">
        <f t="shared" si="66"/>
        <v>0</v>
      </c>
      <c r="AA284">
        <f t="shared" si="67"/>
        <v>196</v>
      </c>
      <c r="AB284" t="b">
        <f t="shared" si="68"/>
        <v>0</v>
      </c>
      <c r="AC284" t="str">
        <f t="shared" si="69"/>
        <v>Well Paid</v>
      </c>
      <c r="AD284" t="str">
        <v>Well Paid</v>
      </c>
      <c r="AF284">
        <v>84238</v>
      </c>
    </row>
    <row r="285" spans="1:32" x14ac:dyDescent="0.45">
      <c r="A285" s="8">
        <v>284</v>
      </c>
      <c r="B285" s="8" t="s">
        <v>534</v>
      </c>
      <c r="C285" s="8" t="s">
        <v>528</v>
      </c>
      <c r="D285" s="8" t="s">
        <v>555</v>
      </c>
      <c r="E285" s="15" t="b">
        <f t="shared" si="56"/>
        <v>1</v>
      </c>
      <c r="F285" s="15" t="b">
        <f t="shared" si="57"/>
        <v>1</v>
      </c>
      <c r="G285" s="8" t="s">
        <v>550</v>
      </c>
      <c r="H285" s="15" t="b">
        <f t="shared" si="58"/>
        <v>0</v>
      </c>
      <c r="I285" s="8" t="s">
        <v>536</v>
      </c>
      <c r="J285" s="8" t="s">
        <v>532</v>
      </c>
      <c r="K285" s="15" t="b">
        <f t="shared" si="59"/>
        <v>0</v>
      </c>
      <c r="L285" s="8" t="s">
        <v>554</v>
      </c>
      <c r="M285" s="8">
        <v>41</v>
      </c>
      <c r="N285" s="8">
        <v>88608</v>
      </c>
      <c r="O285" s="8">
        <v>14</v>
      </c>
      <c r="P285" s="15" t="b">
        <f t="shared" si="60"/>
        <v>0</v>
      </c>
      <c r="Q285" s="8">
        <v>16</v>
      </c>
      <c r="R285" s="8">
        <v>12</v>
      </c>
      <c r="S285" s="8">
        <v>4</v>
      </c>
      <c r="T285" s="8">
        <v>30</v>
      </c>
      <c r="U285" s="9" t="b">
        <f t="shared" si="61"/>
        <v>0</v>
      </c>
      <c r="V285" s="9" t="b">
        <f t="shared" si="62"/>
        <v>0</v>
      </c>
      <c r="W285" s="9" t="b">
        <f t="shared" si="63"/>
        <v>0</v>
      </c>
      <c r="X285" t="b">
        <f t="shared" si="64"/>
        <v>0</v>
      </c>
      <c r="Y285" t="b">
        <f t="shared" si="65"/>
        <v>1</v>
      </c>
      <c r="Z285" t="b">
        <f t="shared" si="66"/>
        <v>0</v>
      </c>
      <c r="AA285">
        <f t="shared" si="67"/>
        <v>163</v>
      </c>
      <c r="AB285" t="b">
        <f t="shared" si="68"/>
        <v>1</v>
      </c>
      <c r="AC285" t="str">
        <f t="shared" si="69"/>
        <v>Well Paid</v>
      </c>
      <c r="AD285" t="str">
        <v>Well Paid</v>
      </c>
      <c r="AF285" t="b">
        <v>0</v>
      </c>
    </row>
    <row r="286" spans="1:32" x14ac:dyDescent="0.45">
      <c r="A286" s="9">
        <v>285</v>
      </c>
      <c r="B286" s="9" t="s">
        <v>552</v>
      </c>
      <c r="C286" s="9" t="s">
        <v>43</v>
      </c>
      <c r="D286" s="9" t="s">
        <v>535</v>
      </c>
      <c r="E286" s="15" t="b">
        <f t="shared" si="56"/>
        <v>1</v>
      </c>
      <c r="F286" s="15" t="b">
        <f t="shared" si="57"/>
        <v>1</v>
      </c>
      <c r="G286" s="9" t="s">
        <v>530</v>
      </c>
      <c r="H286" s="15" t="b">
        <f t="shared" si="58"/>
        <v>0</v>
      </c>
      <c r="I286" s="9" t="s">
        <v>553</v>
      </c>
      <c r="J286" s="9" t="s">
        <v>537</v>
      </c>
      <c r="K286" s="15" t="b">
        <f t="shared" si="59"/>
        <v>0</v>
      </c>
      <c r="L286" s="9" t="s">
        <v>549</v>
      </c>
      <c r="M286" s="9">
        <v>58</v>
      </c>
      <c r="N286" s="9">
        <v>119081</v>
      </c>
      <c r="O286" s="9">
        <v>3</v>
      </c>
      <c r="P286" s="15" t="b">
        <f t="shared" si="60"/>
        <v>0</v>
      </c>
      <c r="Q286" s="9">
        <v>19</v>
      </c>
      <c r="R286" s="9">
        <v>12</v>
      </c>
      <c r="S286" s="9">
        <v>5</v>
      </c>
      <c r="T286" s="9">
        <v>57</v>
      </c>
      <c r="U286" s="9" t="b">
        <f t="shared" si="61"/>
        <v>0</v>
      </c>
      <c r="V286" s="9" t="b">
        <f t="shared" si="62"/>
        <v>0</v>
      </c>
      <c r="W286" s="9" t="b">
        <f t="shared" si="63"/>
        <v>0</v>
      </c>
      <c r="X286" t="b">
        <f t="shared" si="64"/>
        <v>0</v>
      </c>
      <c r="Y286" t="b">
        <f t="shared" si="65"/>
        <v>0</v>
      </c>
      <c r="Z286" t="b">
        <f t="shared" si="66"/>
        <v>0</v>
      </c>
      <c r="AA286">
        <f t="shared" si="67"/>
        <v>8</v>
      </c>
      <c r="AB286" t="b">
        <f t="shared" si="68"/>
        <v>0</v>
      </c>
      <c r="AC286" t="str">
        <f t="shared" si="69"/>
        <v>Well Paid</v>
      </c>
      <c r="AD286" t="str">
        <v>Well Paid</v>
      </c>
      <c r="AF286" t="b">
        <v>0</v>
      </c>
    </row>
    <row r="287" spans="1:32" x14ac:dyDescent="0.45">
      <c r="A287" s="8">
        <v>286</v>
      </c>
      <c r="B287" s="8" t="s">
        <v>557</v>
      </c>
      <c r="C287" s="8" t="s">
        <v>43</v>
      </c>
      <c r="D287" s="8" t="s">
        <v>535</v>
      </c>
      <c r="E287" s="15" t="b">
        <f t="shared" si="56"/>
        <v>1</v>
      </c>
      <c r="F287" s="15" t="b">
        <f t="shared" si="57"/>
        <v>1</v>
      </c>
      <c r="G287" s="8" t="s">
        <v>540</v>
      </c>
      <c r="H287" s="15" t="b">
        <f t="shared" si="58"/>
        <v>0</v>
      </c>
      <c r="I287" s="8" t="s">
        <v>556</v>
      </c>
      <c r="J287" s="8" t="s">
        <v>532</v>
      </c>
      <c r="K287" s="15" t="b">
        <f t="shared" si="59"/>
        <v>0</v>
      </c>
      <c r="L287" s="8" t="s">
        <v>558</v>
      </c>
      <c r="M287" s="8">
        <v>24</v>
      </c>
      <c r="N287" s="8">
        <v>61897</v>
      </c>
      <c r="O287" s="8">
        <v>16</v>
      </c>
      <c r="P287" s="15" t="b">
        <f t="shared" si="60"/>
        <v>1</v>
      </c>
      <c r="Q287" s="8">
        <v>11</v>
      </c>
      <c r="R287" s="8">
        <v>7</v>
      </c>
      <c r="S287" s="8">
        <v>6</v>
      </c>
      <c r="T287" s="8">
        <v>33</v>
      </c>
      <c r="U287" s="9" t="b">
        <f t="shared" si="61"/>
        <v>0</v>
      </c>
      <c r="V287" s="9" t="b">
        <f t="shared" si="62"/>
        <v>1</v>
      </c>
      <c r="W287" s="9" t="b">
        <f t="shared" si="63"/>
        <v>1</v>
      </c>
      <c r="X287" t="b">
        <f t="shared" si="64"/>
        <v>0</v>
      </c>
      <c r="Y287" t="b">
        <f t="shared" si="65"/>
        <v>1</v>
      </c>
      <c r="Z287" t="b">
        <f t="shared" si="66"/>
        <v>0</v>
      </c>
      <c r="AA287">
        <f t="shared" si="67"/>
        <v>310</v>
      </c>
      <c r="AB287" t="b">
        <f t="shared" si="68"/>
        <v>1</v>
      </c>
      <c r="AC287" t="str">
        <f t="shared" si="69"/>
        <v>Moderate</v>
      </c>
      <c r="AD287" t="str">
        <v>Moderate</v>
      </c>
      <c r="AF287" t="b">
        <v>0</v>
      </c>
    </row>
    <row r="288" spans="1:32" x14ac:dyDescent="0.45">
      <c r="A288" s="9">
        <v>287</v>
      </c>
      <c r="B288" s="9" t="s">
        <v>557</v>
      </c>
      <c r="C288" s="9" t="s">
        <v>42</v>
      </c>
      <c r="D288" s="9" t="s">
        <v>555</v>
      </c>
      <c r="E288" s="15" t="b">
        <f t="shared" si="56"/>
        <v>1</v>
      </c>
      <c r="F288" s="15" t="b">
        <f t="shared" si="57"/>
        <v>1</v>
      </c>
      <c r="G288" s="9" t="s">
        <v>548</v>
      </c>
      <c r="H288" s="15" t="b">
        <f t="shared" si="58"/>
        <v>1</v>
      </c>
      <c r="I288" s="9" t="s">
        <v>536</v>
      </c>
      <c r="J288" s="9" t="s">
        <v>532</v>
      </c>
      <c r="K288" s="15" t="b">
        <f t="shared" si="59"/>
        <v>0</v>
      </c>
      <c r="L288" s="9" t="s">
        <v>538</v>
      </c>
      <c r="M288" s="9">
        <v>54</v>
      </c>
      <c r="N288" s="9">
        <v>80961</v>
      </c>
      <c r="O288" s="9">
        <v>19</v>
      </c>
      <c r="P288" s="15" t="b">
        <f t="shared" si="60"/>
        <v>1</v>
      </c>
      <c r="Q288" s="9">
        <v>14</v>
      </c>
      <c r="R288" s="9">
        <v>10</v>
      </c>
      <c r="S288" s="9">
        <v>3</v>
      </c>
      <c r="T288" s="9">
        <v>45</v>
      </c>
      <c r="U288" s="9" t="b">
        <f t="shared" si="61"/>
        <v>0</v>
      </c>
      <c r="V288" s="9" t="b">
        <f t="shared" si="62"/>
        <v>1</v>
      </c>
      <c r="W288" s="9" t="b">
        <f t="shared" si="63"/>
        <v>1</v>
      </c>
      <c r="X288" t="b">
        <f t="shared" si="64"/>
        <v>0</v>
      </c>
      <c r="Y288" t="b">
        <f t="shared" si="65"/>
        <v>1</v>
      </c>
      <c r="Z288" t="b">
        <f t="shared" si="66"/>
        <v>0</v>
      </c>
      <c r="AA288">
        <f t="shared" si="67"/>
        <v>219</v>
      </c>
      <c r="AB288" t="b">
        <f t="shared" si="68"/>
        <v>0</v>
      </c>
      <c r="AC288" t="str">
        <f t="shared" si="69"/>
        <v>Well Paid</v>
      </c>
      <c r="AD288" t="str">
        <v>Well Paid</v>
      </c>
      <c r="AF288" t="b">
        <v>0</v>
      </c>
    </row>
    <row r="289" spans="1:32" x14ac:dyDescent="0.45">
      <c r="A289" s="8">
        <v>288</v>
      </c>
      <c r="B289" s="8" t="s">
        <v>545</v>
      </c>
      <c r="C289" s="8" t="s">
        <v>42</v>
      </c>
      <c r="D289" s="8" t="s">
        <v>547</v>
      </c>
      <c r="E289" s="15" t="b">
        <f t="shared" si="56"/>
        <v>0</v>
      </c>
      <c r="F289" s="15" t="b">
        <f t="shared" si="57"/>
        <v>0</v>
      </c>
      <c r="G289" s="8" t="s">
        <v>530</v>
      </c>
      <c r="H289" s="15" t="b">
        <f t="shared" si="58"/>
        <v>0</v>
      </c>
      <c r="I289" s="8" t="s">
        <v>553</v>
      </c>
      <c r="J289" s="8" t="s">
        <v>537</v>
      </c>
      <c r="K289" s="15" t="b">
        <f t="shared" si="59"/>
        <v>0</v>
      </c>
      <c r="L289" s="8" t="s">
        <v>533</v>
      </c>
      <c r="M289" s="8">
        <v>30</v>
      </c>
      <c r="N289" s="8">
        <v>98703</v>
      </c>
      <c r="O289" s="8">
        <v>18</v>
      </c>
      <c r="P289" s="15" t="b">
        <f t="shared" si="60"/>
        <v>1</v>
      </c>
      <c r="Q289" s="8">
        <v>2</v>
      </c>
      <c r="R289" s="8">
        <v>13</v>
      </c>
      <c r="S289" s="8">
        <v>8</v>
      </c>
      <c r="T289" s="8">
        <v>40</v>
      </c>
      <c r="U289" s="9" t="b">
        <f t="shared" si="61"/>
        <v>0</v>
      </c>
      <c r="V289" s="9" t="b">
        <f t="shared" si="62"/>
        <v>0</v>
      </c>
      <c r="W289" s="9" t="b">
        <f t="shared" si="63"/>
        <v>0</v>
      </c>
      <c r="X289" t="b">
        <f t="shared" si="64"/>
        <v>0</v>
      </c>
      <c r="Y289" t="b">
        <f t="shared" si="65"/>
        <v>1</v>
      </c>
      <c r="Z289" t="b">
        <f t="shared" si="66"/>
        <v>0</v>
      </c>
      <c r="AA289">
        <f t="shared" si="67"/>
        <v>117</v>
      </c>
      <c r="AB289" t="b">
        <f t="shared" si="68"/>
        <v>1</v>
      </c>
      <c r="AC289" t="str">
        <f t="shared" si="69"/>
        <v>Well Paid</v>
      </c>
      <c r="AD289" t="str">
        <v>Well Paid</v>
      </c>
      <c r="AF289" t="b">
        <v>0</v>
      </c>
    </row>
    <row r="290" spans="1:32" x14ac:dyDescent="0.45">
      <c r="A290" s="9">
        <v>289</v>
      </c>
      <c r="B290" s="9" t="s">
        <v>527</v>
      </c>
      <c r="C290" s="9" t="s">
        <v>528</v>
      </c>
      <c r="D290" s="9" t="s">
        <v>529</v>
      </c>
      <c r="E290" s="15" t="b">
        <f t="shared" si="56"/>
        <v>1</v>
      </c>
      <c r="F290" s="15" t="b">
        <f t="shared" si="57"/>
        <v>1</v>
      </c>
      <c r="G290" s="9" t="s">
        <v>548</v>
      </c>
      <c r="H290" s="15" t="b">
        <f t="shared" si="58"/>
        <v>1</v>
      </c>
      <c r="I290" s="9" t="s">
        <v>543</v>
      </c>
      <c r="J290" s="9" t="s">
        <v>537</v>
      </c>
      <c r="K290" s="15" t="b">
        <f t="shared" si="59"/>
        <v>0</v>
      </c>
      <c r="L290" s="9" t="s">
        <v>533</v>
      </c>
      <c r="M290" s="9">
        <v>30</v>
      </c>
      <c r="N290" s="9">
        <v>74757</v>
      </c>
      <c r="O290" s="9">
        <v>16</v>
      </c>
      <c r="P290" s="15" t="b">
        <f t="shared" si="60"/>
        <v>1</v>
      </c>
      <c r="Q290" s="9">
        <v>5</v>
      </c>
      <c r="R290" s="9">
        <v>11</v>
      </c>
      <c r="S290" s="9">
        <v>4</v>
      </c>
      <c r="T290" s="9">
        <v>58</v>
      </c>
      <c r="U290" s="9" t="b">
        <f t="shared" si="61"/>
        <v>0</v>
      </c>
      <c r="V290" s="9" t="b">
        <f t="shared" si="62"/>
        <v>1</v>
      </c>
      <c r="W290" s="9" t="b">
        <f t="shared" si="63"/>
        <v>1</v>
      </c>
      <c r="X290" t="b">
        <f t="shared" si="64"/>
        <v>0</v>
      </c>
      <c r="Y290" t="b">
        <f t="shared" si="65"/>
        <v>0</v>
      </c>
      <c r="Z290" t="b">
        <f t="shared" si="66"/>
        <v>0</v>
      </c>
      <c r="AA290">
        <f t="shared" si="67"/>
        <v>253</v>
      </c>
      <c r="AB290" t="b">
        <f t="shared" si="68"/>
        <v>1</v>
      </c>
      <c r="AC290" t="str">
        <f t="shared" si="69"/>
        <v>Moderate</v>
      </c>
      <c r="AD290" t="str">
        <v>Moderate</v>
      </c>
      <c r="AF290" t="b">
        <v>0</v>
      </c>
    </row>
    <row r="291" spans="1:32" x14ac:dyDescent="0.45">
      <c r="A291" s="8">
        <v>290</v>
      </c>
      <c r="B291" s="8" t="s">
        <v>559</v>
      </c>
      <c r="C291" s="8" t="s">
        <v>528</v>
      </c>
      <c r="D291" s="8" t="s">
        <v>547</v>
      </c>
      <c r="E291" s="15" t="b">
        <f t="shared" si="56"/>
        <v>0</v>
      </c>
      <c r="F291" s="15" t="b">
        <f t="shared" si="57"/>
        <v>0</v>
      </c>
      <c r="G291" s="8" t="s">
        <v>540</v>
      </c>
      <c r="H291" s="15" t="b">
        <f t="shared" si="58"/>
        <v>0</v>
      </c>
      <c r="I291" s="8" t="s">
        <v>541</v>
      </c>
      <c r="J291" s="8" t="s">
        <v>544</v>
      </c>
      <c r="K291" s="15" t="b">
        <f t="shared" si="59"/>
        <v>1</v>
      </c>
      <c r="L291" s="8" t="s">
        <v>546</v>
      </c>
      <c r="M291" s="8">
        <v>25</v>
      </c>
      <c r="N291" s="8">
        <v>56917</v>
      </c>
      <c r="O291" s="8">
        <v>8</v>
      </c>
      <c r="P291" s="15" t="b">
        <f t="shared" si="60"/>
        <v>0</v>
      </c>
      <c r="Q291" s="8">
        <v>5</v>
      </c>
      <c r="R291" s="8">
        <v>8</v>
      </c>
      <c r="S291" s="8">
        <v>8</v>
      </c>
      <c r="T291" s="8">
        <v>49</v>
      </c>
      <c r="U291" s="9" t="b">
        <f t="shared" si="61"/>
        <v>0</v>
      </c>
      <c r="V291" s="9" t="b">
        <f t="shared" si="62"/>
        <v>0</v>
      </c>
      <c r="W291" s="9" t="b">
        <f t="shared" si="63"/>
        <v>0</v>
      </c>
      <c r="X291" t="b">
        <f t="shared" si="64"/>
        <v>0</v>
      </c>
      <c r="Y291" t="b">
        <f t="shared" si="65"/>
        <v>1</v>
      </c>
      <c r="Z291" t="b">
        <f t="shared" si="66"/>
        <v>0</v>
      </c>
      <c r="AA291">
        <f t="shared" si="67"/>
        <v>340</v>
      </c>
      <c r="AB291" t="b">
        <f t="shared" si="68"/>
        <v>1</v>
      </c>
      <c r="AC291" t="str">
        <f t="shared" si="69"/>
        <v>Moderate</v>
      </c>
      <c r="AD291" t="str">
        <v>Moderate</v>
      </c>
      <c r="AF291" t="b">
        <v>0</v>
      </c>
    </row>
    <row r="292" spans="1:32" x14ac:dyDescent="0.45">
      <c r="A292" s="9">
        <v>291</v>
      </c>
      <c r="B292" s="9" t="s">
        <v>559</v>
      </c>
      <c r="C292" s="9" t="s">
        <v>43</v>
      </c>
      <c r="D292" s="9" t="s">
        <v>547</v>
      </c>
      <c r="E292" s="15" t="b">
        <f t="shared" si="56"/>
        <v>0</v>
      </c>
      <c r="F292" s="15" t="b">
        <f t="shared" si="57"/>
        <v>0</v>
      </c>
      <c r="G292" s="9" t="s">
        <v>550</v>
      </c>
      <c r="H292" s="15" t="b">
        <f t="shared" si="58"/>
        <v>0</v>
      </c>
      <c r="I292" s="9" t="s">
        <v>556</v>
      </c>
      <c r="J292" s="9" t="s">
        <v>537</v>
      </c>
      <c r="K292" s="15" t="b">
        <f t="shared" si="59"/>
        <v>0</v>
      </c>
      <c r="L292" s="9" t="s">
        <v>546</v>
      </c>
      <c r="M292" s="9">
        <v>56</v>
      </c>
      <c r="N292" s="9">
        <v>52736</v>
      </c>
      <c r="O292" s="9">
        <v>33</v>
      </c>
      <c r="P292" s="15" t="b">
        <f t="shared" si="60"/>
        <v>1</v>
      </c>
      <c r="Q292" s="9">
        <v>19</v>
      </c>
      <c r="R292" s="9">
        <v>13</v>
      </c>
      <c r="S292" s="9">
        <v>3</v>
      </c>
      <c r="T292" s="9">
        <v>27</v>
      </c>
      <c r="U292" s="9" t="b">
        <f t="shared" si="61"/>
        <v>0</v>
      </c>
      <c r="V292" s="9" t="b">
        <f t="shared" si="62"/>
        <v>0</v>
      </c>
      <c r="W292" s="9" t="b">
        <f t="shared" si="63"/>
        <v>0</v>
      </c>
      <c r="X292" t="b">
        <f t="shared" si="64"/>
        <v>0</v>
      </c>
      <c r="Y292" t="b">
        <f t="shared" si="65"/>
        <v>0</v>
      </c>
      <c r="Z292" t="b">
        <f t="shared" si="66"/>
        <v>0</v>
      </c>
      <c r="AA292">
        <f t="shared" si="67"/>
        <v>366</v>
      </c>
      <c r="AB292" t="b">
        <f t="shared" si="68"/>
        <v>0</v>
      </c>
      <c r="AC292" t="str">
        <f t="shared" si="69"/>
        <v>Moderate</v>
      </c>
      <c r="AD292" t="str">
        <v>Moderate</v>
      </c>
      <c r="AF292" t="b">
        <v>0</v>
      </c>
    </row>
    <row r="293" spans="1:32" x14ac:dyDescent="0.45">
      <c r="A293" s="8">
        <v>292</v>
      </c>
      <c r="B293" s="8" t="s">
        <v>534</v>
      </c>
      <c r="C293" s="8" t="s">
        <v>528</v>
      </c>
      <c r="D293" s="8" t="s">
        <v>547</v>
      </c>
      <c r="E293" s="15" t="b">
        <f t="shared" si="56"/>
        <v>0</v>
      </c>
      <c r="F293" s="15" t="b">
        <f t="shared" si="57"/>
        <v>0</v>
      </c>
      <c r="G293" s="8" t="s">
        <v>540</v>
      </c>
      <c r="H293" s="15" t="b">
        <f t="shared" si="58"/>
        <v>0</v>
      </c>
      <c r="I293" s="8" t="s">
        <v>551</v>
      </c>
      <c r="J293" s="8" t="s">
        <v>544</v>
      </c>
      <c r="K293" s="15" t="b">
        <f t="shared" si="59"/>
        <v>1</v>
      </c>
      <c r="L293" s="8" t="s">
        <v>542</v>
      </c>
      <c r="M293" s="8">
        <v>38</v>
      </c>
      <c r="N293" s="8">
        <v>57990</v>
      </c>
      <c r="O293" s="8">
        <v>12</v>
      </c>
      <c r="P293" s="15" t="b">
        <f t="shared" si="60"/>
        <v>0</v>
      </c>
      <c r="Q293" s="8">
        <v>12</v>
      </c>
      <c r="R293" s="8">
        <v>13</v>
      </c>
      <c r="S293" s="8">
        <v>7</v>
      </c>
      <c r="T293" s="8">
        <v>39</v>
      </c>
      <c r="U293" s="9" t="b">
        <f t="shared" si="61"/>
        <v>0</v>
      </c>
      <c r="V293" s="9" t="b">
        <f t="shared" si="62"/>
        <v>0</v>
      </c>
      <c r="W293" s="9" t="b">
        <f t="shared" si="63"/>
        <v>0</v>
      </c>
      <c r="X293" t="b">
        <f t="shared" si="64"/>
        <v>0</v>
      </c>
      <c r="Y293" t="b">
        <f t="shared" si="65"/>
        <v>0</v>
      </c>
      <c r="Z293" t="b">
        <f t="shared" si="66"/>
        <v>0</v>
      </c>
      <c r="AA293">
        <f t="shared" si="67"/>
        <v>331</v>
      </c>
      <c r="AB293" t="b">
        <f t="shared" si="68"/>
        <v>1</v>
      </c>
      <c r="AC293" t="str">
        <f t="shared" si="69"/>
        <v>Moderate</v>
      </c>
      <c r="AD293" t="str">
        <v>Moderate</v>
      </c>
      <c r="AF293" t="b">
        <v>0</v>
      </c>
    </row>
    <row r="294" spans="1:32" x14ac:dyDescent="0.45">
      <c r="A294" s="9">
        <v>293</v>
      </c>
      <c r="B294" s="9" t="s">
        <v>545</v>
      </c>
      <c r="C294" s="9" t="s">
        <v>42</v>
      </c>
      <c r="D294" s="9" t="s">
        <v>555</v>
      </c>
      <c r="E294" s="15" t="b">
        <f t="shared" si="56"/>
        <v>1</v>
      </c>
      <c r="F294" s="15" t="b">
        <f t="shared" si="57"/>
        <v>1</v>
      </c>
      <c r="G294" s="9" t="s">
        <v>530</v>
      </c>
      <c r="H294" s="15" t="b">
        <f t="shared" si="58"/>
        <v>0</v>
      </c>
      <c r="I294" s="9" t="s">
        <v>541</v>
      </c>
      <c r="J294" s="9" t="s">
        <v>544</v>
      </c>
      <c r="K294" s="15" t="b">
        <f t="shared" si="59"/>
        <v>1</v>
      </c>
      <c r="L294" s="9" t="s">
        <v>533</v>
      </c>
      <c r="M294" s="9">
        <v>55</v>
      </c>
      <c r="N294" s="9">
        <v>92551</v>
      </c>
      <c r="O294" s="9">
        <v>11</v>
      </c>
      <c r="P294" s="15" t="b">
        <f t="shared" si="60"/>
        <v>0</v>
      </c>
      <c r="Q294" s="9">
        <v>18</v>
      </c>
      <c r="R294" s="9">
        <v>6</v>
      </c>
      <c r="S294" s="9">
        <v>9</v>
      </c>
      <c r="T294" s="9">
        <v>51</v>
      </c>
      <c r="U294" s="9" t="b">
        <f t="shared" si="61"/>
        <v>0</v>
      </c>
      <c r="V294" s="9" t="b">
        <f t="shared" si="62"/>
        <v>0</v>
      </c>
      <c r="W294" s="9" t="b">
        <f t="shared" si="63"/>
        <v>0</v>
      </c>
      <c r="X294" t="b">
        <f t="shared" si="64"/>
        <v>0</v>
      </c>
      <c r="Y294" t="b">
        <f t="shared" si="65"/>
        <v>1</v>
      </c>
      <c r="Z294" t="b">
        <f t="shared" si="66"/>
        <v>0</v>
      </c>
      <c r="AA294">
        <f t="shared" si="67"/>
        <v>140</v>
      </c>
      <c r="AB294" t="b">
        <f t="shared" si="68"/>
        <v>0</v>
      </c>
      <c r="AC294" t="str">
        <f t="shared" si="69"/>
        <v>Well Paid</v>
      </c>
      <c r="AD294" t="str">
        <v>Well Paid</v>
      </c>
      <c r="AF294" t="b">
        <v>0</v>
      </c>
    </row>
    <row r="295" spans="1:32" x14ac:dyDescent="0.45">
      <c r="A295" s="8">
        <v>294</v>
      </c>
      <c r="B295" s="8" t="s">
        <v>557</v>
      </c>
      <c r="C295" s="8" t="s">
        <v>42</v>
      </c>
      <c r="D295" s="8" t="s">
        <v>535</v>
      </c>
      <c r="E295" s="15" t="b">
        <f t="shared" si="56"/>
        <v>1</v>
      </c>
      <c r="F295" s="15" t="b">
        <f t="shared" si="57"/>
        <v>1</v>
      </c>
      <c r="G295" s="8" t="s">
        <v>550</v>
      </c>
      <c r="H295" s="15" t="b">
        <f t="shared" si="58"/>
        <v>0</v>
      </c>
      <c r="I295" s="8" t="s">
        <v>556</v>
      </c>
      <c r="J295" s="8" t="s">
        <v>544</v>
      </c>
      <c r="K295" s="15" t="b">
        <f t="shared" si="59"/>
        <v>1</v>
      </c>
      <c r="L295" s="8" t="s">
        <v>549</v>
      </c>
      <c r="M295" s="8">
        <v>45</v>
      </c>
      <c r="N295" s="8">
        <v>88161</v>
      </c>
      <c r="O295" s="8">
        <v>5</v>
      </c>
      <c r="P295" s="15" t="b">
        <f t="shared" si="60"/>
        <v>0</v>
      </c>
      <c r="Q295" s="8">
        <v>4</v>
      </c>
      <c r="R295" s="8">
        <v>12</v>
      </c>
      <c r="S295" s="8">
        <v>4</v>
      </c>
      <c r="T295" s="8">
        <v>41</v>
      </c>
      <c r="U295" s="9" t="b">
        <f t="shared" si="61"/>
        <v>0</v>
      </c>
      <c r="V295" s="9" t="b">
        <f t="shared" si="62"/>
        <v>0</v>
      </c>
      <c r="W295" s="9" t="b">
        <f t="shared" si="63"/>
        <v>0</v>
      </c>
      <c r="X295" t="b">
        <f t="shared" si="64"/>
        <v>0</v>
      </c>
      <c r="Y295" t="b">
        <f t="shared" si="65"/>
        <v>0</v>
      </c>
      <c r="Z295" t="b">
        <f t="shared" si="66"/>
        <v>0</v>
      </c>
      <c r="AA295">
        <f t="shared" si="67"/>
        <v>170</v>
      </c>
      <c r="AB295" t="b">
        <f t="shared" si="68"/>
        <v>0</v>
      </c>
      <c r="AC295" t="str">
        <f t="shared" si="69"/>
        <v>Well Paid</v>
      </c>
      <c r="AD295" t="str">
        <v>Well Paid</v>
      </c>
      <c r="AF295" t="b">
        <v>0</v>
      </c>
    </row>
    <row r="296" spans="1:32" x14ac:dyDescent="0.45">
      <c r="A296" s="9">
        <v>295</v>
      </c>
      <c r="B296" s="9" t="s">
        <v>539</v>
      </c>
      <c r="C296" s="9" t="s">
        <v>43</v>
      </c>
      <c r="D296" s="9" t="s">
        <v>547</v>
      </c>
      <c r="E296" s="15" t="b">
        <f t="shared" si="56"/>
        <v>0</v>
      </c>
      <c r="F296" s="15" t="b">
        <f t="shared" si="57"/>
        <v>0</v>
      </c>
      <c r="G296" s="9" t="s">
        <v>530</v>
      </c>
      <c r="H296" s="15" t="b">
        <f t="shared" si="58"/>
        <v>0</v>
      </c>
      <c r="I296" s="9" t="s">
        <v>551</v>
      </c>
      <c r="J296" s="9" t="s">
        <v>537</v>
      </c>
      <c r="K296" s="15" t="b">
        <f t="shared" si="59"/>
        <v>0</v>
      </c>
      <c r="L296" s="9" t="s">
        <v>554</v>
      </c>
      <c r="M296" s="9">
        <v>53</v>
      </c>
      <c r="N296" s="9">
        <v>109623</v>
      </c>
      <c r="O296" s="9">
        <v>27</v>
      </c>
      <c r="P296" s="15" t="b">
        <f t="shared" si="60"/>
        <v>1</v>
      </c>
      <c r="Q296" s="9">
        <v>17</v>
      </c>
      <c r="R296" s="9">
        <v>10</v>
      </c>
      <c r="S296" s="9">
        <v>8</v>
      </c>
      <c r="T296" s="9">
        <v>26</v>
      </c>
      <c r="U296" s="9" t="b">
        <f t="shared" si="61"/>
        <v>0</v>
      </c>
      <c r="V296" s="9" t="b">
        <f t="shared" si="62"/>
        <v>0</v>
      </c>
      <c r="W296" s="9" t="b">
        <f t="shared" si="63"/>
        <v>0</v>
      </c>
      <c r="X296" t="b">
        <f t="shared" si="64"/>
        <v>0</v>
      </c>
      <c r="Y296" t="b">
        <f t="shared" si="65"/>
        <v>1</v>
      </c>
      <c r="Z296" t="b">
        <f t="shared" si="66"/>
        <v>0</v>
      </c>
      <c r="AA296">
        <f t="shared" si="67"/>
        <v>54</v>
      </c>
      <c r="AB296" t="b">
        <f t="shared" si="68"/>
        <v>0</v>
      </c>
      <c r="AC296" t="str">
        <f t="shared" si="69"/>
        <v>Well Paid</v>
      </c>
      <c r="AD296" t="str">
        <v>Well Paid</v>
      </c>
      <c r="AF296">
        <v>109623</v>
      </c>
    </row>
    <row r="297" spans="1:32" x14ac:dyDescent="0.45">
      <c r="A297" s="8">
        <v>296</v>
      </c>
      <c r="B297" s="8" t="s">
        <v>545</v>
      </c>
      <c r="C297" s="8" t="s">
        <v>42</v>
      </c>
      <c r="D297" s="8" t="s">
        <v>555</v>
      </c>
      <c r="E297" s="15" t="b">
        <f t="shared" si="56"/>
        <v>1</v>
      </c>
      <c r="F297" s="15" t="b">
        <f t="shared" si="57"/>
        <v>1</v>
      </c>
      <c r="G297" s="8" t="s">
        <v>530</v>
      </c>
      <c r="H297" s="15" t="b">
        <f t="shared" si="58"/>
        <v>0</v>
      </c>
      <c r="I297" s="8" t="s">
        <v>541</v>
      </c>
      <c r="J297" s="8" t="s">
        <v>532</v>
      </c>
      <c r="K297" s="15" t="b">
        <f t="shared" si="59"/>
        <v>0</v>
      </c>
      <c r="L297" s="8" t="s">
        <v>538</v>
      </c>
      <c r="M297" s="8">
        <v>22</v>
      </c>
      <c r="N297" s="8">
        <v>52440</v>
      </c>
      <c r="O297" s="8">
        <v>12</v>
      </c>
      <c r="P297" s="15" t="b">
        <f t="shared" si="60"/>
        <v>0</v>
      </c>
      <c r="Q297" s="8">
        <v>10</v>
      </c>
      <c r="R297" s="8">
        <v>14</v>
      </c>
      <c r="S297" s="8">
        <v>3</v>
      </c>
      <c r="T297" s="8">
        <v>28</v>
      </c>
      <c r="U297" s="9" t="b">
        <f t="shared" si="61"/>
        <v>0</v>
      </c>
      <c r="V297" s="9" t="b">
        <f t="shared" si="62"/>
        <v>0</v>
      </c>
      <c r="W297" s="9" t="b">
        <f t="shared" si="63"/>
        <v>0</v>
      </c>
      <c r="X297" t="b">
        <f t="shared" si="64"/>
        <v>0</v>
      </c>
      <c r="Y297" t="b">
        <f t="shared" si="65"/>
        <v>1</v>
      </c>
      <c r="Z297" t="b">
        <f t="shared" si="66"/>
        <v>0</v>
      </c>
      <c r="AA297">
        <f t="shared" si="67"/>
        <v>367</v>
      </c>
      <c r="AB297" t="b">
        <f t="shared" si="68"/>
        <v>1</v>
      </c>
      <c r="AC297" t="str">
        <f t="shared" si="69"/>
        <v>Moderate</v>
      </c>
      <c r="AD297" t="str">
        <v>Moderate</v>
      </c>
      <c r="AF297" t="b">
        <v>0</v>
      </c>
    </row>
    <row r="298" spans="1:32" x14ac:dyDescent="0.45">
      <c r="A298" s="9">
        <v>297</v>
      </c>
      <c r="B298" s="9" t="s">
        <v>534</v>
      </c>
      <c r="C298" s="9" t="s">
        <v>42</v>
      </c>
      <c r="D298" s="9" t="s">
        <v>547</v>
      </c>
      <c r="E298" s="15" t="b">
        <f t="shared" si="56"/>
        <v>0</v>
      </c>
      <c r="F298" s="15" t="b">
        <f t="shared" si="57"/>
        <v>0</v>
      </c>
      <c r="G298" s="9" t="s">
        <v>540</v>
      </c>
      <c r="H298" s="15" t="b">
        <f t="shared" si="58"/>
        <v>0</v>
      </c>
      <c r="I298" s="9" t="s">
        <v>556</v>
      </c>
      <c r="J298" s="9" t="s">
        <v>544</v>
      </c>
      <c r="K298" s="15" t="b">
        <f t="shared" si="59"/>
        <v>1</v>
      </c>
      <c r="L298" s="9" t="s">
        <v>546</v>
      </c>
      <c r="M298" s="9">
        <v>29</v>
      </c>
      <c r="N298" s="9">
        <v>65205</v>
      </c>
      <c r="O298" s="9">
        <v>17</v>
      </c>
      <c r="P298" s="15" t="b">
        <f t="shared" si="60"/>
        <v>1</v>
      </c>
      <c r="Q298" s="9">
        <v>6</v>
      </c>
      <c r="R298" s="9">
        <v>9</v>
      </c>
      <c r="S298" s="9">
        <v>7</v>
      </c>
      <c r="T298" s="9">
        <v>20</v>
      </c>
      <c r="U298" s="9" t="b">
        <f t="shared" si="61"/>
        <v>0</v>
      </c>
      <c r="V298" s="9" t="b">
        <f t="shared" si="62"/>
        <v>0</v>
      </c>
      <c r="W298" s="9" t="b">
        <f t="shared" si="63"/>
        <v>0</v>
      </c>
      <c r="X298" t="b">
        <f t="shared" si="64"/>
        <v>0</v>
      </c>
      <c r="Y298" t="b">
        <f t="shared" si="65"/>
        <v>0</v>
      </c>
      <c r="Z298" t="b">
        <f t="shared" si="66"/>
        <v>0</v>
      </c>
      <c r="AA298">
        <f t="shared" si="67"/>
        <v>292</v>
      </c>
      <c r="AB298" t="b">
        <f t="shared" si="68"/>
        <v>0</v>
      </c>
      <c r="AC298" t="str">
        <f t="shared" si="69"/>
        <v>Moderate</v>
      </c>
      <c r="AD298" t="str">
        <v>Moderate</v>
      </c>
      <c r="AF298" t="b">
        <v>0</v>
      </c>
    </row>
    <row r="299" spans="1:32" x14ac:dyDescent="0.45">
      <c r="A299" s="8">
        <v>298</v>
      </c>
      <c r="B299" s="8" t="s">
        <v>534</v>
      </c>
      <c r="C299" s="8" t="s">
        <v>42</v>
      </c>
      <c r="D299" s="8" t="s">
        <v>547</v>
      </c>
      <c r="E299" s="15" t="b">
        <f t="shared" si="56"/>
        <v>0</v>
      </c>
      <c r="F299" s="15" t="b">
        <f t="shared" si="57"/>
        <v>0</v>
      </c>
      <c r="G299" s="8" t="s">
        <v>530</v>
      </c>
      <c r="H299" s="15" t="b">
        <f t="shared" si="58"/>
        <v>0</v>
      </c>
      <c r="I299" s="8" t="s">
        <v>541</v>
      </c>
      <c r="J299" s="8" t="s">
        <v>532</v>
      </c>
      <c r="K299" s="15" t="b">
        <f t="shared" si="59"/>
        <v>0</v>
      </c>
      <c r="L299" s="8" t="s">
        <v>549</v>
      </c>
      <c r="M299" s="8">
        <v>44</v>
      </c>
      <c r="N299" s="8">
        <v>110811</v>
      </c>
      <c r="O299" s="8">
        <v>6</v>
      </c>
      <c r="P299" s="15" t="b">
        <f t="shared" si="60"/>
        <v>0</v>
      </c>
      <c r="Q299" s="8">
        <v>14</v>
      </c>
      <c r="R299" s="8">
        <v>7</v>
      </c>
      <c r="S299" s="8">
        <v>3</v>
      </c>
      <c r="T299" s="8">
        <v>48</v>
      </c>
      <c r="U299" s="9" t="b">
        <f t="shared" si="61"/>
        <v>0</v>
      </c>
      <c r="V299" s="9" t="b">
        <f t="shared" si="62"/>
        <v>0</v>
      </c>
      <c r="W299" s="9" t="b">
        <f t="shared" si="63"/>
        <v>0</v>
      </c>
      <c r="X299" t="b">
        <f t="shared" si="64"/>
        <v>0</v>
      </c>
      <c r="Y299" t="b">
        <f t="shared" si="65"/>
        <v>1</v>
      </c>
      <c r="Z299" t="b">
        <f t="shared" si="66"/>
        <v>0</v>
      </c>
      <c r="AA299">
        <f t="shared" si="67"/>
        <v>45</v>
      </c>
      <c r="AB299" t="b">
        <f t="shared" si="68"/>
        <v>1</v>
      </c>
      <c r="AC299" t="str">
        <f t="shared" si="69"/>
        <v>Well Paid</v>
      </c>
      <c r="AD299" t="str">
        <v>Well Paid</v>
      </c>
      <c r="AF299" t="b">
        <v>0</v>
      </c>
    </row>
    <row r="300" spans="1:32" x14ac:dyDescent="0.45">
      <c r="A300" s="9">
        <v>299</v>
      </c>
      <c r="B300" s="9" t="s">
        <v>545</v>
      </c>
      <c r="C300" s="9" t="s">
        <v>42</v>
      </c>
      <c r="D300" s="9" t="s">
        <v>555</v>
      </c>
      <c r="E300" s="15" t="b">
        <f t="shared" si="56"/>
        <v>1</v>
      </c>
      <c r="F300" s="15" t="b">
        <f t="shared" si="57"/>
        <v>1</v>
      </c>
      <c r="G300" s="9" t="s">
        <v>540</v>
      </c>
      <c r="H300" s="15" t="b">
        <f t="shared" si="58"/>
        <v>0</v>
      </c>
      <c r="I300" s="9" t="s">
        <v>541</v>
      </c>
      <c r="J300" s="9" t="s">
        <v>532</v>
      </c>
      <c r="K300" s="15" t="b">
        <f t="shared" si="59"/>
        <v>0</v>
      </c>
      <c r="L300" s="9" t="s">
        <v>538</v>
      </c>
      <c r="M300" s="9">
        <v>61</v>
      </c>
      <c r="N300" s="9">
        <v>85103</v>
      </c>
      <c r="O300" s="9">
        <v>33</v>
      </c>
      <c r="P300" s="15" t="b">
        <f t="shared" si="60"/>
        <v>1</v>
      </c>
      <c r="Q300" s="9">
        <v>11</v>
      </c>
      <c r="R300" s="9">
        <v>10</v>
      </c>
      <c r="S300" s="9">
        <v>7</v>
      </c>
      <c r="T300" s="9">
        <v>27</v>
      </c>
      <c r="U300" s="9" t="b">
        <f t="shared" si="61"/>
        <v>0</v>
      </c>
      <c r="V300" s="9" t="b">
        <f t="shared" si="62"/>
        <v>1</v>
      </c>
      <c r="W300" s="9" t="b">
        <f t="shared" si="63"/>
        <v>1</v>
      </c>
      <c r="X300" t="b">
        <f t="shared" si="64"/>
        <v>0</v>
      </c>
      <c r="Y300" t="b">
        <f t="shared" si="65"/>
        <v>1</v>
      </c>
      <c r="Z300" t="b">
        <f t="shared" si="66"/>
        <v>0</v>
      </c>
      <c r="AA300">
        <f t="shared" si="67"/>
        <v>192</v>
      </c>
      <c r="AB300" t="b">
        <f t="shared" si="68"/>
        <v>0</v>
      </c>
      <c r="AC300" t="str">
        <f t="shared" si="69"/>
        <v>Well Paid</v>
      </c>
      <c r="AD300" t="str">
        <v>Well Paid</v>
      </c>
      <c r="AF300" t="b">
        <v>0</v>
      </c>
    </row>
    <row r="301" spans="1:32" x14ac:dyDescent="0.45">
      <c r="A301" s="8">
        <v>300</v>
      </c>
      <c r="B301" s="8" t="s">
        <v>534</v>
      </c>
      <c r="C301" s="8" t="s">
        <v>43</v>
      </c>
      <c r="D301" s="8" t="s">
        <v>535</v>
      </c>
      <c r="E301" s="15" t="b">
        <f t="shared" si="56"/>
        <v>1</v>
      </c>
      <c r="F301" s="15" t="b">
        <f t="shared" si="57"/>
        <v>1</v>
      </c>
      <c r="G301" s="8" t="s">
        <v>550</v>
      </c>
      <c r="H301" s="15" t="b">
        <f t="shared" si="58"/>
        <v>0</v>
      </c>
      <c r="I301" s="8" t="s">
        <v>551</v>
      </c>
      <c r="J301" s="8" t="s">
        <v>537</v>
      </c>
      <c r="K301" s="15" t="b">
        <f t="shared" si="59"/>
        <v>0</v>
      </c>
      <c r="L301" s="8" t="s">
        <v>538</v>
      </c>
      <c r="M301" s="8">
        <v>33</v>
      </c>
      <c r="N301" s="8">
        <v>100812</v>
      </c>
      <c r="O301" s="8">
        <v>5</v>
      </c>
      <c r="P301" s="15" t="b">
        <f t="shared" si="60"/>
        <v>0</v>
      </c>
      <c r="Q301" s="8">
        <v>11</v>
      </c>
      <c r="R301" s="8">
        <v>5</v>
      </c>
      <c r="S301" s="8">
        <v>6</v>
      </c>
      <c r="T301" s="8">
        <v>23</v>
      </c>
      <c r="U301" s="9" t="b">
        <f t="shared" si="61"/>
        <v>0</v>
      </c>
      <c r="V301" s="9" t="b">
        <f t="shared" si="62"/>
        <v>0</v>
      </c>
      <c r="W301" s="9" t="b">
        <f t="shared" si="63"/>
        <v>0</v>
      </c>
      <c r="X301" t="b">
        <f t="shared" si="64"/>
        <v>0</v>
      </c>
      <c r="Y301" t="b">
        <f t="shared" si="65"/>
        <v>0</v>
      </c>
      <c r="Z301" t="b">
        <f t="shared" si="66"/>
        <v>0</v>
      </c>
      <c r="AA301">
        <f t="shared" si="67"/>
        <v>109</v>
      </c>
      <c r="AB301" t="b">
        <f t="shared" si="68"/>
        <v>0</v>
      </c>
      <c r="AC301" t="str">
        <f t="shared" si="69"/>
        <v>Well Paid</v>
      </c>
      <c r="AD301" t="str">
        <v>Well Paid</v>
      </c>
      <c r="AF301" t="b">
        <v>0</v>
      </c>
    </row>
    <row r="302" spans="1:32" x14ac:dyDescent="0.45">
      <c r="A302" s="9">
        <v>301</v>
      </c>
      <c r="B302" s="9" t="s">
        <v>545</v>
      </c>
      <c r="C302" s="9" t="s">
        <v>43</v>
      </c>
      <c r="D302" s="9" t="s">
        <v>535</v>
      </c>
      <c r="E302" s="15" t="b">
        <f t="shared" si="56"/>
        <v>1</v>
      </c>
      <c r="F302" s="15" t="b">
        <f t="shared" si="57"/>
        <v>1</v>
      </c>
      <c r="G302" s="9" t="s">
        <v>540</v>
      </c>
      <c r="H302" s="15" t="b">
        <f t="shared" si="58"/>
        <v>0</v>
      </c>
      <c r="I302" s="9" t="s">
        <v>541</v>
      </c>
      <c r="J302" s="9" t="s">
        <v>532</v>
      </c>
      <c r="K302" s="15" t="b">
        <f t="shared" si="59"/>
        <v>0</v>
      </c>
      <c r="L302" s="9" t="s">
        <v>554</v>
      </c>
      <c r="M302" s="9">
        <v>33</v>
      </c>
      <c r="N302" s="9">
        <v>71627</v>
      </c>
      <c r="O302" s="9">
        <v>28</v>
      </c>
      <c r="P302" s="15" t="b">
        <f t="shared" si="60"/>
        <v>1</v>
      </c>
      <c r="Q302" s="9">
        <v>18</v>
      </c>
      <c r="R302" s="9">
        <v>8</v>
      </c>
      <c r="S302" s="9">
        <v>2</v>
      </c>
      <c r="T302" s="9">
        <v>54</v>
      </c>
      <c r="U302" s="9" t="b">
        <f t="shared" si="61"/>
        <v>0</v>
      </c>
      <c r="V302" s="9" t="b">
        <f t="shared" si="62"/>
        <v>1</v>
      </c>
      <c r="W302" s="9" t="b">
        <f t="shared" si="63"/>
        <v>1</v>
      </c>
      <c r="X302" t="b">
        <f t="shared" si="64"/>
        <v>0</v>
      </c>
      <c r="Y302" t="b">
        <f t="shared" si="65"/>
        <v>1</v>
      </c>
      <c r="Z302" t="b">
        <f t="shared" si="66"/>
        <v>0</v>
      </c>
      <c r="AA302">
        <f t="shared" si="67"/>
        <v>266</v>
      </c>
      <c r="AB302" t="b">
        <f t="shared" si="68"/>
        <v>1</v>
      </c>
      <c r="AC302" t="str">
        <f t="shared" si="69"/>
        <v>Moderate</v>
      </c>
      <c r="AD302" t="str">
        <v>Moderate</v>
      </c>
      <c r="AF302" t="b">
        <v>0</v>
      </c>
    </row>
    <row r="303" spans="1:32" x14ac:dyDescent="0.45">
      <c r="A303" s="8">
        <v>302</v>
      </c>
      <c r="B303" s="8" t="s">
        <v>552</v>
      </c>
      <c r="C303" s="8" t="s">
        <v>528</v>
      </c>
      <c r="D303" s="8" t="s">
        <v>529</v>
      </c>
      <c r="E303" s="15" t="b">
        <f t="shared" si="56"/>
        <v>1</v>
      </c>
      <c r="F303" s="15" t="b">
        <f t="shared" si="57"/>
        <v>1</v>
      </c>
      <c r="G303" s="8" t="s">
        <v>550</v>
      </c>
      <c r="H303" s="15" t="b">
        <f t="shared" si="58"/>
        <v>0</v>
      </c>
      <c r="I303" s="8" t="s">
        <v>541</v>
      </c>
      <c r="J303" s="8" t="s">
        <v>532</v>
      </c>
      <c r="K303" s="15" t="b">
        <f t="shared" si="59"/>
        <v>0</v>
      </c>
      <c r="L303" s="8" t="s">
        <v>542</v>
      </c>
      <c r="M303" s="8">
        <v>36</v>
      </c>
      <c r="N303" s="8">
        <v>49008</v>
      </c>
      <c r="O303" s="8">
        <v>14</v>
      </c>
      <c r="P303" s="15" t="b">
        <f t="shared" si="60"/>
        <v>0</v>
      </c>
      <c r="Q303" s="8">
        <v>18</v>
      </c>
      <c r="R303" s="8">
        <v>2</v>
      </c>
      <c r="S303" s="8">
        <v>3</v>
      </c>
      <c r="T303" s="8">
        <v>22</v>
      </c>
      <c r="U303" s="9" t="b">
        <f t="shared" si="61"/>
        <v>0</v>
      </c>
      <c r="V303" s="9" t="b">
        <f t="shared" si="62"/>
        <v>0</v>
      </c>
      <c r="W303" s="9" t="b">
        <f t="shared" si="63"/>
        <v>0</v>
      </c>
      <c r="X303" t="b">
        <f t="shared" si="64"/>
        <v>0</v>
      </c>
      <c r="Y303" t="b">
        <f t="shared" si="65"/>
        <v>1</v>
      </c>
      <c r="Z303" t="b">
        <f t="shared" si="66"/>
        <v>0</v>
      </c>
      <c r="AA303">
        <f t="shared" si="67"/>
        <v>395</v>
      </c>
      <c r="AB303" t="b">
        <f t="shared" si="68"/>
        <v>1</v>
      </c>
      <c r="AC303" t="str">
        <f t="shared" si="69"/>
        <v>Moderate</v>
      </c>
      <c r="AD303" t="str">
        <v>Moderate</v>
      </c>
      <c r="AF303" t="b">
        <v>0</v>
      </c>
    </row>
    <row r="304" spans="1:32" x14ac:dyDescent="0.45">
      <c r="A304" s="9">
        <v>303</v>
      </c>
      <c r="B304" s="9" t="s">
        <v>545</v>
      </c>
      <c r="C304" s="9" t="s">
        <v>42</v>
      </c>
      <c r="D304" s="9" t="s">
        <v>555</v>
      </c>
      <c r="E304" s="15" t="b">
        <f t="shared" si="56"/>
        <v>1</v>
      </c>
      <c r="F304" s="15" t="b">
        <f t="shared" si="57"/>
        <v>1</v>
      </c>
      <c r="G304" s="9" t="s">
        <v>540</v>
      </c>
      <c r="H304" s="15" t="b">
        <f t="shared" si="58"/>
        <v>0</v>
      </c>
      <c r="I304" s="9" t="s">
        <v>551</v>
      </c>
      <c r="J304" s="9" t="s">
        <v>537</v>
      </c>
      <c r="K304" s="15" t="b">
        <f t="shared" si="59"/>
        <v>0</v>
      </c>
      <c r="L304" s="9" t="s">
        <v>533</v>
      </c>
      <c r="M304" s="9">
        <v>62</v>
      </c>
      <c r="N304" s="9">
        <v>101274</v>
      </c>
      <c r="O304" s="9">
        <v>5</v>
      </c>
      <c r="P304" s="15" t="b">
        <f t="shared" si="60"/>
        <v>0</v>
      </c>
      <c r="Q304" s="9">
        <v>11</v>
      </c>
      <c r="R304" s="9">
        <v>7</v>
      </c>
      <c r="S304" s="9">
        <v>6</v>
      </c>
      <c r="T304" s="9">
        <v>59</v>
      </c>
      <c r="U304" s="9" t="b">
        <f t="shared" si="61"/>
        <v>0</v>
      </c>
      <c r="V304" s="9" t="b">
        <f t="shared" si="62"/>
        <v>0</v>
      </c>
      <c r="W304" s="9" t="b">
        <f t="shared" si="63"/>
        <v>0</v>
      </c>
      <c r="X304" t="b">
        <f t="shared" si="64"/>
        <v>0</v>
      </c>
      <c r="Y304" t="b">
        <f t="shared" si="65"/>
        <v>0</v>
      </c>
      <c r="Z304" t="b">
        <f t="shared" si="66"/>
        <v>0</v>
      </c>
      <c r="AA304">
        <f t="shared" si="67"/>
        <v>105</v>
      </c>
      <c r="AB304" t="b">
        <f t="shared" si="68"/>
        <v>0</v>
      </c>
      <c r="AC304" t="str">
        <f t="shared" si="69"/>
        <v>Well Paid</v>
      </c>
      <c r="AD304" t="str">
        <v>Well Paid</v>
      </c>
      <c r="AF304" t="b">
        <v>0</v>
      </c>
    </row>
    <row r="305" spans="1:32" x14ac:dyDescent="0.45">
      <c r="A305" s="8">
        <v>304</v>
      </c>
      <c r="B305" s="8" t="s">
        <v>527</v>
      </c>
      <c r="C305" s="8" t="s">
        <v>528</v>
      </c>
      <c r="D305" s="8" t="s">
        <v>529</v>
      </c>
      <c r="E305" s="15" t="b">
        <f t="shared" si="56"/>
        <v>1</v>
      </c>
      <c r="F305" s="15" t="b">
        <f t="shared" si="57"/>
        <v>1</v>
      </c>
      <c r="G305" s="8" t="s">
        <v>548</v>
      </c>
      <c r="H305" s="15" t="b">
        <f t="shared" si="58"/>
        <v>1</v>
      </c>
      <c r="I305" s="8" t="s">
        <v>543</v>
      </c>
      <c r="J305" s="8" t="s">
        <v>544</v>
      </c>
      <c r="K305" s="15" t="b">
        <f t="shared" si="59"/>
        <v>1</v>
      </c>
      <c r="L305" s="8" t="s">
        <v>554</v>
      </c>
      <c r="M305" s="8">
        <v>40</v>
      </c>
      <c r="N305" s="8">
        <v>62402</v>
      </c>
      <c r="O305" s="8">
        <v>33</v>
      </c>
      <c r="P305" s="15" t="b">
        <f t="shared" si="60"/>
        <v>1</v>
      </c>
      <c r="Q305" s="8">
        <v>12</v>
      </c>
      <c r="R305" s="8">
        <v>4</v>
      </c>
      <c r="S305" s="8">
        <v>4</v>
      </c>
      <c r="T305" s="8">
        <v>26</v>
      </c>
      <c r="U305" s="9" t="b">
        <f t="shared" si="61"/>
        <v>1</v>
      </c>
      <c r="V305" s="9" t="b">
        <f t="shared" si="62"/>
        <v>1</v>
      </c>
      <c r="W305" s="9" t="b">
        <f t="shared" si="63"/>
        <v>1</v>
      </c>
      <c r="X305" t="b">
        <f t="shared" si="64"/>
        <v>0</v>
      </c>
      <c r="Y305" t="b">
        <f t="shared" si="65"/>
        <v>0</v>
      </c>
      <c r="Z305" t="b">
        <f t="shared" si="66"/>
        <v>0</v>
      </c>
      <c r="AA305">
        <f t="shared" si="67"/>
        <v>307</v>
      </c>
      <c r="AB305" t="b">
        <f t="shared" si="68"/>
        <v>0</v>
      </c>
      <c r="AC305" t="str">
        <f t="shared" si="69"/>
        <v>Moderate</v>
      </c>
      <c r="AD305" t="str">
        <v>Moderate</v>
      </c>
      <c r="AF305" t="b">
        <v>0</v>
      </c>
    </row>
    <row r="306" spans="1:32" x14ac:dyDescent="0.45">
      <c r="A306" s="9">
        <v>305</v>
      </c>
      <c r="B306" s="9" t="s">
        <v>545</v>
      </c>
      <c r="C306" s="9" t="s">
        <v>43</v>
      </c>
      <c r="D306" s="9" t="s">
        <v>529</v>
      </c>
      <c r="E306" s="15" t="b">
        <f t="shared" si="56"/>
        <v>1</v>
      </c>
      <c r="F306" s="15" t="b">
        <f t="shared" si="57"/>
        <v>1</v>
      </c>
      <c r="G306" s="9" t="s">
        <v>548</v>
      </c>
      <c r="H306" s="15" t="b">
        <f t="shared" si="58"/>
        <v>1</v>
      </c>
      <c r="I306" s="9" t="s">
        <v>536</v>
      </c>
      <c r="J306" s="9" t="s">
        <v>532</v>
      </c>
      <c r="K306" s="15" t="b">
        <f t="shared" si="59"/>
        <v>0</v>
      </c>
      <c r="L306" s="9" t="s">
        <v>549</v>
      </c>
      <c r="M306" s="9">
        <v>47</v>
      </c>
      <c r="N306" s="9">
        <v>83384</v>
      </c>
      <c r="O306" s="9">
        <v>19</v>
      </c>
      <c r="P306" s="15" t="b">
        <f t="shared" si="60"/>
        <v>1</v>
      </c>
      <c r="Q306" s="9">
        <v>5</v>
      </c>
      <c r="R306" s="9">
        <v>9</v>
      </c>
      <c r="S306" s="9">
        <v>6</v>
      </c>
      <c r="T306" s="9">
        <v>46</v>
      </c>
      <c r="U306" s="9" t="b">
        <f t="shared" si="61"/>
        <v>0</v>
      </c>
      <c r="V306" s="9" t="b">
        <f t="shared" si="62"/>
        <v>1</v>
      </c>
      <c r="W306" s="9" t="b">
        <f t="shared" si="63"/>
        <v>1</v>
      </c>
      <c r="X306" t="b">
        <f t="shared" si="64"/>
        <v>0</v>
      </c>
      <c r="Y306" t="b">
        <f t="shared" si="65"/>
        <v>1</v>
      </c>
      <c r="Z306" t="b">
        <f t="shared" si="66"/>
        <v>0</v>
      </c>
      <c r="AA306">
        <f t="shared" si="67"/>
        <v>203</v>
      </c>
      <c r="AB306" t="b">
        <f t="shared" si="68"/>
        <v>0</v>
      </c>
      <c r="AC306" t="str">
        <f t="shared" si="69"/>
        <v>Well Paid</v>
      </c>
      <c r="AD306" t="str">
        <v>Well Paid</v>
      </c>
      <c r="AF306" t="b">
        <v>0</v>
      </c>
    </row>
    <row r="307" spans="1:32" x14ac:dyDescent="0.45">
      <c r="A307" s="8">
        <v>306</v>
      </c>
      <c r="B307" s="8" t="s">
        <v>534</v>
      </c>
      <c r="C307" s="8" t="s">
        <v>43</v>
      </c>
      <c r="D307" s="8" t="s">
        <v>529</v>
      </c>
      <c r="E307" s="15" t="b">
        <f t="shared" si="56"/>
        <v>1</v>
      </c>
      <c r="F307" s="15" t="b">
        <f t="shared" si="57"/>
        <v>1</v>
      </c>
      <c r="G307" s="8" t="s">
        <v>530</v>
      </c>
      <c r="H307" s="15" t="b">
        <f t="shared" si="58"/>
        <v>0</v>
      </c>
      <c r="I307" s="8" t="s">
        <v>531</v>
      </c>
      <c r="J307" s="8" t="s">
        <v>537</v>
      </c>
      <c r="K307" s="15" t="b">
        <f t="shared" si="59"/>
        <v>0</v>
      </c>
      <c r="L307" s="8" t="s">
        <v>542</v>
      </c>
      <c r="M307" s="8">
        <v>50</v>
      </c>
      <c r="N307" s="8">
        <v>35793</v>
      </c>
      <c r="O307" s="8">
        <v>22</v>
      </c>
      <c r="P307" s="15" t="b">
        <f t="shared" si="60"/>
        <v>1</v>
      </c>
      <c r="Q307" s="8">
        <v>9</v>
      </c>
      <c r="R307" s="8">
        <v>12</v>
      </c>
      <c r="S307" s="8">
        <v>1</v>
      </c>
      <c r="T307" s="8">
        <v>20</v>
      </c>
      <c r="U307" s="9" t="b">
        <f t="shared" si="61"/>
        <v>0</v>
      </c>
      <c r="V307" s="9" t="b">
        <f t="shared" si="62"/>
        <v>1</v>
      </c>
      <c r="W307" s="9" t="b">
        <f t="shared" si="63"/>
        <v>1</v>
      </c>
      <c r="X307" t="b">
        <f t="shared" si="64"/>
        <v>0</v>
      </c>
      <c r="Y307" t="b">
        <f t="shared" si="65"/>
        <v>0</v>
      </c>
      <c r="Z307" t="b">
        <f t="shared" si="66"/>
        <v>0</v>
      </c>
      <c r="AA307">
        <f t="shared" si="67"/>
        <v>469</v>
      </c>
      <c r="AB307" t="b">
        <f t="shared" si="68"/>
        <v>1</v>
      </c>
      <c r="AC307" t="str">
        <f t="shared" si="69"/>
        <v>Moderate</v>
      </c>
      <c r="AD307" t="str">
        <v>Moderate</v>
      </c>
      <c r="AF307" t="b">
        <v>0</v>
      </c>
    </row>
    <row r="308" spans="1:32" x14ac:dyDescent="0.45">
      <c r="A308" s="9">
        <v>307</v>
      </c>
      <c r="B308" s="9" t="s">
        <v>527</v>
      </c>
      <c r="C308" s="9" t="s">
        <v>43</v>
      </c>
      <c r="D308" s="9" t="s">
        <v>535</v>
      </c>
      <c r="E308" s="15" t="b">
        <f t="shared" si="56"/>
        <v>1</v>
      </c>
      <c r="F308" s="15" t="b">
        <f t="shared" si="57"/>
        <v>1</v>
      </c>
      <c r="G308" s="9" t="s">
        <v>540</v>
      </c>
      <c r="H308" s="15" t="b">
        <f t="shared" si="58"/>
        <v>0</v>
      </c>
      <c r="I308" s="9" t="s">
        <v>553</v>
      </c>
      <c r="J308" s="9" t="s">
        <v>532</v>
      </c>
      <c r="K308" s="15" t="b">
        <f t="shared" si="59"/>
        <v>0</v>
      </c>
      <c r="L308" s="9" t="s">
        <v>549</v>
      </c>
      <c r="M308" s="9">
        <v>43</v>
      </c>
      <c r="N308" s="9">
        <v>35571</v>
      </c>
      <c r="O308" s="9">
        <v>5</v>
      </c>
      <c r="P308" s="15" t="b">
        <f t="shared" si="60"/>
        <v>0</v>
      </c>
      <c r="Q308" s="9">
        <v>9</v>
      </c>
      <c r="R308" s="9">
        <v>1</v>
      </c>
      <c r="S308" s="9">
        <v>1</v>
      </c>
      <c r="T308" s="9">
        <v>46</v>
      </c>
      <c r="U308" s="9" t="b">
        <f t="shared" si="61"/>
        <v>0</v>
      </c>
      <c r="V308" s="9" t="b">
        <f t="shared" si="62"/>
        <v>0</v>
      </c>
      <c r="W308" s="9" t="b">
        <f t="shared" si="63"/>
        <v>0</v>
      </c>
      <c r="X308" t="b">
        <f t="shared" si="64"/>
        <v>0</v>
      </c>
      <c r="Y308" t="b">
        <f t="shared" si="65"/>
        <v>1</v>
      </c>
      <c r="Z308" t="b">
        <f t="shared" si="66"/>
        <v>0</v>
      </c>
      <c r="AA308">
        <f t="shared" si="67"/>
        <v>471</v>
      </c>
      <c r="AB308" t="b">
        <f t="shared" si="68"/>
        <v>0</v>
      </c>
      <c r="AC308" t="str">
        <f t="shared" si="69"/>
        <v>Moderate</v>
      </c>
      <c r="AD308" t="str">
        <v>Moderate</v>
      </c>
      <c r="AF308" t="b">
        <v>0</v>
      </c>
    </row>
    <row r="309" spans="1:32" x14ac:dyDescent="0.45">
      <c r="A309" s="8">
        <v>308</v>
      </c>
      <c r="B309" s="8" t="s">
        <v>534</v>
      </c>
      <c r="C309" s="8" t="s">
        <v>43</v>
      </c>
      <c r="D309" s="8" t="s">
        <v>555</v>
      </c>
      <c r="E309" s="15" t="b">
        <f t="shared" si="56"/>
        <v>1</v>
      </c>
      <c r="F309" s="15" t="b">
        <f t="shared" si="57"/>
        <v>1</v>
      </c>
      <c r="G309" s="8" t="s">
        <v>540</v>
      </c>
      <c r="H309" s="15" t="b">
        <f t="shared" si="58"/>
        <v>0</v>
      </c>
      <c r="I309" s="8" t="s">
        <v>531</v>
      </c>
      <c r="J309" s="8" t="s">
        <v>532</v>
      </c>
      <c r="K309" s="15" t="b">
        <f t="shared" si="59"/>
        <v>0</v>
      </c>
      <c r="L309" s="8" t="s">
        <v>542</v>
      </c>
      <c r="M309" s="8">
        <v>61</v>
      </c>
      <c r="N309" s="8">
        <v>46209</v>
      </c>
      <c r="O309" s="8">
        <v>2</v>
      </c>
      <c r="P309" s="15" t="b">
        <f t="shared" si="60"/>
        <v>0</v>
      </c>
      <c r="Q309" s="8">
        <v>10</v>
      </c>
      <c r="R309" s="8">
        <v>7</v>
      </c>
      <c r="S309" s="8">
        <v>3</v>
      </c>
      <c r="T309" s="8">
        <v>35</v>
      </c>
      <c r="U309" s="9" t="b">
        <f t="shared" si="61"/>
        <v>0</v>
      </c>
      <c r="V309" s="9" t="b">
        <f t="shared" si="62"/>
        <v>0</v>
      </c>
      <c r="W309" s="9" t="b">
        <f t="shared" si="63"/>
        <v>0</v>
      </c>
      <c r="X309" t="b">
        <f t="shared" si="64"/>
        <v>0</v>
      </c>
      <c r="Y309" t="b">
        <f t="shared" si="65"/>
        <v>1</v>
      </c>
      <c r="Z309" t="b">
        <f t="shared" si="66"/>
        <v>0</v>
      </c>
      <c r="AA309">
        <f t="shared" si="67"/>
        <v>415</v>
      </c>
      <c r="AB309" t="b">
        <f t="shared" si="68"/>
        <v>1</v>
      </c>
      <c r="AC309" t="str">
        <f t="shared" si="69"/>
        <v>Moderate</v>
      </c>
      <c r="AD309" t="str">
        <v>Moderate</v>
      </c>
      <c r="AF309" t="b">
        <v>0</v>
      </c>
    </row>
    <row r="310" spans="1:32" x14ac:dyDescent="0.45">
      <c r="A310" s="9">
        <v>309</v>
      </c>
      <c r="B310" s="9" t="s">
        <v>559</v>
      </c>
      <c r="C310" s="9" t="s">
        <v>43</v>
      </c>
      <c r="D310" s="9" t="s">
        <v>529</v>
      </c>
      <c r="E310" s="15" t="b">
        <f t="shared" si="56"/>
        <v>1</v>
      </c>
      <c r="F310" s="15" t="b">
        <f t="shared" si="57"/>
        <v>1</v>
      </c>
      <c r="G310" s="9" t="s">
        <v>550</v>
      </c>
      <c r="H310" s="15" t="b">
        <f t="shared" si="58"/>
        <v>0</v>
      </c>
      <c r="I310" s="9" t="s">
        <v>531</v>
      </c>
      <c r="J310" s="9" t="s">
        <v>544</v>
      </c>
      <c r="K310" s="15" t="b">
        <f t="shared" si="59"/>
        <v>1</v>
      </c>
      <c r="L310" s="9" t="s">
        <v>546</v>
      </c>
      <c r="M310" s="9">
        <v>42</v>
      </c>
      <c r="N310" s="9">
        <v>73148</v>
      </c>
      <c r="O310" s="9">
        <v>30</v>
      </c>
      <c r="P310" s="15" t="b">
        <f t="shared" si="60"/>
        <v>1</v>
      </c>
      <c r="Q310" s="9">
        <v>19</v>
      </c>
      <c r="R310" s="9">
        <v>6</v>
      </c>
      <c r="S310" s="9">
        <v>8</v>
      </c>
      <c r="T310" s="9">
        <v>57</v>
      </c>
      <c r="U310" s="9" t="b">
        <f t="shared" si="61"/>
        <v>0</v>
      </c>
      <c r="V310" s="9" t="b">
        <f t="shared" si="62"/>
        <v>1</v>
      </c>
      <c r="W310" s="9" t="b">
        <f t="shared" si="63"/>
        <v>1</v>
      </c>
      <c r="X310" t="b">
        <f t="shared" si="64"/>
        <v>0</v>
      </c>
      <c r="Y310" t="b">
        <f t="shared" si="65"/>
        <v>1</v>
      </c>
      <c r="Z310" t="b">
        <f t="shared" si="66"/>
        <v>0</v>
      </c>
      <c r="AA310">
        <f t="shared" si="67"/>
        <v>258</v>
      </c>
      <c r="AB310" t="b">
        <f t="shared" si="68"/>
        <v>1</v>
      </c>
      <c r="AC310" t="str">
        <f t="shared" si="69"/>
        <v>Moderate</v>
      </c>
      <c r="AD310" t="str">
        <v>Moderate</v>
      </c>
      <c r="AF310" t="b">
        <v>0</v>
      </c>
    </row>
    <row r="311" spans="1:32" x14ac:dyDescent="0.45">
      <c r="A311" s="8">
        <v>310</v>
      </c>
      <c r="B311" s="8" t="s">
        <v>559</v>
      </c>
      <c r="C311" s="8" t="s">
        <v>43</v>
      </c>
      <c r="D311" s="8" t="s">
        <v>555</v>
      </c>
      <c r="E311" s="15" t="b">
        <f t="shared" si="56"/>
        <v>1</v>
      </c>
      <c r="F311" s="15" t="b">
        <f t="shared" si="57"/>
        <v>1</v>
      </c>
      <c r="G311" s="8" t="s">
        <v>530</v>
      </c>
      <c r="H311" s="15" t="b">
        <f t="shared" si="58"/>
        <v>0</v>
      </c>
      <c r="I311" s="8" t="s">
        <v>556</v>
      </c>
      <c r="J311" s="8" t="s">
        <v>532</v>
      </c>
      <c r="K311" s="15" t="b">
        <f t="shared" si="59"/>
        <v>0</v>
      </c>
      <c r="L311" s="8" t="s">
        <v>549</v>
      </c>
      <c r="M311" s="8">
        <v>59</v>
      </c>
      <c r="N311" s="8">
        <v>32224</v>
      </c>
      <c r="O311" s="8">
        <v>39</v>
      </c>
      <c r="P311" s="15" t="b">
        <f t="shared" si="60"/>
        <v>1</v>
      </c>
      <c r="Q311" s="8">
        <v>1</v>
      </c>
      <c r="R311" s="8">
        <v>8</v>
      </c>
      <c r="S311" s="8">
        <v>8</v>
      </c>
      <c r="T311" s="8">
        <v>26</v>
      </c>
      <c r="U311" s="9" t="b">
        <f t="shared" si="61"/>
        <v>0</v>
      </c>
      <c r="V311" s="9" t="b">
        <f t="shared" si="62"/>
        <v>1</v>
      </c>
      <c r="W311" s="9" t="b">
        <f t="shared" si="63"/>
        <v>1</v>
      </c>
      <c r="X311" t="b">
        <f t="shared" si="64"/>
        <v>1</v>
      </c>
      <c r="Y311" t="b">
        <f t="shared" si="65"/>
        <v>1</v>
      </c>
      <c r="Z311" t="b">
        <f t="shared" si="66"/>
        <v>0</v>
      </c>
      <c r="AA311">
        <f t="shared" si="67"/>
        <v>484</v>
      </c>
      <c r="AB311" t="b">
        <f t="shared" si="68"/>
        <v>0</v>
      </c>
      <c r="AC311" t="str">
        <f t="shared" si="69"/>
        <v>Moderate</v>
      </c>
      <c r="AD311" t="str">
        <v>Moderate</v>
      </c>
      <c r="AF311" t="b">
        <v>0</v>
      </c>
    </row>
    <row r="312" spans="1:32" x14ac:dyDescent="0.45">
      <c r="A312" s="9">
        <v>311</v>
      </c>
      <c r="B312" s="9" t="s">
        <v>527</v>
      </c>
      <c r="C312" s="9" t="s">
        <v>43</v>
      </c>
      <c r="D312" s="9" t="s">
        <v>555</v>
      </c>
      <c r="E312" s="15" t="b">
        <f t="shared" si="56"/>
        <v>1</v>
      </c>
      <c r="F312" s="15" t="b">
        <f t="shared" si="57"/>
        <v>1</v>
      </c>
      <c r="G312" s="9" t="s">
        <v>540</v>
      </c>
      <c r="H312" s="15" t="b">
        <f t="shared" si="58"/>
        <v>0</v>
      </c>
      <c r="I312" s="9" t="s">
        <v>536</v>
      </c>
      <c r="J312" s="9" t="s">
        <v>537</v>
      </c>
      <c r="K312" s="15" t="b">
        <f t="shared" si="59"/>
        <v>0</v>
      </c>
      <c r="L312" s="9" t="s">
        <v>554</v>
      </c>
      <c r="M312" s="9">
        <v>41</v>
      </c>
      <c r="N312" s="9">
        <v>78695</v>
      </c>
      <c r="O312" s="9">
        <v>4</v>
      </c>
      <c r="P312" s="15" t="b">
        <f t="shared" si="60"/>
        <v>0</v>
      </c>
      <c r="Q312" s="9">
        <v>7</v>
      </c>
      <c r="R312" s="9">
        <v>5</v>
      </c>
      <c r="S312" s="9">
        <v>4</v>
      </c>
      <c r="T312" s="9">
        <v>42</v>
      </c>
      <c r="U312" s="9" t="b">
        <f t="shared" si="61"/>
        <v>0</v>
      </c>
      <c r="V312" s="9" t="b">
        <f t="shared" si="62"/>
        <v>0</v>
      </c>
      <c r="W312" s="9" t="b">
        <f t="shared" si="63"/>
        <v>0</v>
      </c>
      <c r="X312" t="b">
        <f t="shared" si="64"/>
        <v>0</v>
      </c>
      <c r="Y312" t="b">
        <f t="shared" si="65"/>
        <v>0</v>
      </c>
      <c r="Z312" t="b">
        <f t="shared" si="66"/>
        <v>0</v>
      </c>
      <c r="AA312">
        <f t="shared" si="67"/>
        <v>228</v>
      </c>
      <c r="AB312" t="b">
        <f t="shared" si="68"/>
        <v>1</v>
      </c>
      <c r="AC312" t="str">
        <f t="shared" si="69"/>
        <v>Moderate</v>
      </c>
      <c r="AD312" t="str">
        <v>Moderate</v>
      </c>
      <c r="AF312" t="b">
        <v>0</v>
      </c>
    </row>
    <row r="313" spans="1:32" x14ac:dyDescent="0.45">
      <c r="A313" s="8">
        <v>312</v>
      </c>
      <c r="B313" s="8" t="s">
        <v>552</v>
      </c>
      <c r="C313" s="8" t="s">
        <v>42</v>
      </c>
      <c r="D313" s="8" t="s">
        <v>535</v>
      </c>
      <c r="E313" s="15" t="b">
        <f t="shared" si="56"/>
        <v>1</v>
      </c>
      <c r="F313" s="15" t="b">
        <f t="shared" si="57"/>
        <v>1</v>
      </c>
      <c r="G313" s="8" t="s">
        <v>530</v>
      </c>
      <c r="H313" s="15" t="b">
        <f t="shared" si="58"/>
        <v>0</v>
      </c>
      <c r="I313" s="8" t="s">
        <v>556</v>
      </c>
      <c r="J313" s="8" t="s">
        <v>532</v>
      </c>
      <c r="K313" s="15" t="b">
        <f t="shared" si="59"/>
        <v>0</v>
      </c>
      <c r="L313" s="8" t="s">
        <v>542</v>
      </c>
      <c r="M313" s="8">
        <v>50</v>
      </c>
      <c r="N313" s="8">
        <v>62441</v>
      </c>
      <c r="O313" s="8">
        <v>33</v>
      </c>
      <c r="P313" s="15" t="b">
        <f t="shared" si="60"/>
        <v>1</v>
      </c>
      <c r="Q313" s="8">
        <v>4</v>
      </c>
      <c r="R313" s="8">
        <v>1</v>
      </c>
      <c r="S313" s="8">
        <v>6</v>
      </c>
      <c r="T313" s="8">
        <v>30</v>
      </c>
      <c r="U313" s="9" t="b">
        <f t="shared" si="61"/>
        <v>0</v>
      </c>
      <c r="V313" s="9" t="b">
        <f t="shared" si="62"/>
        <v>1</v>
      </c>
      <c r="W313" s="9" t="b">
        <f t="shared" si="63"/>
        <v>1</v>
      </c>
      <c r="X313" t="b">
        <f t="shared" si="64"/>
        <v>0</v>
      </c>
      <c r="Y313" t="b">
        <f t="shared" si="65"/>
        <v>1</v>
      </c>
      <c r="Z313" t="b">
        <f t="shared" si="66"/>
        <v>0</v>
      </c>
      <c r="AA313">
        <f t="shared" si="67"/>
        <v>305</v>
      </c>
      <c r="AB313" t="b">
        <f t="shared" si="68"/>
        <v>0</v>
      </c>
      <c r="AC313" t="str">
        <f t="shared" si="69"/>
        <v>Moderate</v>
      </c>
      <c r="AD313" t="str">
        <v>Moderate</v>
      </c>
      <c r="AF313" t="b">
        <v>0</v>
      </c>
    </row>
    <row r="314" spans="1:32" x14ac:dyDescent="0.45">
      <c r="A314" s="9">
        <v>313</v>
      </c>
      <c r="B314" s="9" t="s">
        <v>559</v>
      </c>
      <c r="C314" s="9" t="s">
        <v>528</v>
      </c>
      <c r="D314" s="9" t="s">
        <v>529</v>
      </c>
      <c r="E314" s="15" t="b">
        <f t="shared" si="56"/>
        <v>1</v>
      </c>
      <c r="F314" s="15" t="b">
        <f t="shared" si="57"/>
        <v>1</v>
      </c>
      <c r="G314" s="9" t="s">
        <v>548</v>
      </c>
      <c r="H314" s="15" t="b">
        <f t="shared" si="58"/>
        <v>1</v>
      </c>
      <c r="I314" s="9" t="s">
        <v>536</v>
      </c>
      <c r="J314" s="9" t="s">
        <v>544</v>
      </c>
      <c r="K314" s="15" t="b">
        <f t="shared" si="59"/>
        <v>1</v>
      </c>
      <c r="L314" s="9" t="s">
        <v>542</v>
      </c>
      <c r="M314" s="9">
        <v>25</v>
      </c>
      <c r="N314" s="9">
        <v>69129</v>
      </c>
      <c r="O314" s="9">
        <v>13</v>
      </c>
      <c r="P314" s="15" t="b">
        <f t="shared" si="60"/>
        <v>0</v>
      </c>
      <c r="Q314" s="9">
        <v>1</v>
      </c>
      <c r="R314" s="9">
        <v>1</v>
      </c>
      <c r="S314" s="9">
        <v>8</v>
      </c>
      <c r="T314" s="9">
        <v>52</v>
      </c>
      <c r="U314" s="9" t="b">
        <f t="shared" si="61"/>
        <v>1</v>
      </c>
      <c r="V314" s="9" t="b">
        <f t="shared" si="62"/>
        <v>0</v>
      </c>
      <c r="W314" s="9" t="b">
        <f t="shared" si="63"/>
        <v>1</v>
      </c>
      <c r="X314" t="b">
        <f t="shared" si="64"/>
        <v>0</v>
      </c>
      <c r="Y314" t="b">
        <f t="shared" si="65"/>
        <v>1</v>
      </c>
      <c r="Z314" t="b">
        <f t="shared" si="66"/>
        <v>0</v>
      </c>
      <c r="AA314">
        <f t="shared" si="67"/>
        <v>272</v>
      </c>
      <c r="AB314" t="b">
        <f t="shared" si="68"/>
        <v>0</v>
      </c>
      <c r="AC314" t="str">
        <f t="shared" si="69"/>
        <v>Moderate</v>
      </c>
      <c r="AD314" t="str">
        <v>Moderate</v>
      </c>
      <c r="AF314" t="b">
        <v>0</v>
      </c>
    </row>
    <row r="315" spans="1:32" x14ac:dyDescent="0.45">
      <c r="A315" s="8">
        <v>314</v>
      </c>
      <c r="B315" s="8" t="s">
        <v>545</v>
      </c>
      <c r="C315" s="8" t="s">
        <v>43</v>
      </c>
      <c r="D315" s="8" t="s">
        <v>529</v>
      </c>
      <c r="E315" s="15" t="b">
        <f t="shared" si="56"/>
        <v>1</v>
      </c>
      <c r="F315" s="15" t="b">
        <f t="shared" si="57"/>
        <v>1</v>
      </c>
      <c r="G315" s="8" t="s">
        <v>540</v>
      </c>
      <c r="H315" s="15" t="b">
        <f t="shared" si="58"/>
        <v>0</v>
      </c>
      <c r="I315" s="8" t="s">
        <v>551</v>
      </c>
      <c r="J315" s="8" t="s">
        <v>544</v>
      </c>
      <c r="K315" s="15" t="b">
        <f t="shared" si="59"/>
        <v>1</v>
      </c>
      <c r="L315" s="8" t="s">
        <v>538</v>
      </c>
      <c r="M315" s="8">
        <v>28</v>
      </c>
      <c r="N315" s="8">
        <v>92368</v>
      </c>
      <c r="O315" s="8">
        <v>20</v>
      </c>
      <c r="P315" s="15" t="b">
        <f t="shared" si="60"/>
        <v>1</v>
      </c>
      <c r="Q315" s="8">
        <v>15</v>
      </c>
      <c r="R315" s="8">
        <v>9</v>
      </c>
      <c r="S315" s="8">
        <v>7</v>
      </c>
      <c r="T315" s="8">
        <v>55</v>
      </c>
      <c r="U315" s="9" t="b">
        <f t="shared" si="61"/>
        <v>0</v>
      </c>
      <c r="V315" s="9" t="b">
        <f t="shared" si="62"/>
        <v>1</v>
      </c>
      <c r="W315" s="9" t="b">
        <f t="shared" si="63"/>
        <v>1</v>
      </c>
      <c r="X315" t="b">
        <f t="shared" si="64"/>
        <v>0</v>
      </c>
      <c r="Y315" t="b">
        <f t="shared" si="65"/>
        <v>0</v>
      </c>
      <c r="Z315" t="b">
        <f t="shared" si="66"/>
        <v>0</v>
      </c>
      <c r="AA315">
        <f t="shared" si="67"/>
        <v>145</v>
      </c>
      <c r="AB315" t="b">
        <f t="shared" si="68"/>
        <v>1</v>
      </c>
      <c r="AC315" t="str">
        <f t="shared" si="69"/>
        <v>Well Paid</v>
      </c>
      <c r="AD315" t="str">
        <v>Well Paid</v>
      </c>
      <c r="AF315" t="b">
        <v>0</v>
      </c>
    </row>
    <row r="316" spans="1:32" x14ac:dyDescent="0.45">
      <c r="A316" s="9">
        <v>315</v>
      </c>
      <c r="B316" s="9" t="s">
        <v>534</v>
      </c>
      <c r="C316" s="9" t="s">
        <v>42</v>
      </c>
      <c r="D316" s="9" t="s">
        <v>555</v>
      </c>
      <c r="E316" s="15" t="b">
        <f t="shared" si="56"/>
        <v>1</v>
      </c>
      <c r="F316" s="15" t="b">
        <f t="shared" si="57"/>
        <v>1</v>
      </c>
      <c r="G316" s="9" t="s">
        <v>540</v>
      </c>
      <c r="H316" s="15" t="b">
        <f t="shared" si="58"/>
        <v>0</v>
      </c>
      <c r="I316" s="9" t="s">
        <v>551</v>
      </c>
      <c r="J316" s="9" t="s">
        <v>537</v>
      </c>
      <c r="K316" s="15" t="b">
        <f t="shared" si="59"/>
        <v>0</v>
      </c>
      <c r="L316" s="9" t="s">
        <v>538</v>
      </c>
      <c r="M316" s="9">
        <v>49</v>
      </c>
      <c r="N316" s="9">
        <v>74760</v>
      </c>
      <c r="O316" s="9">
        <v>7</v>
      </c>
      <c r="P316" s="15" t="b">
        <f t="shared" si="60"/>
        <v>0</v>
      </c>
      <c r="Q316" s="9">
        <v>8</v>
      </c>
      <c r="R316" s="9">
        <v>10</v>
      </c>
      <c r="S316" s="9">
        <v>7</v>
      </c>
      <c r="T316" s="9">
        <v>56</v>
      </c>
      <c r="U316" s="9" t="b">
        <f t="shared" si="61"/>
        <v>0</v>
      </c>
      <c r="V316" s="9" t="b">
        <f t="shared" si="62"/>
        <v>0</v>
      </c>
      <c r="W316" s="9" t="b">
        <f t="shared" si="63"/>
        <v>0</v>
      </c>
      <c r="X316" t="b">
        <f t="shared" si="64"/>
        <v>0</v>
      </c>
      <c r="Y316" t="b">
        <f t="shared" si="65"/>
        <v>0</v>
      </c>
      <c r="Z316" t="b">
        <f t="shared" si="66"/>
        <v>0</v>
      </c>
      <c r="AA316">
        <f t="shared" si="67"/>
        <v>252</v>
      </c>
      <c r="AB316" t="b">
        <f t="shared" si="68"/>
        <v>0</v>
      </c>
      <c r="AC316" t="str">
        <f t="shared" si="69"/>
        <v>Moderate</v>
      </c>
      <c r="AD316" t="str">
        <v>Moderate</v>
      </c>
      <c r="AF316" t="b">
        <v>0</v>
      </c>
    </row>
    <row r="317" spans="1:32" x14ac:dyDescent="0.45">
      <c r="A317" s="8">
        <v>316</v>
      </c>
      <c r="B317" s="8" t="s">
        <v>559</v>
      </c>
      <c r="C317" s="8" t="s">
        <v>42</v>
      </c>
      <c r="D317" s="8" t="s">
        <v>547</v>
      </c>
      <c r="E317" s="15" t="b">
        <f t="shared" si="56"/>
        <v>0</v>
      </c>
      <c r="F317" s="15" t="b">
        <f t="shared" si="57"/>
        <v>0</v>
      </c>
      <c r="G317" s="8" t="s">
        <v>530</v>
      </c>
      <c r="H317" s="15" t="b">
        <f t="shared" si="58"/>
        <v>0</v>
      </c>
      <c r="I317" s="8" t="s">
        <v>536</v>
      </c>
      <c r="J317" s="8" t="s">
        <v>544</v>
      </c>
      <c r="K317" s="15" t="b">
        <f t="shared" si="59"/>
        <v>1</v>
      </c>
      <c r="L317" s="8" t="s">
        <v>558</v>
      </c>
      <c r="M317" s="8">
        <v>49</v>
      </c>
      <c r="N317" s="8">
        <v>53478</v>
      </c>
      <c r="O317" s="8">
        <v>15</v>
      </c>
      <c r="P317" s="15" t="b">
        <f t="shared" si="60"/>
        <v>0</v>
      </c>
      <c r="Q317" s="8">
        <v>12</v>
      </c>
      <c r="R317" s="8">
        <v>6</v>
      </c>
      <c r="S317" s="8">
        <v>4</v>
      </c>
      <c r="T317" s="8">
        <v>36</v>
      </c>
      <c r="U317" s="9" t="b">
        <f t="shared" si="61"/>
        <v>0</v>
      </c>
      <c r="V317" s="9" t="b">
        <f t="shared" si="62"/>
        <v>0</v>
      </c>
      <c r="W317" s="9" t="b">
        <f t="shared" si="63"/>
        <v>0</v>
      </c>
      <c r="X317" t="b">
        <f t="shared" si="64"/>
        <v>0</v>
      </c>
      <c r="Y317" t="b">
        <f t="shared" si="65"/>
        <v>0</v>
      </c>
      <c r="Z317" t="b">
        <f t="shared" si="66"/>
        <v>0</v>
      </c>
      <c r="AA317">
        <f t="shared" si="67"/>
        <v>363</v>
      </c>
      <c r="AB317" t="b">
        <f t="shared" si="68"/>
        <v>0</v>
      </c>
      <c r="AC317" t="str">
        <f t="shared" si="69"/>
        <v>Moderate</v>
      </c>
      <c r="AD317" t="str">
        <v>Moderate</v>
      </c>
      <c r="AF317" t="b">
        <v>0</v>
      </c>
    </row>
    <row r="318" spans="1:32" x14ac:dyDescent="0.45">
      <c r="A318" s="9">
        <v>317</v>
      </c>
      <c r="B318" s="9" t="s">
        <v>559</v>
      </c>
      <c r="C318" s="9" t="s">
        <v>528</v>
      </c>
      <c r="D318" s="9" t="s">
        <v>535</v>
      </c>
      <c r="E318" s="15" t="b">
        <f t="shared" si="56"/>
        <v>1</v>
      </c>
      <c r="F318" s="15" t="b">
        <f t="shared" si="57"/>
        <v>1</v>
      </c>
      <c r="G318" s="9" t="s">
        <v>540</v>
      </c>
      <c r="H318" s="15" t="b">
        <f t="shared" si="58"/>
        <v>0</v>
      </c>
      <c r="I318" s="9" t="s">
        <v>541</v>
      </c>
      <c r="J318" s="9" t="s">
        <v>532</v>
      </c>
      <c r="K318" s="15" t="b">
        <f t="shared" si="59"/>
        <v>0</v>
      </c>
      <c r="L318" s="9" t="s">
        <v>549</v>
      </c>
      <c r="M318" s="9">
        <v>25</v>
      </c>
      <c r="N318" s="9">
        <v>101854</v>
      </c>
      <c r="O318" s="9">
        <v>23</v>
      </c>
      <c r="P318" s="15" t="b">
        <f t="shared" si="60"/>
        <v>1</v>
      </c>
      <c r="Q318" s="9">
        <v>18</v>
      </c>
      <c r="R318" s="9">
        <v>10</v>
      </c>
      <c r="S318" s="9">
        <v>9</v>
      </c>
      <c r="T318" s="9">
        <v>54</v>
      </c>
      <c r="U318" s="9" t="b">
        <f t="shared" si="61"/>
        <v>0</v>
      </c>
      <c r="V318" s="9" t="b">
        <f t="shared" si="62"/>
        <v>1</v>
      </c>
      <c r="W318" s="9" t="b">
        <f t="shared" si="63"/>
        <v>1</v>
      </c>
      <c r="X318" t="b">
        <f t="shared" si="64"/>
        <v>1</v>
      </c>
      <c r="Y318" t="b">
        <f t="shared" si="65"/>
        <v>1</v>
      </c>
      <c r="Z318" t="b">
        <f t="shared" si="66"/>
        <v>0</v>
      </c>
      <c r="AA318">
        <f t="shared" si="67"/>
        <v>99</v>
      </c>
      <c r="AB318" t="b">
        <f t="shared" si="68"/>
        <v>0</v>
      </c>
      <c r="AC318" t="str">
        <f t="shared" si="69"/>
        <v>Well Paid</v>
      </c>
      <c r="AD318" t="str">
        <v>Well Paid</v>
      </c>
      <c r="AF318" t="b">
        <v>0</v>
      </c>
    </row>
    <row r="319" spans="1:32" x14ac:dyDescent="0.45">
      <c r="A319" s="8">
        <v>318</v>
      </c>
      <c r="B319" s="8" t="s">
        <v>552</v>
      </c>
      <c r="C319" s="8" t="s">
        <v>43</v>
      </c>
      <c r="D319" s="8" t="s">
        <v>535</v>
      </c>
      <c r="E319" s="15" t="b">
        <f t="shared" si="56"/>
        <v>1</v>
      </c>
      <c r="F319" s="15" t="b">
        <f t="shared" si="57"/>
        <v>1</v>
      </c>
      <c r="G319" s="8" t="s">
        <v>530</v>
      </c>
      <c r="H319" s="15" t="b">
        <f t="shared" si="58"/>
        <v>0</v>
      </c>
      <c r="I319" s="8" t="s">
        <v>543</v>
      </c>
      <c r="J319" s="8" t="s">
        <v>544</v>
      </c>
      <c r="K319" s="15" t="b">
        <f t="shared" si="59"/>
        <v>1</v>
      </c>
      <c r="L319" s="8" t="s">
        <v>538</v>
      </c>
      <c r="M319" s="8">
        <v>43</v>
      </c>
      <c r="N319" s="8">
        <v>115716</v>
      </c>
      <c r="O319" s="8">
        <v>14</v>
      </c>
      <c r="P319" s="15" t="b">
        <f t="shared" si="60"/>
        <v>0</v>
      </c>
      <c r="Q319" s="8">
        <v>15</v>
      </c>
      <c r="R319" s="8">
        <v>5</v>
      </c>
      <c r="S319" s="8">
        <v>6</v>
      </c>
      <c r="T319" s="8">
        <v>24</v>
      </c>
      <c r="U319" s="9" t="b">
        <f t="shared" si="61"/>
        <v>0</v>
      </c>
      <c r="V319" s="9" t="b">
        <f t="shared" si="62"/>
        <v>0</v>
      </c>
      <c r="W319" s="9" t="b">
        <f t="shared" si="63"/>
        <v>0</v>
      </c>
      <c r="X319" t="b">
        <f t="shared" si="64"/>
        <v>0</v>
      </c>
      <c r="Y319" t="b">
        <f t="shared" si="65"/>
        <v>0</v>
      </c>
      <c r="Z319" t="b">
        <f t="shared" si="66"/>
        <v>0</v>
      </c>
      <c r="AA319">
        <f t="shared" si="67"/>
        <v>22</v>
      </c>
      <c r="AB319" t="b">
        <f t="shared" si="68"/>
        <v>1</v>
      </c>
      <c r="AC319" t="str">
        <f t="shared" si="69"/>
        <v>Well Paid</v>
      </c>
      <c r="AD319" t="str">
        <v>Well Paid</v>
      </c>
      <c r="AF319" t="b">
        <v>0</v>
      </c>
    </row>
    <row r="320" spans="1:32" x14ac:dyDescent="0.45">
      <c r="A320" s="9">
        <v>319</v>
      </c>
      <c r="B320" s="9" t="s">
        <v>527</v>
      </c>
      <c r="C320" s="9" t="s">
        <v>528</v>
      </c>
      <c r="D320" s="9" t="s">
        <v>535</v>
      </c>
      <c r="E320" s="15" t="b">
        <f t="shared" si="56"/>
        <v>1</v>
      </c>
      <c r="F320" s="15" t="b">
        <f t="shared" si="57"/>
        <v>1</v>
      </c>
      <c r="G320" s="9" t="s">
        <v>540</v>
      </c>
      <c r="H320" s="15" t="b">
        <f t="shared" si="58"/>
        <v>0</v>
      </c>
      <c r="I320" s="9" t="s">
        <v>541</v>
      </c>
      <c r="J320" s="9" t="s">
        <v>537</v>
      </c>
      <c r="K320" s="15" t="b">
        <f t="shared" si="59"/>
        <v>0</v>
      </c>
      <c r="L320" s="9" t="s">
        <v>558</v>
      </c>
      <c r="M320" s="9">
        <v>33</v>
      </c>
      <c r="N320" s="9">
        <v>42180</v>
      </c>
      <c r="O320" s="9">
        <v>23</v>
      </c>
      <c r="P320" s="15" t="b">
        <f t="shared" si="60"/>
        <v>1</v>
      </c>
      <c r="Q320" s="9">
        <v>17</v>
      </c>
      <c r="R320" s="9">
        <v>1</v>
      </c>
      <c r="S320" s="9">
        <v>3</v>
      </c>
      <c r="T320" s="9">
        <v>51</v>
      </c>
      <c r="U320" s="9" t="b">
        <f t="shared" si="61"/>
        <v>0</v>
      </c>
      <c r="V320" s="9" t="b">
        <f t="shared" si="62"/>
        <v>1</v>
      </c>
      <c r="W320" s="9" t="b">
        <f t="shared" si="63"/>
        <v>1</v>
      </c>
      <c r="X320" t="b">
        <f t="shared" si="64"/>
        <v>0</v>
      </c>
      <c r="Y320" t="b">
        <f t="shared" si="65"/>
        <v>0</v>
      </c>
      <c r="Z320" t="b">
        <f t="shared" si="66"/>
        <v>0</v>
      </c>
      <c r="AA320">
        <f t="shared" si="67"/>
        <v>432</v>
      </c>
      <c r="AB320" t="b">
        <f t="shared" si="68"/>
        <v>0</v>
      </c>
      <c r="AC320" t="str">
        <f t="shared" si="69"/>
        <v>Moderate</v>
      </c>
      <c r="AD320" t="str">
        <v>Moderate</v>
      </c>
      <c r="AF320" t="b">
        <v>0</v>
      </c>
    </row>
    <row r="321" spans="1:32" x14ac:dyDescent="0.45">
      <c r="A321" s="8">
        <v>320</v>
      </c>
      <c r="B321" s="8" t="s">
        <v>527</v>
      </c>
      <c r="C321" s="8" t="s">
        <v>43</v>
      </c>
      <c r="D321" s="8" t="s">
        <v>535</v>
      </c>
      <c r="E321" s="15" t="b">
        <f t="shared" si="56"/>
        <v>1</v>
      </c>
      <c r="F321" s="15" t="b">
        <f t="shared" si="57"/>
        <v>1</v>
      </c>
      <c r="G321" s="8" t="s">
        <v>550</v>
      </c>
      <c r="H321" s="15" t="b">
        <f t="shared" si="58"/>
        <v>0</v>
      </c>
      <c r="I321" s="8" t="s">
        <v>543</v>
      </c>
      <c r="J321" s="8" t="s">
        <v>544</v>
      </c>
      <c r="K321" s="15" t="b">
        <f t="shared" si="59"/>
        <v>1</v>
      </c>
      <c r="L321" s="8" t="s">
        <v>546</v>
      </c>
      <c r="M321" s="8">
        <v>24</v>
      </c>
      <c r="N321" s="8">
        <v>45372</v>
      </c>
      <c r="O321" s="8">
        <v>19</v>
      </c>
      <c r="P321" s="15" t="b">
        <f t="shared" si="60"/>
        <v>1</v>
      </c>
      <c r="Q321" s="8">
        <v>14</v>
      </c>
      <c r="R321" s="8">
        <v>6</v>
      </c>
      <c r="S321" s="8">
        <v>5</v>
      </c>
      <c r="T321" s="8">
        <v>22</v>
      </c>
      <c r="U321" s="9" t="b">
        <f t="shared" si="61"/>
        <v>0</v>
      </c>
      <c r="V321" s="9" t="b">
        <f t="shared" si="62"/>
        <v>1</v>
      </c>
      <c r="W321" s="9" t="b">
        <f t="shared" si="63"/>
        <v>1</v>
      </c>
      <c r="X321" t="b">
        <f t="shared" si="64"/>
        <v>0</v>
      </c>
      <c r="Y321" t="b">
        <f t="shared" si="65"/>
        <v>0</v>
      </c>
      <c r="Z321" t="b">
        <f t="shared" si="66"/>
        <v>0</v>
      </c>
      <c r="AA321">
        <f t="shared" si="67"/>
        <v>419</v>
      </c>
      <c r="AB321" t="b">
        <f t="shared" si="68"/>
        <v>0</v>
      </c>
      <c r="AC321" t="str">
        <f t="shared" si="69"/>
        <v>Moderate</v>
      </c>
      <c r="AD321" t="str">
        <v>Moderate</v>
      </c>
      <c r="AF321" t="b">
        <v>0</v>
      </c>
    </row>
    <row r="322" spans="1:32" x14ac:dyDescent="0.45">
      <c r="A322" s="9">
        <v>321</v>
      </c>
      <c r="B322" s="9" t="s">
        <v>557</v>
      </c>
      <c r="C322" s="9" t="s">
        <v>42</v>
      </c>
      <c r="D322" s="9" t="s">
        <v>529</v>
      </c>
      <c r="E322" s="15" t="b">
        <f t="shared" si="56"/>
        <v>1</v>
      </c>
      <c r="F322" s="15" t="b">
        <f t="shared" si="57"/>
        <v>1</v>
      </c>
      <c r="G322" s="9" t="s">
        <v>530</v>
      </c>
      <c r="H322" s="15" t="b">
        <f t="shared" si="58"/>
        <v>0</v>
      </c>
      <c r="I322" s="9" t="s">
        <v>556</v>
      </c>
      <c r="J322" s="9" t="s">
        <v>544</v>
      </c>
      <c r="K322" s="15" t="b">
        <f t="shared" si="59"/>
        <v>1</v>
      </c>
      <c r="L322" s="9" t="s">
        <v>546</v>
      </c>
      <c r="M322" s="9">
        <v>43</v>
      </c>
      <c r="N322" s="9">
        <v>59796</v>
      </c>
      <c r="O322" s="9">
        <v>29</v>
      </c>
      <c r="P322" s="15" t="b">
        <f t="shared" si="60"/>
        <v>1</v>
      </c>
      <c r="Q322" s="9">
        <v>14</v>
      </c>
      <c r="R322" s="9">
        <v>6</v>
      </c>
      <c r="S322" s="9">
        <v>5</v>
      </c>
      <c r="T322" s="9">
        <v>54</v>
      </c>
      <c r="U322" s="9" t="b">
        <f t="shared" si="61"/>
        <v>0</v>
      </c>
      <c r="V322" s="9" t="b">
        <f t="shared" si="62"/>
        <v>1</v>
      </c>
      <c r="W322" s="9" t="b">
        <f t="shared" si="63"/>
        <v>1</v>
      </c>
      <c r="X322" t="b">
        <f t="shared" si="64"/>
        <v>0</v>
      </c>
      <c r="Y322" t="b">
        <f t="shared" si="65"/>
        <v>0</v>
      </c>
      <c r="Z322" t="b">
        <f t="shared" si="66"/>
        <v>0</v>
      </c>
      <c r="AA322">
        <f t="shared" si="67"/>
        <v>320</v>
      </c>
      <c r="AB322" t="b">
        <f t="shared" si="68"/>
        <v>0</v>
      </c>
      <c r="AC322" t="str">
        <f t="shared" si="69"/>
        <v>Moderate</v>
      </c>
      <c r="AD322" t="str">
        <v>Moderate</v>
      </c>
      <c r="AF322" t="b">
        <v>0</v>
      </c>
    </row>
    <row r="323" spans="1:32" x14ac:dyDescent="0.45">
      <c r="A323" s="8">
        <v>322</v>
      </c>
      <c r="B323" s="8" t="s">
        <v>552</v>
      </c>
      <c r="C323" s="8" t="s">
        <v>42</v>
      </c>
      <c r="D323" s="8" t="s">
        <v>529</v>
      </c>
      <c r="E323" s="15" t="b">
        <f t="shared" ref="E323:E386" si="70">D323&lt;&gt;$D$7</f>
        <v>1</v>
      </c>
      <c r="F323" s="15" t="b">
        <f t="shared" ref="F323:F386" si="71">NOT(D323=$D$7)</f>
        <v>1</v>
      </c>
      <c r="G323" s="8" t="s">
        <v>540</v>
      </c>
      <c r="H323" s="15" t="b">
        <f t="shared" ref="H323:H386" si="72">G323=$G$12</f>
        <v>0</v>
      </c>
      <c r="I323" s="8" t="s">
        <v>543</v>
      </c>
      <c r="J323" s="8" t="s">
        <v>544</v>
      </c>
      <c r="K323" s="15" t="b">
        <f t="shared" ref="K323:K386" si="73">J323=$J$5</f>
        <v>1</v>
      </c>
      <c r="L323" s="8" t="s">
        <v>538</v>
      </c>
      <c r="M323" s="8">
        <v>23</v>
      </c>
      <c r="N323" s="8">
        <v>88272</v>
      </c>
      <c r="O323" s="8">
        <v>20</v>
      </c>
      <c r="P323" s="15" t="b">
        <f t="shared" ref="P323:P386" si="74">O323&gt;15</f>
        <v>1</v>
      </c>
      <c r="Q323" s="8">
        <v>18</v>
      </c>
      <c r="R323" s="8">
        <v>3</v>
      </c>
      <c r="S323" s="8">
        <v>5</v>
      </c>
      <c r="T323" s="8">
        <v>33</v>
      </c>
      <c r="U323" s="9" t="b">
        <f t="shared" ref="U323:U386" si="75">AND(K323,H323)</f>
        <v>0</v>
      </c>
      <c r="V323" s="9" t="b">
        <f t="shared" ref="V323:V386" si="76">AND(P323,E323)</f>
        <v>1</v>
      </c>
      <c r="W323" s="9" t="b">
        <f t="shared" ref="W323:W386" si="77">OR(U323:V323)</f>
        <v>1</v>
      </c>
      <c r="X323" t="b">
        <f t="shared" ref="X323:X386" si="78">AND(J323="Permanent",S323&gt;=8)</f>
        <v>0</v>
      </c>
      <c r="Y323" t="b">
        <f t="shared" ref="Y323:Y386" si="79">OR(J323=$J$2,S323&gt;7)</f>
        <v>0</v>
      </c>
      <c r="Z323" t="b">
        <f t="shared" ref="Z323:Z386" si="80">AND(J323=$J$5,G323=$G$7,D323=$D$8,O323&gt;15)</f>
        <v>0</v>
      </c>
      <c r="AA323">
        <f t="shared" ref="AA323:AA386" si="81">_xlfn.RANK.EQ(N323,$N$2:$N$501)</f>
        <v>169</v>
      </c>
      <c r="AB323" t="b">
        <f t="shared" ref="AB323:AB386" si="82">ISEVEN(O323)</f>
        <v>1</v>
      </c>
      <c r="AC323" t="str">
        <f t="shared" ref="AC323:AC386" si="83">IF(N323&gt;80000,"Well Paid","Moderate")</f>
        <v>Well Paid</v>
      </c>
      <c r="AD323" t="str">
        <v>Well Paid</v>
      </c>
      <c r="AF323" t="b">
        <v>0</v>
      </c>
    </row>
    <row r="324" spans="1:32" x14ac:dyDescent="0.45">
      <c r="A324" s="9">
        <v>323</v>
      </c>
      <c r="B324" s="9" t="s">
        <v>545</v>
      </c>
      <c r="C324" s="9" t="s">
        <v>42</v>
      </c>
      <c r="D324" s="9" t="s">
        <v>547</v>
      </c>
      <c r="E324" s="15" t="b">
        <f t="shared" si="70"/>
        <v>0</v>
      </c>
      <c r="F324" s="15" t="b">
        <f t="shared" si="71"/>
        <v>0</v>
      </c>
      <c r="G324" s="9" t="s">
        <v>548</v>
      </c>
      <c r="H324" s="15" t="b">
        <f t="shared" si="72"/>
        <v>1</v>
      </c>
      <c r="I324" s="9" t="s">
        <v>556</v>
      </c>
      <c r="J324" s="9" t="s">
        <v>537</v>
      </c>
      <c r="K324" s="15" t="b">
        <f t="shared" si="73"/>
        <v>0</v>
      </c>
      <c r="L324" s="9" t="s">
        <v>549</v>
      </c>
      <c r="M324" s="9">
        <v>45</v>
      </c>
      <c r="N324" s="9">
        <v>119963</v>
      </c>
      <c r="O324" s="9">
        <v>29</v>
      </c>
      <c r="P324" s="15" t="b">
        <f t="shared" si="74"/>
        <v>1</v>
      </c>
      <c r="Q324" s="9">
        <v>18</v>
      </c>
      <c r="R324" s="9">
        <v>13</v>
      </c>
      <c r="S324" s="9">
        <v>8</v>
      </c>
      <c r="T324" s="9">
        <v>50</v>
      </c>
      <c r="U324" s="9" t="b">
        <f t="shared" si="75"/>
        <v>0</v>
      </c>
      <c r="V324" s="9" t="b">
        <f t="shared" si="76"/>
        <v>0</v>
      </c>
      <c r="W324" s="9" t="b">
        <f t="shared" si="77"/>
        <v>0</v>
      </c>
      <c r="X324" t="b">
        <f t="shared" si="78"/>
        <v>0</v>
      </c>
      <c r="Y324" t="b">
        <f t="shared" si="79"/>
        <v>1</v>
      </c>
      <c r="Z324" t="b">
        <f t="shared" si="80"/>
        <v>0</v>
      </c>
      <c r="AA324">
        <f t="shared" si="81"/>
        <v>1</v>
      </c>
      <c r="AB324" t="b">
        <f t="shared" si="82"/>
        <v>0</v>
      </c>
      <c r="AC324" t="str">
        <f t="shared" si="83"/>
        <v>Well Paid</v>
      </c>
      <c r="AD324" t="str">
        <v>Well Paid</v>
      </c>
      <c r="AF324" t="b">
        <v>0</v>
      </c>
    </row>
    <row r="325" spans="1:32" x14ac:dyDescent="0.45">
      <c r="A325" s="8">
        <v>324</v>
      </c>
      <c r="B325" s="8" t="s">
        <v>527</v>
      </c>
      <c r="C325" s="8" t="s">
        <v>42</v>
      </c>
      <c r="D325" s="8" t="s">
        <v>535</v>
      </c>
      <c r="E325" s="15" t="b">
        <f t="shared" si="70"/>
        <v>1</v>
      </c>
      <c r="F325" s="15" t="b">
        <f t="shared" si="71"/>
        <v>1</v>
      </c>
      <c r="G325" s="8" t="s">
        <v>540</v>
      </c>
      <c r="H325" s="15" t="b">
        <f t="shared" si="72"/>
        <v>0</v>
      </c>
      <c r="I325" s="8" t="s">
        <v>551</v>
      </c>
      <c r="J325" s="8" t="s">
        <v>544</v>
      </c>
      <c r="K325" s="15" t="b">
        <f t="shared" si="73"/>
        <v>1</v>
      </c>
      <c r="L325" s="8" t="s">
        <v>542</v>
      </c>
      <c r="M325" s="8">
        <v>55</v>
      </c>
      <c r="N325" s="8">
        <v>84040</v>
      </c>
      <c r="O325" s="8">
        <v>24</v>
      </c>
      <c r="P325" s="15" t="b">
        <f t="shared" si="74"/>
        <v>1</v>
      </c>
      <c r="Q325" s="8">
        <v>16</v>
      </c>
      <c r="R325" s="8">
        <v>8</v>
      </c>
      <c r="S325" s="8">
        <v>9</v>
      </c>
      <c r="T325" s="8">
        <v>50</v>
      </c>
      <c r="U325" s="9" t="b">
        <f t="shared" si="75"/>
        <v>0</v>
      </c>
      <c r="V325" s="9" t="b">
        <f t="shared" si="76"/>
        <v>1</v>
      </c>
      <c r="W325" s="9" t="b">
        <f t="shared" si="77"/>
        <v>1</v>
      </c>
      <c r="X325" t="b">
        <f t="shared" si="78"/>
        <v>0</v>
      </c>
      <c r="Y325" t="b">
        <f t="shared" si="79"/>
        <v>1</v>
      </c>
      <c r="Z325" t="b">
        <f t="shared" si="80"/>
        <v>0</v>
      </c>
      <c r="AA325">
        <f t="shared" si="81"/>
        <v>200</v>
      </c>
      <c r="AB325" t="b">
        <f t="shared" si="82"/>
        <v>1</v>
      </c>
      <c r="AC325" t="str">
        <f t="shared" si="83"/>
        <v>Well Paid</v>
      </c>
      <c r="AD325" t="str">
        <v>Well Paid</v>
      </c>
      <c r="AF325" t="b">
        <v>0</v>
      </c>
    </row>
    <row r="326" spans="1:32" x14ac:dyDescent="0.45">
      <c r="A326" s="9">
        <v>325</v>
      </c>
      <c r="B326" s="9" t="s">
        <v>534</v>
      </c>
      <c r="C326" s="9" t="s">
        <v>528</v>
      </c>
      <c r="D326" s="9" t="s">
        <v>535</v>
      </c>
      <c r="E326" s="15" t="b">
        <f t="shared" si="70"/>
        <v>1</v>
      </c>
      <c r="F326" s="15" t="b">
        <f t="shared" si="71"/>
        <v>1</v>
      </c>
      <c r="G326" s="9" t="s">
        <v>548</v>
      </c>
      <c r="H326" s="15" t="b">
        <f t="shared" si="72"/>
        <v>1</v>
      </c>
      <c r="I326" s="9" t="s">
        <v>531</v>
      </c>
      <c r="J326" s="9" t="s">
        <v>544</v>
      </c>
      <c r="K326" s="15" t="b">
        <f t="shared" si="73"/>
        <v>1</v>
      </c>
      <c r="L326" s="9" t="s">
        <v>533</v>
      </c>
      <c r="M326" s="9">
        <v>48</v>
      </c>
      <c r="N326" s="9">
        <v>105357</v>
      </c>
      <c r="O326" s="9">
        <v>18</v>
      </c>
      <c r="P326" s="15" t="b">
        <f t="shared" si="74"/>
        <v>1</v>
      </c>
      <c r="Q326" s="9">
        <v>1</v>
      </c>
      <c r="R326" s="9">
        <v>14</v>
      </c>
      <c r="S326" s="9">
        <v>9</v>
      </c>
      <c r="T326" s="9">
        <v>36</v>
      </c>
      <c r="U326" s="9" t="b">
        <f t="shared" si="75"/>
        <v>1</v>
      </c>
      <c r="V326" s="9" t="b">
        <f t="shared" si="76"/>
        <v>1</v>
      </c>
      <c r="W326" s="9" t="b">
        <f t="shared" si="77"/>
        <v>1</v>
      </c>
      <c r="X326" t="b">
        <f t="shared" si="78"/>
        <v>0</v>
      </c>
      <c r="Y326" t="b">
        <f t="shared" si="79"/>
        <v>1</v>
      </c>
      <c r="Z326" t="b">
        <f t="shared" si="80"/>
        <v>0</v>
      </c>
      <c r="AA326">
        <f t="shared" si="81"/>
        <v>83</v>
      </c>
      <c r="AB326" t="b">
        <f t="shared" si="82"/>
        <v>1</v>
      </c>
      <c r="AC326" t="str">
        <f t="shared" si="83"/>
        <v>Well Paid</v>
      </c>
      <c r="AD326" t="str">
        <v>Well Paid</v>
      </c>
      <c r="AF326" t="b">
        <v>0</v>
      </c>
    </row>
    <row r="327" spans="1:32" x14ac:dyDescent="0.45">
      <c r="A327" s="8">
        <v>326</v>
      </c>
      <c r="B327" s="8" t="s">
        <v>552</v>
      </c>
      <c r="C327" s="8" t="s">
        <v>43</v>
      </c>
      <c r="D327" s="8" t="s">
        <v>555</v>
      </c>
      <c r="E327" s="15" t="b">
        <f t="shared" si="70"/>
        <v>1</v>
      </c>
      <c r="F327" s="15" t="b">
        <f t="shared" si="71"/>
        <v>1</v>
      </c>
      <c r="G327" s="8" t="s">
        <v>548</v>
      </c>
      <c r="H327" s="15" t="b">
        <f t="shared" si="72"/>
        <v>1</v>
      </c>
      <c r="I327" s="8" t="s">
        <v>551</v>
      </c>
      <c r="J327" s="8" t="s">
        <v>532</v>
      </c>
      <c r="K327" s="15" t="b">
        <f t="shared" si="73"/>
        <v>0</v>
      </c>
      <c r="L327" s="8" t="s">
        <v>549</v>
      </c>
      <c r="M327" s="8">
        <v>62</v>
      </c>
      <c r="N327" s="8">
        <v>101368</v>
      </c>
      <c r="O327" s="8">
        <v>10</v>
      </c>
      <c r="P327" s="15" t="b">
        <f t="shared" si="74"/>
        <v>0</v>
      </c>
      <c r="Q327" s="8">
        <v>11</v>
      </c>
      <c r="R327" s="8">
        <v>1</v>
      </c>
      <c r="S327" s="8">
        <v>6</v>
      </c>
      <c r="T327" s="8">
        <v>43</v>
      </c>
      <c r="U327" s="9" t="b">
        <f t="shared" si="75"/>
        <v>0</v>
      </c>
      <c r="V327" s="9" t="b">
        <f t="shared" si="76"/>
        <v>0</v>
      </c>
      <c r="W327" s="9" t="b">
        <f t="shared" si="77"/>
        <v>0</v>
      </c>
      <c r="X327" t="b">
        <f t="shared" si="78"/>
        <v>0</v>
      </c>
      <c r="Y327" t="b">
        <f t="shared" si="79"/>
        <v>1</v>
      </c>
      <c r="Z327" t="b">
        <f t="shared" si="80"/>
        <v>0</v>
      </c>
      <c r="AA327">
        <f t="shared" si="81"/>
        <v>102</v>
      </c>
      <c r="AB327" t="b">
        <f t="shared" si="82"/>
        <v>1</v>
      </c>
      <c r="AC327" t="str">
        <f t="shared" si="83"/>
        <v>Well Paid</v>
      </c>
      <c r="AD327" t="str">
        <v>Well Paid</v>
      </c>
      <c r="AF327" t="b">
        <v>0</v>
      </c>
    </row>
    <row r="328" spans="1:32" x14ac:dyDescent="0.45">
      <c r="A328" s="9">
        <v>327</v>
      </c>
      <c r="B328" s="9" t="s">
        <v>559</v>
      </c>
      <c r="C328" s="9" t="s">
        <v>43</v>
      </c>
      <c r="D328" s="9" t="s">
        <v>529</v>
      </c>
      <c r="E328" s="15" t="b">
        <f t="shared" si="70"/>
        <v>1</v>
      </c>
      <c r="F328" s="15" t="b">
        <f t="shared" si="71"/>
        <v>1</v>
      </c>
      <c r="G328" s="9" t="s">
        <v>550</v>
      </c>
      <c r="H328" s="15" t="b">
        <f t="shared" si="72"/>
        <v>0</v>
      </c>
      <c r="I328" s="9" t="s">
        <v>551</v>
      </c>
      <c r="J328" s="9" t="s">
        <v>537</v>
      </c>
      <c r="K328" s="15" t="b">
        <f t="shared" si="73"/>
        <v>0</v>
      </c>
      <c r="L328" s="9" t="s">
        <v>554</v>
      </c>
      <c r="M328" s="9">
        <v>22</v>
      </c>
      <c r="N328" s="9">
        <v>108356</v>
      </c>
      <c r="O328" s="9">
        <v>8</v>
      </c>
      <c r="P328" s="15" t="b">
        <f t="shared" si="74"/>
        <v>0</v>
      </c>
      <c r="Q328" s="9">
        <v>15</v>
      </c>
      <c r="R328" s="9">
        <v>1</v>
      </c>
      <c r="S328" s="9">
        <v>6</v>
      </c>
      <c r="T328" s="9">
        <v>42</v>
      </c>
      <c r="U328" s="9" t="b">
        <f t="shared" si="75"/>
        <v>0</v>
      </c>
      <c r="V328" s="9" t="b">
        <f t="shared" si="76"/>
        <v>0</v>
      </c>
      <c r="W328" s="9" t="b">
        <f t="shared" si="77"/>
        <v>0</v>
      </c>
      <c r="X328" t="b">
        <f t="shared" si="78"/>
        <v>0</v>
      </c>
      <c r="Y328" t="b">
        <f t="shared" si="79"/>
        <v>0</v>
      </c>
      <c r="Z328" t="b">
        <f t="shared" si="80"/>
        <v>0</v>
      </c>
      <c r="AA328">
        <f t="shared" si="81"/>
        <v>63</v>
      </c>
      <c r="AB328" t="b">
        <f t="shared" si="82"/>
        <v>1</v>
      </c>
      <c r="AC328" t="str">
        <f t="shared" si="83"/>
        <v>Well Paid</v>
      </c>
      <c r="AD328" t="str">
        <v>Well Paid</v>
      </c>
      <c r="AF328" t="b">
        <v>0</v>
      </c>
    </row>
    <row r="329" spans="1:32" x14ac:dyDescent="0.45">
      <c r="A329" s="8">
        <v>328</v>
      </c>
      <c r="B329" s="8" t="s">
        <v>534</v>
      </c>
      <c r="C329" s="8" t="s">
        <v>528</v>
      </c>
      <c r="D329" s="8" t="s">
        <v>535</v>
      </c>
      <c r="E329" s="15" t="b">
        <f t="shared" si="70"/>
        <v>1</v>
      </c>
      <c r="F329" s="15" t="b">
        <f t="shared" si="71"/>
        <v>1</v>
      </c>
      <c r="G329" s="8" t="s">
        <v>530</v>
      </c>
      <c r="H329" s="15" t="b">
        <f t="shared" si="72"/>
        <v>0</v>
      </c>
      <c r="I329" s="8" t="s">
        <v>531</v>
      </c>
      <c r="J329" s="8" t="s">
        <v>544</v>
      </c>
      <c r="K329" s="15" t="b">
        <f t="shared" si="73"/>
        <v>1</v>
      </c>
      <c r="L329" s="8" t="s">
        <v>546</v>
      </c>
      <c r="M329" s="8">
        <v>29</v>
      </c>
      <c r="N329" s="8">
        <v>46211</v>
      </c>
      <c r="O329" s="8">
        <v>26</v>
      </c>
      <c r="P329" s="15" t="b">
        <f t="shared" si="74"/>
        <v>1</v>
      </c>
      <c r="Q329" s="8">
        <v>12</v>
      </c>
      <c r="R329" s="8">
        <v>6</v>
      </c>
      <c r="S329" s="8">
        <v>9</v>
      </c>
      <c r="T329" s="8">
        <v>37</v>
      </c>
      <c r="U329" s="9" t="b">
        <f t="shared" si="75"/>
        <v>0</v>
      </c>
      <c r="V329" s="9" t="b">
        <f t="shared" si="76"/>
        <v>1</v>
      </c>
      <c r="W329" s="9" t="b">
        <f t="shared" si="77"/>
        <v>1</v>
      </c>
      <c r="X329" t="b">
        <f t="shared" si="78"/>
        <v>0</v>
      </c>
      <c r="Y329" t="b">
        <f t="shared" si="79"/>
        <v>1</v>
      </c>
      <c r="Z329" t="b">
        <f t="shared" si="80"/>
        <v>0</v>
      </c>
      <c r="AA329">
        <f t="shared" si="81"/>
        <v>414</v>
      </c>
      <c r="AB329" t="b">
        <f t="shared" si="82"/>
        <v>1</v>
      </c>
      <c r="AC329" t="str">
        <f t="shared" si="83"/>
        <v>Moderate</v>
      </c>
      <c r="AD329" t="str">
        <v>Moderate</v>
      </c>
      <c r="AF329" t="b">
        <v>0</v>
      </c>
    </row>
    <row r="330" spans="1:32" x14ac:dyDescent="0.45">
      <c r="A330" s="9">
        <v>329</v>
      </c>
      <c r="B330" s="9" t="s">
        <v>534</v>
      </c>
      <c r="C330" s="9" t="s">
        <v>43</v>
      </c>
      <c r="D330" s="9" t="s">
        <v>547</v>
      </c>
      <c r="E330" s="15" t="b">
        <f t="shared" si="70"/>
        <v>0</v>
      </c>
      <c r="F330" s="15" t="b">
        <f t="shared" si="71"/>
        <v>0</v>
      </c>
      <c r="G330" s="9" t="s">
        <v>540</v>
      </c>
      <c r="H330" s="15" t="b">
        <f t="shared" si="72"/>
        <v>0</v>
      </c>
      <c r="I330" s="9" t="s">
        <v>543</v>
      </c>
      <c r="J330" s="9" t="s">
        <v>537</v>
      </c>
      <c r="K330" s="15" t="b">
        <f t="shared" si="73"/>
        <v>0</v>
      </c>
      <c r="L330" s="9" t="s">
        <v>538</v>
      </c>
      <c r="M330" s="9">
        <v>44</v>
      </c>
      <c r="N330" s="9">
        <v>35842</v>
      </c>
      <c r="O330" s="9">
        <v>29</v>
      </c>
      <c r="P330" s="15" t="b">
        <f t="shared" si="74"/>
        <v>1</v>
      </c>
      <c r="Q330" s="9">
        <v>8</v>
      </c>
      <c r="R330" s="9">
        <v>10</v>
      </c>
      <c r="S330" s="9">
        <v>4</v>
      </c>
      <c r="T330" s="9">
        <v>33</v>
      </c>
      <c r="U330" s="9" t="b">
        <f t="shared" si="75"/>
        <v>0</v>
      </c>
      <c r="V330" s="9" t="b">
        <f t="shared" si="76"/>
        <v>0</v>
      </c>
      <c r="W330" s="9" t="b">
        <f t="shared" si="77"/>
        <v>0</v>
      </c>
      <c r="X330" t="b">
        <f t="shared" si="78"/>
        <v>0</v>
      </c>
      <c r="Y330" t="b">
        <f t="shared" si="79"/>
        <v>0</v>
      </c>
      <c r="Z330" t="b">
        <f t="shared" si="80"/>
        <v>0</v>
      </c>
      <c r="AA330">
        <f t="shared" si="81"/>
        <v>468</v>
      </c>
      <c r="AB330" t="b">
        <f t="shared" si="82"/>
        <v>0</v>
      </c>
      <c r="AC330" t="str">
        <f t="shared" si="83"/>
        <v>Moderate</v>
      </c>
      <c r="AD330" t="str">
        <v>Moderate</v>
      </c>
      <c r="AF330" t="b">
        <v>0</v>
      </c>
    </row>
    <row r="331" spans="1:32" x14ac:dyDescent="0.45">
      <c r="A331" s="8">
        <v>330</v>
      </c>
      <c r="B331" s="8" t="s">
        <v>559</v>
      </c>
      <c r="C331" s="8" t="s">
        <v>42</v>
      </c>
      <c r="D331" s="8" t="s">
        <v>547</v>
      </c>
      <c r="E331" s="15" t="b">
        <f t="shared" si="70"/>
        <v>0</v>
      </c>
      <c r="F331" s="15" t="b">
        <f t="shared" si="71"/>
        <v>0</v>
      </c>
      <c r="G331" s="8" t="s">
        <v>550</v>
      </c>
      <c r="H331" s="15" t="b">
        <f t="shared" si="72"/>
        <v>0</v>
      </c>
      <c r="I331" s="8" t="s">
        <v>543</v>
      </c>
      <c r="J331" s="8" t="s">
        <v>544</v>
      </c>
      <c r="K331" s="15" t="b">
        <f t="shared" si="73"/>
        <v>1</v>
      </c>
      <c r="L331" s="8" t="s">
        <v>538</v>
      </c>
      <c r="M331" s="8">
        <v>59</v>
      </c>
      <c r="N331" s="8">
        <v>93115</v>
      </c>
      <c r="O331" s="8">
        <v>10</v>
      </c>
      <c r="P331" s="15" t="b">
        <f t="shared" si="74"/>
        <v>0</v>
      </c>
      <c r="Q331" s="8">
        <v>6</v>
      </c>
      <c r="R331" s="8">
        <v>13</v>
      </c>
      <c r="S331" s="8">
        <v>6</v>
      </c>
      <c r="T331" s="8">
        <v>34</v>
      </c>
      <c r="U331" s="9" t="b">
        <f t="shared" si="75"/>
        <v>0</v>
      </c>
      <c r="V331" s="9" t="b">
        <f t="shared" si="76"/>
        <v>0</v>
      </c>
      <c r="W331" s="9" t="b">
        <f t="shared" si="77"/>
        <v>0</v>
      </c>
      <c r="X331" t="b">
        <f t="shared" si="78"/>
        <v>0</v>
      </c>
      <c r="Y331" t="b">
        <f t="shared" si="79"/>
        <v>0</v>
      </c>
      <c r="Z331" t="b">
        <f t="shared" si="80"/>
        <v>0</v>
      </c>
      <c r="AA331">
        <f t="shared" si="81"/>
        <v>139</v>
      </c>
      <c r="AB331" t="b">
        <f t="shared" si="82"/>
        <v>1</v>
      </c>
      <c r="AC331" t="str">
        <f t="shared" si="83"/>
        <v>Well Paid</v>
      </c>
      <c r="AD331" t="str">
        <v>Well Paid</v>
      </c>
      <c r="AF331" t="b">
        <v>0</v>
      </c>
    </row>
    <row r="332" spans="1:32" x14ac:dyDescent="0.45">
      <c r="A332" s="9">
        <v>331</v>
      </c>
      <c r="B332" s="9" t="s">
        <v>552</v>
      </c>
      <c r="C332" s="9" t="s">
        <v>43</v>
      </c>
      <c r="D332" s="9" t="s">
        <v>529</v>
      </c>
      <c r="E332" s="15" t="b">
        <f t="shared" si="70"/>
        <v>1</v>
      </c>
      <c r="F332" s="15" t="b">
        <f t="shared" si="71"/>
        <v>1</v>
      </c>
      <c r="G332" s="9" t="s">
        <v>540</v>
      </c>
      <c r="H332" s="15" t="b">
        <f t="shared" si="72"/>
        <v>0</v>
      </c>
      <c r="I332" s="9" t="s">
        <v>556</v>
      </c>
      <c r="J332" s="9" t="s">
        <v>544</v>
      </c>
      <c r="K332" s="15" t="b">
        <f t="shared" si="73"/>
        <v>1</v>
      </c>
      <c r="L332" s="9" t="s">
        <v>542</v>
      </c>
      <c r="M332" s="9">
        <v>27</v>
      </c>
      <c r="N332" s="9">
        <v>96852</v>
      </c>
      <c r="O332" s="9">
        <v>17</v>
      </c>
      <c r="P332" s="15" t="b">
        <f t="shared" si="74"/>
        <v>1</v>
      </c>
      <c r="Q332" s="9">
        <v>3</v>
      </c>
      <c r="R332" s="9">
        <v>1</v>
      </c>
      <c r="S332" s="9">
        <v>4</v>
      </c>
      <c r="T332" s="9">
        <v>34</v>
      </c>
      <c r="U332" s="9" t="b">
        <f t="shared" si="75"/>
        <v>0</v>
      </c>
      <c r="V332" s="9" t="b">
        <f t="shared" si="76"/>
        <v>1</v>
      </c>
      <c r="W332" s="9" t="b">
        <f t="shared" si="77"/>
        <v>1</v>
      </c>
      <c r="X332" t="b">
        <f t="shared" si="78"/>
        <v>0</v>
      </c>
      <c r="Y332" t="b">
        <f t="shared" si="79"/>
        <v>0</v>
      </c>
      <c r="Z332" t="b">
        <f t="shared" si="80"/>
        <v>0</v>
      </c>
      <c r="AA332">
        <f t="shared" si="81"/>
        <v>126</v>
      </c>
      <c r="AB332" t="b">
        <f t="shared" si="82"/>
        <v>0</v>
      </c>
      <c r="AC332" t="str">
        <f t="shared" si="83"/>
        <v>Well Paid</v>
      </c>
      <c r="AD332" t="str">
        <v>Well Paid</v>
      </c>
      <c r="AF332" t="b">
        <v>0</v>
      </c>
    </row>
    <row r="333" spans="1:32" x14ac:dyDescent="0.45">
      <c r="A333" s="8">
        <v>332</v>
      </c>
      <c r="B333" s="8" t="s">
        <v>559</v>
      </c>
      <c r="C333" s="8" t="s">
        <v>42</v>
      </c>
      <c r="D333" s="8" t="s">
        <v>547</v>
      </c>
      <c r="E333" s="15" t="b">
        <f t="shared" si="70"/>
        <v>0</v>
      </c>
      <c r="F333" s="15" t="b">
        <f t="shared" si="71"/>
        <v>0</v>
      </c>
      <c r="G333" s="8" t="s">
        <v>548</v>
      </c>
      <c r="H333" s="15" t="b">
        <f t="shared" si="72"/>
        <v>1</v>
      </c>
      <c r="I333" s="8" t="s">
        <v>541</v>
      </c>
      <c r="J333" s="8" t="s">
        <v>544</v>
      </c>
      <c r="K333" s="15" t="b">
        <f t="shared" si="73"/>
        <v>1</v>
      </c>
      <c r="L333" s="8" t="s">
        <v>554</v>
      </c>
      <c r="M333" s="8">
        <v>43</v>
      </c>
      <c r="N333" s="8">
        <v>75968</v>
      </c>
      <c r="O333" s="8">
        <v>2</v>
      </c>
      <c r="P333" s="15" t="b">
        <f t="shared" si="74"/>
        <v>0</v>
      </c>
      <c r="Q333" s="8">
        <v>13</v>
      </c>
      <c r="R333" s="8">
        <v>6</v>
      </c>
      <c r="S333" s="8">
        <v>1</v>
      </c>
      <c r="T333" s="8">
        <v>25</v>
      </c>
      <c r="U333" s="9" t="b">
        <f t="shared" si="75"/>
        <v>1</v>
      </c>
      <c r="V333" s="9" t="b">
        <f t="shared" si="76"/>
        <v>0</v>
      </c>
      <c r="W333" s="9" t="b">
        <f t="shared" si="77"/>
        <v>1</v>
      </c>
      <c r="X333" t="b">
        <f t="shared" si="78"/>
        <v>0</v>
      </c>
      <c r="Y333" t="b">
        <f t="shared" si="79"/>
        <v>0</v>
      </c>
      <c r="Z333" t="b">
        <f t="shared" si="80"/>
        <v>0</v>
      </c>
      <c r="AA333">
        <f t="shared" si="81"/>
        <v>247</v>
      </c>
      <c r="AB333" t="b">
        <f t="shared" si="82"/>
        <v>1</v>
      </c>
      <c r="AC333" t="str">
        <f t="shared" si="83"/>
        <v>Moderate</v>
      </c>
      <c r="AD333" t="str">
        <v>Moderate</v>
      </c>
      <c r="AF333" t="b">
        <v>0</v>
      </c>
    </row>
    <row r="334" spans="1:32" x14ac:dyDescent="0.45">
      <c r="A334" s="9">
        <v>333</v>
      </c>
      <c r="B334" s="9" t="s">
        <v>557</v>
      </c>
      <c r="C334" s="9" t="s">
        <v>528</v>
      </c>
      <c r="D334" s="9" t="s">
        <v>547</v>
      </c>
      <c r="E334" s="15" t="b">
        <f t="shared" si="70"/>
        <v>0</v>
      </c>
      <c r="F334" s="15" t="b">
        <f t="shared" si="71"/>
        <v>0</v>
      </c>
      <c r="G334" s="9" t="s">
        <v>530</v>
      </c>
      <c r="H334" s="15" t="b">
        <f t="shared" si="72"/>
        <v>0</v>
      </c>
      <c r="I334" s="9" t="s">
        <v>556</v>
      </c>
      <c r="J334" s="9" t="s">
        <v>532</v>
      </c>
      <c r="K334" s="15" t="b">
        <f t="shared" si="73"/>
        <v>0</v>
      </c>
      <c r="L334" s="9" t="s">
        <v>542</v>
      </c>
      <c r="M334" s="9">
        <v>46</v>
      </c>
      <c r="N334" s="9">
        <v>47508</v>
      </c>
      <c r="O334" s="9">
        <v>6</v>
      </c>
      <c r="P334" s="15" t="b">
        <f t="shared" si="74"/>
        <v>0</v>
      </c>
      <c r="Q334" s="9">
        <v>13</v>
      </c>
      <c r="R334" s="9">
        <v>1</v>
      </c>
      <c r="S334" s="9">
        <v>7</v>
      </c>
      <c r="T334" s="9">
        <v>46</v>
      </c>
      <c r="U334" s="9" t="b">
        <f t="shared" si="75"/>
        <v>0</v>
      </c>
      <c r="V334" s="9" t="b">
        <f t="shared" si="76"/>
        <v>0</v>
      </c>
      <c r="W334" s="9" t="b">
        <f t="shared" si="77"/>
        <v>0</v>
      </c>
      <c r="X334" t="b">
        <f t="shared" si="78"/>
        <v>0</v>
      </c>
      <c r="Y334" t="b">
        <f t="shared" si="79"/>
        <v>1</v>
      </c>
      <c r="Z334" t="b">
        <f t="shared" si="80"/>
        <v>0</v>
      </c>
      <c r="AA334">
        <f t="shared" si="81"/>
        <v>407</v>
      </c>
      <c r="AB334" t="b">
        <f t="shared" si="82"/>
        <v>1</v>
      </c>
      <c r="AC334" t="str">
        <f t="shared" si="83"/>
        <v>Moderate</v>
      </c>
      <c r="AD334" t="str">
        <v>Moderate</v>
      </c>
      <c r="AF334" t="b">
        <v>0</v>
      </c>
    </row>
    <row r="335" spans="1:32" x14ac:dyDescent="0.45">
      <c r="A335" s="8">
        <v>334</v>
      </c>
      <c r="B335" s="8" t="s">
        <v>534</v>
      </c>
      <c r="C335" s="8" t="s">
        <v>43</v>
      </c>
      <c r="D335" s="8" t="s">
        <v>529</v>
      </c>
      <c r="E335" s="15" t="b">
        <f t="shared" si="70"/>
        <v>1</v>
      </c>
      <c r="F335" s="15" t="b">
        <f t="shared" si="71"/>
        <v>1</v>
      </c>
      <c r="G335" s="8" t="s">
        <v>540</v>
      </c>
      <c r="H335" s="15" t="b">
        <f t="shared" si="72"/>
        <v>0</v>
      </c>
      <c r="I335" s="8" t="s">
        <v>541</v>
      </c>
      <c r="J335" s="8" t="s">
        <v>532</v>
      </c>
      <c r="K335" s="15" t="b">
        <f t="shared" si="73"/>
        <v>0</v>
      </c>
      <c r="L335" s="8" t="s">
        <v>554</v>
      </c>
      <c r="M335" s="8">
        <v>39</v>
      </c>
      <c r="N335" s="8">
        <v>52005</v>
      </c>
      <c r="O335" s="8">
        <v>5</v>
      </c>
      <c r="P335" s="15" t="b">
        <f t="shared" si="74"/>
        <v>0</v>
      </c>
      <c r="Q335" s="8">
        <v>2</v>
      </c>
      <c r="R335" s="8">
        <v>14</v>
      </c>
      <c r="S335" s="8">
        <v>6</v>
      </c>
      <c r="T335" s="8">
        <v>34</v>
      </c>
      <c r="U335" s="9" t="b">
        <f t="shared" si="75"/>
        <v>0</v>
      </c>
      <c r="V335" s="9" t="b">
        <f t="shared" si="76"/>
        <v>0</v>
      </c>
      <c r="W335" s="9" t="b">
        <f t="shared" si="77"/>
        <v>0</v>
      </c>
      <c r="X335" t="b">
        <f t="shared" si="78"/>
        <v>0</v>
      </c>
      <c r="Y335" t="b">
        <f t="shared" si="79"/>
        <v>1</v>
      </c>
      <c r="Z335" t="b">
        <f t="shared" si="80"/>
        <v>0</v>
      </c>
      <c r="AA335">
        <f t="shared" si="81"/>
        <v>373</v>
      </c>
      <c r="AB335" t="b">
        <f t="shared" si="82"/>
        <v>0</v>
      </c>
      <c r="AC335" t="str">
        <f t="shared" si="83"/>
        <v>Moderate</v>
      </c>
      <c r="AD335" t="str">
        <v>Moderate</v>
      </c>
      <c r="AF335" t="b">
        <v>0</v>
      </c>
    </row>
    <row r="336" spans="1:32" x14ac:dyDescent="0.45">
      <c r="A336" s="9">
        <v>335</v>
      </c>
      <c r="B336" s="9" t="s">
        <v>539</v>
      </c>
      <c r="C336" s="9" t="s">
        <v>528</v>
      </c>
      <c r="D336" s="9" t="s">
        <v>535</v>
      </c>
      <c r="E336" s="15" t="b">
        <f t="shared" si="70"/>
        <v>1</v>
      </c>
      <c r="F336" s="15" t="b">
        <f t="shared" si="71"/>
        <v>1</v>
      </c>
      <c r="G336" s="9" t="s">
        <v>540</v>
      </c>
      <c r="H336" s="15" t="b">
        <f t="shared" si="72"/>
        <v>0</v>
      </c>
      <c r="I336" s="9" t="s">
        <v>551</v>
      </c>
      <c r="J336" s="9" t="s">
        <v>532</v>
      </c>
      <c r="K336" s="15" t="b">
        <f t="shared" si="73"/>
        <v>0</v>
      </c>
      <c r="L336" s="9" t="s">
        <v>533</v>
      </c>
      <c r="M336" s="9">
        <v>38</v>
      </c>
      <c r="N336" s="9">
        <v>84575</v>
      </c>
      <c r="O336" s="9">
        <v>28</v>
      </c>
      <c r="P336" s="15" t="b">
        <f t="shared" si="74"/>
        <v>1</v>
      </c>
      <c r="Q336" s="9">
        <v>5</v>
      </c>
      <c r="R336" s="9">
        <v>13</v>
      </c>
      <c r="S336" s="9">
        <v>9</v>
      </c>
      <c r="T336" s="9">
        <v>55</v>
      </c>
      <c r="U336" s="9" t="b">
        <f t="shared" si="75"/>
        <v>0</v>
      </c>
      <c r="V336" s="9" t="b">
        <f t="shared" si="76"/>
        <v>1</v>
      </c>
      <c r="W336" s="9" t="b">
        <f t="shared" si="77"/>
        <v>1</v>
      </c>
      <c r="X336" t="b">
        <f t="shared" si="78"/>
        <v>1</v>
      </c>
      <c r="Y336" t="b">
        <f t="shared" si="79"/>
        <v>1</v>
      </c>
      <c r="Z336" t="b">
        <f t="shared" si="80"/>
        <v>0</v>
      </c>
      <c r="AA336">
        <f t="shared" si="81"/>
        <v>193</v>
      </c>
      <c r="AB336" t="b">
        <f t="shared" si="82"/>
        <v>1</v>
      </c>
      <c r="AC336" t="str">
        <f t="shared" si="83"/>
        <v>Well Paid</v>
      </c>
      <c r="AD336" t="str">
        <v>Well Paid</v>
      </c>
      <c r="AF336">
        <v>84575</v>
      </c>
    </row>
    <row r="337" spans="1:32" x14ac:dyDescent="0.45">
      <c r="A337" s="8">
        <v>336</v>
      </c>
      <c r="B337" s="8" t="s">
        <v>539</v>
      </c>
      <c r="C337" s="8" t="s">
        <v>43</v>
      </c>
      <c r="D337" s="8" t="s">
        <v>535</v>
      </c>
      <c r="E337" s="15" t="b">
        <f t="shared" si="70"/>
        <v>1</v>
      </c>
      <c r="F337" s="15" t="b">
        <f t="shared" si="71"/>
        <v>1</v>
      </c>
      <c r="G337" s="8" t="s">
        <v>548</v>
      </c>
      <c r="H337" s="15" t="b">
        <f t="shared" si="72"/>
        <v>1</v>
      </c>
      <c r="I337" s="8" t="s">
        <v>531</v>
      </c>
      <c r="J337" s="8" t="s">
        <v>537</v>
      </c>
      <c r="K337" s="15" t="b">
        <f t="shared" si="73"/>
        <v>0</v>
      </c>
      <c r="L337" s="8" t="s">
        <v>546</v>
      </c>
      <c r="M337" s="8">
        <v>33</v>
      </c>
      <c r="N337" s="8">
        <v>110742</v>
      </c>
      <c r="O337" s="8">
        <v>5</v>
      </c>
      <c r="P337" s="15" t="b">
        <f t="shared" si="74"/>
        <v>0</v>
      </c>
      <c r="Q337" s="8">
        <v>17</v>
      </c>
      <c r="R337" s="8">
        <v>6</v>
      </c>
      <c r="S337" s="8">
        <v>7</v>
      </c>
      <c r="T337" s="8">
        <v>27</v>
      </c>
      <c r="U337" s="9" t="b">
        <f t="shared" si="75"/>
        <v>0</v>
      </c>
      <c r="V337" s="9" t="b">
        <f t="shared" si="76"/>
        <v>0</v>
      </c>
      <c r="W337" s="9" t="b">
        <f t="shared" si="77"/>
        <v>0</v>
      </c>
      <c r="X337" t="b">
        <f t="shared" si="78"/>
        <v>0</v>
      </c>
      <c r="Y337" t="b">
        <f t="shared" si="79"/>
        <v>0</v>
      </c>
      <c r="Z337" t="b">
        <f t="shared" si="80"/>
        <v>0</v>
      </c>
      <c r="AA337">
        <f t="shared" si="81"/>
        <v>48</v>
      </c>
      <c r="AB337" t="b">
        <f t="shared" si="82"/>
        <v>0</v>
      </c>
      <c r="AC337" t="str">
        <f t="shared" si="83"/>
        <v>Well Paid</v>
      </c>
      <c r="AD337" t="str">
        <v>Well Paid</v>
      </c>
      <c r="AF337">
        <v>110742</v>
      </c>
    </row>
    <row r="338" spans="1:32" x14ac:dyDescent="0.45">
      <c r="A338" s="9">
        <v>337</v>
      </c>
      <c r="B338" s="9" t="s">
        <v>545</v>
      </c>
      <c r="C338" s="9" t="s">
        <v>42</v>
      </c>
      <c r="D338" s="9" t="s">
        <v>547</v>
      </c>
      <c r="E338" s="15" t="b">
        <f t="shared" si="70"/>
        <v>0</v>
      </c>
      <c r="F338" s="15" t="b">
        <f t="shared" si="71"/>
        <v>0</v>
      </c>
      <c r="G338" s="9" t="s">
        <v>540</v>
      </c>
      <c r="H338" s="15" t="b">
        <f t="shared" si="72"/>
        <v>0</v>
      </c>
      <c r="I338" s="9" t="s">
        <v>551</v>
      </c>
      <c r="J338" s="9" t="s">
        <v>537</v>
      </c>
      <c r="K338" s="15" t="b">
        <f t="shared" si="73"/>
        <v>0</v>
      </c>
      <c r="L338" s="9" t="s">
        <v>538</v>
      </c>
      <c r="M338" s="9">
        <v>27</v>
      </c>
      <c r="N338" s="9">
        <v>48971</v>
      </c>
      <c r="O338" s="9">
        <v>18</v>
      </c>
      <c r="P338" s="15" t="b">
        <f t="shared" si="74"/>
        <v>1</v>
      </c>
      <c r="Q338" s="9">
        <v>6</v>
      </c>
      <c r="R338" s="9">
        <v>3</v>
      </c>
      <c r="S338" s="9">
        <v>7</v>
      </c>
      <c r="T338" s="9">
        <v>34</v>
      </c>
      <c r="U338" s="9" t="b">
        <f t="shared" si="75"/>
        <v>0</v>
      </c>
      <c r="V338" s="9" t="b">
        <f t="shared" si="76"/>
        <v>0</v>
      </c>
      <c r="W338" s="9" t="b">
        <f t="shared" si="77"/>
        <v>0</v>
      </c>
      <c r="X338" t="b">
        <f t="shared" si="78"/>
        <v>0</v>
      </c>
      <c r="Y338" t="b">
        <f t="shared" si="79"/>
        <v>0</v>
      </c>
      <c r="Z338" t="b">
        <f t="shared" si="80"/>
        <v>0</v>
      </c>
      <c r="AA338">
        <f t="shared" si="81"/>
        <v>397</v>
      </c>
      <c r="AB338" t="b">
        <f t="shared" si="82"/>
        <v>1</v>
      </c>
      <c r="AC338" t="str">
        <f t="shared" si="83"/>
        <v>Moderate</v>
      </c>
      <c r="AD338" t="str">
        <v>Moderate</v>
      </c>
      <c r="AF338" t="b">
        <v>0</v>
      </c>
    </row>
    <row r="339" spans="1:32" x14ac:dyDescent="0.45">
      <c r="A339" s="8">
        <v>338</v>
      </c>
      <c r="B339" s="8" t="s">
        <v>527</v>
      </c>
      <c r="C339" s="8" t="s">
        <v>528</v>
      </c>
      <c r="D339" s="8" t="s">
        <v>547</v>
      </c>
      <c r="E339" s="15" t="b">
        <f t="shared" si="70"/>
        <v>0</v>
      </c>
      <c r="F339" s="15" t="b">
        <f t="shared" si="71"/>
        <v>0</v>
      </c>
      <c r="G339" s="8" t="s">
        <v>540</v>
      </c>
      <c r="H339" s="15" t="b">
        <f t="shared" si="72"/>
        <v>0</v>
      </c>
      <c r="I339" s="8" t="s">
        <v>536</v>
      </c>
      <c r="J339" s="8" t="s">
        <v>532</v>
      </c>
      <c r="K339" s="15" t="b">
        <f t="shared" si="73"/>
        <v>0</v>
      </c>
      <c r="L339" s="8" t="s">
        <v>538</v>
      </c>
      <c r="M339" s="8">
        <v>47</v>
      </c>
      <c r="N339" s="8">
        <v>55599</v>
      </c>
      <c r="O339" s="8">
        <v>26</v>
      </c>
      <c r="P339" s="15" t="b">
        <f t="shared" si="74"/>
        <v>1</v>
      </c>
      <c r="Q339" s="8">
        <v>2</v>
      </c>
      <c r="R339" s="8">
        <v>14</v>
      </c>
      <c r="S339" s="8">
        <v>2</v>
      </c>
      <c r="T339" s="8">
        <v>22</v>
      </c>
      <c r="U339" s="9" t="b">
        <f t="shared" si="75"/>
        <v>0</v>
      </c>
      <c r="V339" s="9" t="b">
        <f t="shared" si="76"/>
        <v>0</v>
      </c>
      <c r="W339" s="9" t="b">
        <f t="shared" si="77"/>
        <v>0</v>
      </c>
      <c r="X339" t="b">
        <f t="shared" si="78"/>
        <v>0</v>
      </c>
      <c r="Y339" t="b">
        <f t="shared" si="79"/>
        <v>1</v>
      </c>
      <c r="Z339" t="b">
        <f t="shared" si="80"/>
        <v>0</v>
      </c>
      <c r="AA339">
        <f t="shared" si="81"/>
        <v>349</v>
      </c>
      <c r="AB339" t="b">
        <f t="shared" si="82"/>
        <v>1</v>
      </c>
      <c r="AC339" t="str">
        <f t="shared" si="83"/>
        <v>Moderate</v>
      </c>
      <c r="AD339" t="str">
        <v>Moderate</v>
      </c>
      <c r="AF339" t="b">
        <v>0</v>
      </c>
    </row>
    <row r="340" spans="1:32" x14ac:dyDescent="0.45">
      <c r="A340" s="9">
        <v>339</v>
      </c>
      <c r="B340" s="9" t="s">
        <v>559</v>
      </c>
      <c r="C340" s="9" t="s">
        <v>43</v>
      </c>
      <c r="D340" s="9" t="s">
        <v>535</v>
      </c>
      <c r="E340" s="15" t="b">
        <f t="shared" si="70"/>
        <v>1</v>
      </c>
      <c r="F340" s="15" t="b">
        <f t="shared" si="71"/>
        <v>1</v>
      </c>
      <c r="G340" s="9" t="s">
        <v>548</v>
      </c>
      <c r="H340" s="15" t="b">
        <f t="shared" si="72"/>
        <v>1</v>
      </c>
      <c r="I340" s="9" t="s">
        <v>543</v>
      </c>
      <c r="J340" s="9" t="s">
        <v>537</v>
      </c>
      <c r="K340" s="15" t="b">
        <f t="shared" si="73"/>
        <v>0</v>
      </c>
      <c r="L340" s="9" t="s">
        <v>533</v>
      </c>
      <c r="M340" s="9">
        <v>48</v>
      </c>
      <c r="N340" s="9">
        <v>117592</v>
      </c>
      <c r="O340" s="9">
        <v>20</v>
      </c>
      <c r="P340" s="15" t="b">
        <f t="shared" si="74"/>
        <v>1</v>
      </c>
      <c r="Q340" s="9">
        <v>4</v>
      </c>
      <c r="R340" s="9">
        <v>14</v>
      </c>
      <c r="S340" s="9">
        <v>9</v>
      </c>
      <c r="T340" s="9">
        <v>32</v>
      </c>
      <c r="U340" s="9" t="b">
        <f t="shared" si="75"/>
        <v>0</v>
      </c>
      <c r="V340" s="9" t="b">
        <f t="shared" si="76"/>
        <v>1</v>
      </c>
      <c r="W340" s="9" t="b">
        <f t="shared" si="77"/>
        <v>1</v>
      </c>
      <c r="X340" t="b">
        <f t="shared" si="78"/>
        <v>0</v>
      </c>
      <c r="Y340" t="b">
        <f t="shared" si="79"/>
        <v>1</v>
      </c>
      <c r="Z340" t="b">
        <f t="shared" si="80"/>
        <v>0</v>
      </c>
      <c r="AA340">
        <f t="shared" si="81"/>
        <v>13</v>
      </c>
      <c r="AB340" t="b">
        <f t="shared" si="82"/>
        <v>1</v>
      </c>
      <c r="AC340" t="str">
        <f t="shared" si="83"/>
        <v>Well Paid</v>
      </c>
      <c r="AD340" t="str">
        <v>Well Paid</v>
      </c>
      <c r="AF340" t="b">
        <v>0</v>
      </c>
    </row>
    <row r="341" spans="1:32" x14ac:dyDescent="0.45">
      <c r="A341" s="8">
        <v>340</v>
      </c>
      <c r="B341" s="8" t="s">
        <v>559</v>
      </c>
      <c r="C341" s="8" t="s">
        <v>42</v>
      </c>
      <c r="D341" s="8" t="s">
        <v>529</v>
      </c>
      <c r="E341" s="15" t="b">
        <f t="shared" si="70"/>
        <v>1</v>
      </c>
      <c r="F341" s="15" t="b">
        <f t="shared" si="71"/>
        <v>1</v>
      </c>
      <c r="G341" s="8" t="s">
        <v>550</v>
      </c>
      <c r="H341" s="15" t="b">
        <f t="shared" si="72"/>
        <v>0</v>
      </c>
      <c r="I341" s="8" t="s">
        <v>541</v>
      </c>
      <c r="J341" s="8" t="s">
        <v>544</v>
      </c>
      <c r="K341" s="15" t="b">
        <f t="shared" si="73"/>
        <v>1</v>
      </c>
      <c r="L341" s="8" t="s">
        <v>558</v>
      </c>
      <c r="M341" s="8">
        <v>29</v>
      </c>
      <c r="N341" s="8">
        <v>96914</v>
      </c>
      <c r="O341" s="8">
        <v>27</v>
      </c>
      <c r="P341" s="15" t="b">
        <f t="shared" si="74"/>
        <v>1</v>
      </c>
      <c r="Q341" s="8">
        <v>11</v>
      </c>
      <c r="R341" s="8">
        <v>8</v>
      </c>
      <c r="S341" s="8">
        <v>9</v>
      </c>
      <c r="T341" s="8">
        <v>53</v>
      </c>
      <c r="U341" s="9" t="b">
        <f t="shared" si="75"/>
        <v>0</v>
      </c>
      <c r="V341" s="9" t="b">
        <f t="shared" si="76"/>
        <v>1</v>
      </c>
      <c r="W341" s="9" t="b">
        <f t="shared" si="77"/>
        <v>1</v>
      </c>
      <c r="X341" t="b">
        <f t="shared" si="78"/>
        <v>0</v>
      </c>
      <c r="Y341" t="b">
        <f t="shared" si="79"/>
        <v>1</v>
      </c>
      <c r="Z341" t="b">
        <f t="shared" si="80"/>
        <v>0</v>
      </c>
      <c r="AA341">
        <f t="shared" si="81"/>
        <v>125</v>
      </c>
      <c r="AB341" t="b">
        <f t="shared" si="82"/>
        <v>0</v>
      </c>
      <c r="AC341" t="str">
        <f t="shared" si="83"/>
        <v>Well Paid</v>
      </c>
      <c r="AD341" t="str">
        <v>Well Paid</v>
      </c>
      <c r="AF341" t="b">
        <v>0</v>
      </c>
    </row>
    <row r="342" spans="1:32" x14ac:dyDescent="0.45">
      <c r="A342" s="9">
        <v>341</v>
      </c>
      <c r="B342" s="9" t="s">
        <v>545</v>
      </c>
      <c r="C342" s="9" t="s">
        <v>528</v>
      </c>
      <c r="D342" s="9" t="s">
        <v>547</v>
      </c>
      <c r="E342" s="15" t="b">
        <f t="shared" si="70"/>
        <v>0</v>
      </c>
      <c r="F342" s="15" t="b">
        <f t="shared" si="71"/>
        <v>0</v>
      </c>
      <c r="G342" s="9" t="s">
        <v>548</v>
      </c>
      <c r="H342" s="15" t="b">
        <f t="shared" si="72"/>
        <v>1</v>
      </c>
      <c r="I342" s="9" t="s">
        <v>556</v>
      </c>
      <c r="J342" s="9" t="s">
        <v>544</v>
      </c>
      <c r="K342" s="15" t="b">
        <f t="shared" si="73"/>
        <v>1</v>
      </c>
      <c r="L342" s="9" t="s">
        <v>546</v>
      </c>
      <c r="M342" s="9">
        <v>40</v>
      </c>
      <c r="N342" s="9">
        <v>97055</v>
      </c>
      <c r="O342" s="9">
        <v>12</v>
      </c>
      <c r="P342" s="15" t="b">
        <f t="shared" si="74"/>
        <v>0</v>
      </c>
      <c r="Q342" s="9">
        <v>8</v>
      </c>
      <c r="R342" s="9">
        <v>13</v>
      </c>
      <c r="S342" s="9">
        <v>6</v>
      </c>
      <c r="T342" s="9">
        <v>43</v>
      </c>
      <c r="U342" s="9" t="b">
        <f t="shared" si="75"/>
        <v>1</v>
      </c>
      <c r="V342" s="9" t="b">
        <f t="shared" si="76"/>
        <v>0</v>
      </c>
      <c r="W342" s="9" t="b">
        <f t="shared" si="77"/>
        <v>1</v>
      </c>
      <c r="X342" t="b">
        <f t="shared" si="78"/>
        <v>0</v>
      </c>
      <c r="Y342" t="b">
        <f t="shared" si="79"/>
        <v>0</v>
      </c>
      <c r="Z342" t="b">
        <f t="shared" si="80"/>
        <v>0</v>
      </c>
      <c r="AA342">
        <f t="shared" si="81"/>
        <v>124</v>
      </c>
      <c r="AB342" t="b">
        <f t="shared" si="82"/>
        <v>1</v>
      </c>
      <c r="AC342" t="str">
        <f t="shared" si="83"/>
        <v>Well Paid</v>
      </c>
      <c r="AD342" t="str">
        <v>Well Paid</v>
      </c>
      <c r="AF342" t="b">
        <v>0</v>
      </c>
    </row>
    <row r="343" spans="1:32" x14ac:dyDescent="0.45">
      <c r="A343" s="8">
        <v>342</v>
      </c>
      <c r="B343" s="8" t="s">
        <v>545</v>
      </c>
      <c r="C343" s="8" t="s">
        <v>528</v>
      </c>
      <c r="D343" s="8" t="s">
        <v>555</v>
      </c>
      <c r="E343" s="15" t="b">
        <f t="shared" si="70"/>
        <v>1</v>
      </c>
      <c r="F343" s="15" t="b">
        <f t="shared" si="71"/>
        <v>1</v>
      </c>
      <c r="G343" s="8" t="s">
        <v>550</v>
      </c>
      <c r="H343" s="15" t="b">
        <f t="shared" si="72"/>
        <v>0</v>
      </c>
      <c r="I343" s="8" t="s">
        <v>531</v>
      </c>
      <c r="J343" s="8" t="s">
        <v>544</v>
      </c>
      <c r="K343" s="15" t="b">
        <f t="shared" si="73"/>
        <v>1</v>
      </c>
      <c r="L343" s="8" t="s">
        <v>542</v>
      </c>
      <c r="M343" s="8">
        <v>63</v>
      </c>
      <c r="N343" s="8">
        <v>117697</v>
      </c>
      <c r="O343" s="8">
        <v>7</v>
      </c>
      <c r="P343" s="15" t="b">
        <f t="shared" si="74"/>
        <v>0</v>
      </c>
      <c r="Q343" s="8">
        <v>12</v>
      </c>
      <c r="R343" s="8">
        <v>6</v>
      </c>
      <c r="S343" s="8">
        <v>3</v>
      </c>
      <c r="T343" s="8">
        <v>59</v>
      </c>
      <c r="U343" s="9" t="b">
        <f t="shared" si="75"/>
        <v>0</v>
      </c>
      <c r="V343" s="9" t="b">
        <f t="shared" si="76"/>
        <v>0</v>
      </c>
      <c r="W343" s="9" t="b">
        <f t="shared" si="77"/>
        <v>0</v>
      </c>
      <c r="X343" t="b">
        <f t="shared" si="78"/>
        <v>0</v>
      </c>
      <c r="Y343" t="b">
        <f t="shared" si="79"/>
        <v>0</v>
      </c>
      <c r="Z343" t="b">
        <f t="shared" si="80"/>
        <v>0</v>
      </c>
      <c r="AA343">
        <f t="shared" si="81"/>
        <v>12</v>
      </c>
      <c r="AB343" t="b">
        <f t="shared" si="82"/>
        <v>0</v>
      </c>
      <c r="AC343" t="str">
        <f t="shared" si="83"/>
        <v>Well Paid</v>
      </c>
      <c r="AD343" t="str">
        <v>Well Paid</v>
      </c>
      <c r="AF343" t="b">
        <v>0</v>
      </c>
    </row>
    <row r="344" spans="1:32" x14ac:dyDescent="0.45">
      <c r="A344" s="9">
        <v>343</v>
      </c>
      <c r="B344" s="9" t="s">
        <v>545</v>
      </c>
      <c r="C344" s="9" t="s">
        <v>43</v>
      </c>
      <c r="D344" s="9" t="s">
        <v>529</v>
      </c>
      <c r="E344" s="15" t="b">
        <f t="shared" si="70"/>
        <v>1</v>
      </c>
      <c r="F344" s="15" t="b">
        <f t="shared" si="71"/>
        <v>1</v>
      </c>
      <c r="G344" s="9" t="s">
        <v>530</v>
      </c>
      <c r="H344" s="15" t="b">
        <f t="shared" si="72"/>
        <v>0</v>
      </c>
      <c r="I344" s="9" t="s">
        <v>541</v>
      </c>
      <c r="J344" s="9" t="s">
        <v>532</v>
      </c>
      <c r="K344" s="15" t="b">
        <f t="shared" si="73"/>
        <v>0</v>
      </c>
      <c r="L344" s="9" t="s">
        <v>533</v>
      </c>
      <c r="M344" s="9">
        <v>22</v>
      </c>
      <c r="N344" s="9">
        <v>35355</v>
      </c>
      <c r="O344" s="9">
        <v>3</v>
      </c>
      <c r="P344" s="15" t="b">
        <f t="shared" si="74"/>
        <v>0</v>
      </c>
      <c r="Q344" s="9">
        <v>8</v>
      </c>
      <c r="R344" s="9">
        <v>13</v>
      </c>
      <c r="S344" s="9">
        <v>1</v>
      </c>
      <c r="T344" s="9">
        <v>51</v>
      </c>
      <c r="U344" s="9" t="b">
        <f t="shared" si="75"/>
        <v>0</v>
      </c>
      <c r="V344" s="9" t="b">
        <f t="shared" si="76"/>
        <v>0</v>
      </c>
      <c r="W344" s="9" t="b">
        <f t="shared" si="77"/>
        <v>0</v>
      </c>
      <c r="X344" t="b">
        <f t="shared" si="78"/>
        <v>0</v>
      </c>
      <c r="Y344" t="b">
        <f t="shared" si="79"/>
        <v>1</v>
      </c>
      <c r="Z344" t="b">
        <f t="shared" si="80"/>
        <v>0</v>
      </c>
      <c r="AA344">
        <f t="shared" si="81"/>
        <v>473</v>
      </c>
      <c r="AB344" t="b">
        <f t="shared" si="82"/>
        <v>0</v>
      </c>
      <c r="AC344" t="str">
        <f t="shared" si="83"/>
        <v>Moderate</v>
      </c>
      <c r="AD344" t="str">
        <v>Moderate</v>
      </c>
      <c r="AF344" t="b">
        <v>0</v>
      </c>
    </row>
    <row r="345" spans="1:32" x14ac:dyDescent="0.45">
      <c r="A345" s="8">
        <v>344</v>
      </c>
      <c r="B345" s="8" t="s">
        <v>534</v>
      </c>
      <c r="C345" s="8" t="s">
        <v>43</v>
      </c>
      <c r="D345" s="8" t="s">
        <v>547</v>
      </c>
      <c r="E345" s="15" t="b">
        <f t="shared" si="70"/>
        <v>0</v>
      </c>
      <c r="F345" s="15" t="b">
        <f t="shared" si="71"/>
        <v>0</v>
      </c>
      <c r="G345" s="8" t="s">
        <v>550</v>
      </c>
      <c r="H345" s="15" t="b">
        <f t="shared" si="72"/>
        <v>0</v>
      </c>
      <c r="I345" s="8" t="s">
        <v>556</v>
      </c>
      <c r="J345" s="8" t="s">
        <v>537</v>
      </c>
      <c r="K345" s="15" t="b">
        <f t="shared" si="73"/>
        <v>0</v>
      </c>
      <c r="L345" s="8" t="s">
        <v>542</v>
      </c>
      <c r="M345" s="8">
        <v>50</v>
      </c>
      <c r="N345" s="8">
        <v>84120</v>
      </c>
      <c r="O345" s="8">
        <v>10</v>
      </c>
      <c r="P345" s="15" t="b">
        <f t="shared" si="74"/>
        <v>0</v>
      </c>
      <c r="Q345" s="8">
        <v>11</v>
      </c>
      <c r="R345" s="8">
        <v>11</v>
      </c>
      <c r="S345" s="8">
        <v>4</v>
      </c>
      <c r="T345" s="8">
        <v>51</v>
      </c>
      <c r="U345" s="9" t="b">
        <f t="shared" si="75"/>
        <v>0</v>
      </c>
      <c r="V345" s="9" t="b">
        <f t="shared" si="76"/>
        <v>0</v>
      </c>
      <c r="W345" s="9" t="b">
        <f t="shared" si="77"/>
        <v>0</v>
      </c>
      <c r="X345" t="b">
        <f t="shared" si="78"/>
        <v>0</v>
      </c>
      <c r="Y345" t="b">
        <f t="shared" si="79"/>
        <v>0</v>
      </c>
      <c r="Z345" t="b">
        <f t="shared" si="80"/>
        <v>0</v>
      </c>
      <c r="AA345">
        <f t="shared" si="81"/>
        <v>199</v>
      </c>
      <c r="AB345" t="b">
        <f t="shared" si="82"/>
        <v>1</v>
      </c>
      <c r="AC345" t="str">
        <f t="shared" si="83"/>
        <v>Well Paid</v>
      </c>
      <c r="AD345" t="str">
        <v>Well Paid</v>
      </c>
      <c r="AF345" t="b">
        <v>0</v>
      </c>
    </row>
    <row r="346" spans="1:32" x14ac:dyDescent="0.45">
      <c r="A346" s="9">
        <v>345</v>
      </c>
      <c r="B346" s="9" t="s">
        <v>557</v>
      </c>
      <c r="C346" s="9" t="s">
        <v>43</v>
      </c>
      <c r="D346" s="9" t="s">
        <v>547</v>
      </c>
      <c r="E346" s="15" t="b">
        <f t="shared" si="70"/>
        <v>0</v>
      </c>
      <c r="F346" s="15" t="b">
        <f t="shared" si="71"/>
        <v>0</v>
      </c>
      <c r="G346" s="9" t="s">
        <v>550</v>
      </c>
      <c r="H346" s="15" t="b">
        <f t="shared" si="72"/>
        <v>0</v>
      </c>
      <c r="I346" s="9" t="s">
        <v>543</v>
      </c>
      <c r="J346" s="9" t="s">
        <v>532</v>
      </c>
      <c r="K346" s="15" t="b">
        <f t="shared" si="73"/>
        <v>0</v>
      </c>
      <c r="L346" s="9" t="s">
        <v>549</v>
      </c>
      <c r="M346" s="9">
        <v>56</v>
      </c>
      <c r="N346" s="9">
        <v>104619</v>
      </c>
      <c r="O346" s="9">
        <v>34</v>
      </c>
      <c r="P346" s="15" t="b">
        <f t="shared" si="74"/>
        <v>1</v>
      </c>
      <c r="Q346" s="9">
        <v>8</v>
      </c>
      <c r="R346" s="9">
        <v>13</v>
      </c>
      <c r="S346" s="9">
        <v>3</v>
      </c>
      <c r="T346" s="9">
        <v>49</v>
      </c>
      <c r="U346" s="9" t="b">
        <f t="shared" si="75"/>
        <v>0</v>
      </c>
      <c r="V346" s="9" t="b">
        <f t="shared" si="76"/>
        <v>0</v>
      </c>
      <c r="W346" s="9" t="b">
        <f t="shared" si="77"/>
        <v>0</v>
      </c>
      <c r="X346" t="b">
        <f t="shared" si="78"/>
        <v>0</v>
      </c>
      <c r="Y346" t="b">
        <f t="shared" si="79"/>
        <v>1</v>
      </c>
      <c r="Z346" t="b">
        <f t="shared" si="80"/>
        <v>0</v>
      </c>
      <c r="AA346">
        <f t="shared" si="81"/>
        <v>88</v>
      </c>
      <c r="AB346" t="b">
        <f t="shared" si="82"/>
        <v>1</v>
      </c>
      <c r="AC346" t="str">
        <f t="shared" si="83"/>
        <v>Well Paid</v>
      </c>
      <c r="AD346" t="str">
        <v>Well Paid</v>
      </c>
      <c r="AF346" t="b">
        <v>0</v>
      </c>
    </row>
    <row r="347" spans="1:32" x14ac:dyDescent="0.45">
      <c r="A347" s="8">
        <v>346</v>
      </c>
      <c r="B347" s="8" t="s">
        <v>559</v>
      </c>
      <c r="C347" s="8" t="s">
        <v>42</v>
      </c>
      <c r="D347" s="8" t="s">
        <v>555</v>
      </c>
      <c r="E347" s="15" t="b">
        <f t="shared" si="70"/>
        <v>1</v>
      </c>
      <c r="F347" s="15" t="b">
        <f t="shared" si="71"/>
        <v>1</v>
      </c>
      <c r="G347" s="8" t="s">
        <v>530</v>
      </c>
      <c r="H347" s="15" t="b">
        <f t="shared" si="72"/>
        <v>0</v>
      </c>
      <c r="I347" s="8" t="s">
        <v>551</v>
      </c>
      <c r="J347" s="8" t="s">
        <v>537</v>
      </c>
      <c r="K347" s="15" t="b">
        <f t="shared" si="73"/>
        <v>0</v>
      </c>
      <c r="L347" s="8" t="s">
        <v>538</v>
      </c>
      <c r="M347" s="8">
        <v>61</v>
      </c>
      <c r="N347" s="8">
        <v>68342</v>
      </c>
      <c r="O347" s="8">
        <v>25</v>
      </c>
      <c r="P347" s="15" t="b">
        <f t="shared" si="74"/>
        <v>1</v>
      </c>
      <c r="Q347" s="8">
        <v>8</v>
      </c>
      <c r="R347" s="8">
        <v>1</v>
      </c>
      <c r="S347" s="8">
        <v>1</v>
      </c>
      <c r="T347" s="8">
        <v>32</v>
      </c>
      <c r="U347" s="9" t="b">
        <f t="shared" si="75"/>
        <v>0</v>
      </c>
      <c r="V347" s="9" t="b">
        <f t="shared" si="76"/>
        <v>1</v>
      </c>
      <c r="W347" s="9" t="b">
        <f t="shared" si="77"/>
        <v>1</v>
      </c>
      <c r="X347" t="b">
        <f t="shared" si="78"/>
        <v>0</v>
      </c>
      <c r="Y347" t="b">
        <f t="shared" si="79"/>
        <v>0</v>
      </c>
      <c r="Z347" t="b">
        <f t="shared" si="80"/>
        <v>0</v>
      </c>
      <c r="AA347">
        <f t="shared" si="81"/>
        <v>276</v>
      </c>
      <c r="AB347" t="b">
        <f t="shared" si="82"/>
        <v>0</v>
      </c>
      <c r="AC347" t="str">
        <f t="shared" si="83"/>
        <v>Moderate</v>
      </c>
      <c r="AD347" t="str">
        <v>Moderate</v>
      </c>
      <c r="AF347" t="b">
        <v>0</v>
      </c>
    </row>
    <row r="348" spans="1:32" x14ac:dyDescent="0.45">
      <c r="A348" s="9">
        <v>347</v>
      </c>
      <c r="B348" s="9" t="s">
        <v>534</v>
      </c>
      <c r="C348" s="9" t="s">
        <v>43</v>
      </c>
      <c r="D348" s="9" t="s">
        <v>555</v>
      </c>
      <c r="E348" s="15" t="b">
        <f t="shared" si="70"/>
        <v>1</v>
      </c>
      <c r="F348" s="15" t="b">
        <f t="shared" si="71"/>
        <v>1</v>
      </c>
      <c r="G348" s="9" t="s">
        <v>550</v>
      </c>
      <c r="H348" s="15" t="b">
        <f t="shared" si="72"/>
        <v>0</v>
      </c>
      <c r="I348" s="9" t="s">
        <v>543</v>
      </c>
      <c r="J348" s="9" t="s">
        <v>544</v>
      </c>
      <c r="K348" s="15" t="b">
        <f t="shared" si="73"/>
        <v>1</v>
      </c>
      <c r="L348" s="9" t="s">
        <v>542</v>
      </c>
      <c r="M348" s="9">
        <v>35</v>
      </c>
      <c r="N348" s="9">
        <v>115992</v>
      </c>
      <c r="O348" s="9">
        <v>35</v>
      </c>
      <c r="P348" s="15" t="b">
        <f t="shared" si="74"/>
        <v>1</v>
      </c>
      <c r="Q348" s="9">
        <v>17</v>
      </c>
      <c r="R348" s="9">
        <v>5</v>
      </c>
      <c r="S348" s="9">
        <v>3</v>
      </c>
      <c r="T348" s="9">
        <v>20</v>
      </c>
      <c r="U348" s="9" t="b">
        <f t="shared" si="75"/>
        <v>0</v>
      </c>
      <c r="V348" s="9" t="b">
        <f t="shared" si="76"/>
        <v>1</v>
      </c>
      <c r="W348" s="9" t="b">
        <f t="shared" si="77"/>
        <v>1</v>
      </c>
      <c r="X348" t="b">
        <f t="shared" si="78"/>
        <v>0</v>
      </c>
      <c r="Y348" t="b">
        <f t="shared" si="79"/>
        <v>0</v>
      </c>
      <c r="Z348" t="b">
        <f t="shared" si="80"/>
        <v>0</v>
      </c>
      <c r="AA348">
        <f t="shared" si="81"/>
        <v>20</v>
      </c>
      <c r="AB348" t="b">
        <f t="shared" si="82"/>
        <v>0</v>
      </c>
      <c r="AC348" t="str">
        <f t="shared" si="83"/>
        <v>Well Paid</v>
      </c>
      <c r="AD348" t="str">
        <v>Well Paid</v>
      </c>
      <c r="AF348" t="b">
        <v>0</v>
      </c>
    </row>
    <row r="349" spans="1:32" x14ac:dyDescent="0.45">
      <c r="A349" s="8">
        <v>348</v>
      </c>
      <c r="B349" s="8" t="s">
        <v>545</v>
      </c>
      <c r="C349" s="8" t="s">
        <v>528</v>
      </c>
      <c r="D349" s="8" t="s">
        <v>535</v>
      </c>
      <c r="E349" s="15" t="b">
        <f t="shared" si="70"/>
        <v>1</v>
      </c>
      <c r="F349" s="15" t="b">
        <f t="shared" si="71"/>
        <v>1</v>
      </c>
      <c r="G349" s="8" t="s">
        <v>548</v>
      </c>
      <c r="H349" s="15" t="b">
        <f t="shared" si="72"/>
        <v>1</v>
      </c>
      <c r="I349" s="8" t="s">
        <v>553</v>
      </c>
      <c r="J349" s="8" t="s">
        <v>532</v>
      </c>
      <c r="K349" s="15" t="b">
        <f t="shared" si="73"/>
        <v>0</v>
      </c>
      <c r="L349" s="8" t="s">
        <v>554</v>
      </c>
      <c r="M349" s="8">
        <v>56</v>
      </c>
      <c r="N349" s="8">
        <v>108860</v>
      </c>
      <c r="O349" s="8">
        <v>16</v>
      </c>
      <c r="P349" s="15" t="b">
        <f t="shared" si="74"/>
        <v>1</v>
      </c>
      <c r="Q349" s="8">
        <v>16</v>
      </c>
      <c r="R349" s="8">
        <v>8</v>
      </c>
      <c r="S349" s="8">
        <v>4</v>
      </c>
      <c r="T349" s="8">
        <v>53</v>
      </c>
      <c r="U349" s="9" t="b">
        <f t="shared" si="75"/>
        <v>0</v>
      </c>
      <c r="V349" s="9" t="b">
        <f t="shared" si="76"/>
        <v>1</v>
      </c>
      <c r="W349" s="9" t="b">
        <f t="shared" si="77"/>
        <v>1</v>
      </c>
      <c r="X349" t="b">
        <f t="shared" si="78"/>
        <v>0</v>
      </c>
      <c r="Y349" t="b">
        <f t="shared" si="79"/>
        <v>1</v>
      </c>
      <c r="Z349" t="b">
        <f t="shared" si="80"/>
        <v>0</v>
      </c>
      <c r="AA349">
        <f t="shared" si="81"/>
        <v>59</v>
      </c>
      <c r="AB349" t="b">
        <f t="shared" si="82"/>
        <v>1</v>
      </c>
      <c r="AC349" t="str">
        <f t="shared" si="83"/>
        <v>Well Paid</v>
      </c>
      <c r="AD349" t="str">
        <v>Well Paid</v>
      </c>
      <c r="AF349" t="b">
        <v>0</v>
      </c>
    </row>
    <row r="350" spans="1:32" x14ac:dyDescent="0.45">
      <c r="A350" s="9">
        <v>349</v>
      </c>
      <c r="B350" s="9" t="s">
        <v>559</v>
      </c>
      <c r="C350" s="9" t="s">
        <v>528</v>
      </c>
      <c r="D350" s="9" t="s">
        <v>529</v>
      </c>
      <c r="E350" s="15" t="b">
        <f t="shared" si="70"/>
        <v>1</v>
      </c>
      <c r="F350" s="15" t="b">
        <f t="shared" si="71"/>
        <v>1</v>
      </c>
      <c r="G350" s="9" t="s">
        <v>550</v>
      </c>
      <c r="H350" s="15" t="b">
        <f t="shared" si="72"/>
        <v>0</v>
      </c>
      <c r="I350" s="9" t="s">
        <v>536</v>
      </c>
      <c r="J350" s="9" t="s">
        <v>537</v>
      </c>
      <c r="K350" s="15" t="b">
        <f t="shared" si="73"/>
        <v>0</v>
      </c>
      <c r="L350" s="9" t="s">
        <v>542</v>
      </c>
      <c r="M350" s="9">
        <v>41</v>
      </c>
      <c r="N350" s="9">
        <v>32257</v>
      </c>
      <c r="O350" s="9">
        <v>2</v>
      </c>
      <c r="P350" s="15" t="b">
        <f t="shared" si="74"/>
        <v>0</v>
      </c>
      <c r="Q350" s="9">
        <v>14</v>
      </c>
      <c r="R350" s="9">
        <v>3</v>
      </c>
      <c r="S350" s="9">
        <v>8</v>
      </c>
      <c r="T350" s="9">
        <v>34</v>
      </c>
      <c r="U350" s="9" t="b">
        <f t="shared" si="75"/>
        <v>0</v>
      </c>
      <c r="V350" s="9" t="b">
        <f t="shared" si="76"/>
        <v>0</v>
      </c>
      <c r="W350" s="9" t="b">
        <f t="shared" si="77"/>
        <v>0</v>
      </c>
      <c r="X350" t="b">
        <f t="shared" si="78"/>
        <v>0</v>
      </c>
      <c r="Y350" t="b">
        <f t="shared" si="79"/>
        <v>1</v>
      </c>
      <c r="Z350" t="b">
        <f t="shared" si="80"/>
        <v>0</v>
      </c>
      <c r="AA350">
        <f t="shared" si="81"/>
        <v>483</v>
      </c>
      <c r="AB350" t="b">
        <f t="shared" si="82"/>
        <v>1</v>
      </c>
      <c r="AC350" t="str">
        <f t="shared" si="83"/>
        <v>Moderate</v>
      </c>
      <c r="AD350" t="str">
        <v>Moderate</v>
      </c>
      <c r="AF350" t="b">
        <v>0</v>
      </c>
    </row>
    <row r="351" spans="1:32" x14ac:dyDescent="0.45">
      <c r="A351" s="8">
        <v>350</v>
      </c>
      <c r="B351" s="8" t="s">
        <v>534</v>
      </c>
      <c r="C351" s="8" t="s">
        <v>43</v>
      </c>
      <c r="D351" s="8" t="s">
        <v>529</v>
      </c>
      <c r="E351" s="15" t="b">
        <f t="shared" si="70"/>
        <v>1</v>
      </c>
      <c r="F351" s="15" t="b">
        <f t="shared" si="71"/>
        <v>1</v>
      </c>
      <c r="G351" s="8" t="s">
        <v>530</v>
      </c>
      <c r="H351" s="15" t="b">
        <f t="shared" si="72"/>
        <v>0</v>
      </c>
      <c r="I351" s="8" t="s">
        <v>553</v>
      </c>
      <c r="J351" s="8" t="s">
        <v>537</v>
      </c>
      <c r="K351" s="15" t="b">
        <f t="shared" si="73"/>
        <v>0</v>
      </c>
      <c r="L351" s="8" t="s">
        <v>549</v>
      </c>
      <c r="M351" s="8">
        <v>34</v>
      </c>
      <c r="N351" s="8">
        <v>57364</v>
      </c>
      <c r="O351" s="8">
        <v>24</v>
      </c>
      <c r="P351" s="15" t="b">
        <f t="shared" si="74"/>
        <v>1</v>
      </c>
      <c r="Q351" s="8">
        <v>11</v>
      </c>
      <c r="R351" s="8">
        <v>12</v>
      </c>
      <c r="S351" s="8">
        <v>9</v>
      </c>
      <c r="T351" s="8">
        <v>33</v>
      </c>
      <c r="U351" s="9" t="b">
        <f t="shared" si="75"/>
        <v>0</v>
      </c>
      <c r="V351" s="9" t="b">
        <f t="shared" si="76"/>
        <v>1</v>
      </c>
      <c r="W351" s="9" t="b">
        <f t="shared" si="77"/>
        <v>1</v>
      </c>
      <c r="X351" t="b">
        <f t="shared" si="78"/>
        <v>0</v>
      </c>
      <c r="Y351" t="b">
        <f t="shared" si="79"/>
        <v>1</v>
      </c>
      <c r="Z351" t="b">
        <f t="shared" si="80"/>
        <v>0</v>
      </c>
      <c r="AA351">
        <f t="shared" si="81"/>
        <v>337</v>
      </c>
      <c r="AB351" t="b">
        <f t="shared" si="82"/>
        <v>1</v>
      </c>
      <c r="AC351" t="str">
        <f t="shared" si="83"/>
        <v>Moderate</v>
      </c>
      <c r="AD351" t="str">
        <v>Moderate</v>
      </c>
      <c r="AF351" t="b">
        <v>0</v>
      </c>
    </row>
    <row r="352" spans="1:32" x14ac:dyDescent="0.45">
      <c r="A352" s="9">
        <v>351</v>
      </c>
      <c r="B352" s="9" t="s">
        <v>557</v>
      </c>
      <c r="C352" s="9" t="s">
        <v>43</v>
      </c>
      <c r="D352" s="9" t="s">
        <v>535</v>
      </c>
      <c r="E352" s="15" t="b">
        <f t="shared" si="70"/>
        <v>1</v>
      </c>
      <c r="F352" s="15" t="b">
        <f t="shared" si="71"/>
        <v>1</v>
      </c>
      <c r="G352" s="9" t="s">
        <v>548</v>
      </c>
      <c r="H352" s="15" t="b">
        <f t="shared" si="72"/>
        <v>1</v>
      </c>
      <c r="I352" s="9" t="s">
        <v>531</v>
      </c>
      <c r="J352" s="9" t="s">
        <v>544</v>
      </c>
      <c r="K352" s="15" t="b">
        <f t="shared" si="73"/>
        <v>1</v>
      </c>
      <c r="L352" s="9" t="s">
        <v>546</v>
      </c>
      <c r="M352" s="9">
        <v>59</v>
      </c>
      <c r="N352" s="9">
        <v>54972</v>
      </c>
      <c r="O352" s="9">
        <v>10</v>
      </c>
      <c r="P352" s="15" t="b">
        <f t="shared" si="74"/>
        <v>0</v>
      </c>
      <c r="Q352" s="9">
        <v>7</v>
      </c>
      <c r="R352" s="9">
        <v>6</v>
      </c>
      <c r="S352" s="9">
        <v>3</v>
      </c>
      <c r="T352" s="9">
        <v>48</v>
      </c>
      <c r="U352" s="9" t="b">
        <f t="shared" si="75"/>
        <v>1</v>
      </c>
      <c r="V352" s="9" t="b">
        <f t="shared" si="76"/>
        <v>0</v>
      </c>
      <c r="W352" s="9" t="b">
        <f t="shared" si="77"/>
        <v>1</v>
      </c>
      <c r="X352" t="b">
        <f t="shared" si="78"/>
        <v>0</v>
      </c>
      <c r="Y352" t="b">
        <f t="shared" si="79"/>
        <v>0</v>
      </c>
      <c r="Z352" t="b">
        <f t="shared" si="80"/>
        <v>0</v>
      </c>
      <c r="AA352">
        <f t="shared" si="81"/>
        <v>353</v>
      </c>
      <c r="AB352" t="b">
        <f t="shared" si="82"/>
        <v>1</v>
      </c>
      <c r="AC352" t="str">
        <f t="shared" si="83"/>
        <v>Moderate</v>
      </c>
      <c r="AD352" t="str">
        <v>Moderate</v>
      </c>
      <c r="AF352" t="b">
        <v>0</v>
      </c>
    </row>
    <row r="353" spans="1:32" x14ac:dyDescent="0.45">
      <c r="A353" s="8">
        <v>352</v>
      </c>
      <c r="B353" s="8" t="s">
        <v>534</v>
      </c>
      <c r="C353" s="8" t="s">
        <v>528</v>
      </c>
      <c r="D353" s="8" t="s">
        <v>529</v>
      </c>
      <c r="E353" s="15" t="b">
        <f t="shared" si="70"/>
        <v>1</v>
      </c>
      <c r="F353" s="15" t="b">
        <f t="shared" si="71"/>
        <v>1</v>
      </c>
      <c r="G353" s="8" t="s">
        <v>530</v>
      </c>
      <c r="H353" s="15" t="b">
        <f t="shared" si="72"/>
        <v>0</v>
      </c>
      <c r="I353" s="8" t="s">
        <v>541</v>
      </c>
      <c r="J353" s="8" t="s">
        <v>532</v>
      </c>
      <c r="K353" s="15" t="b">
        <f t="shared" si="73"/>
        <v>0</v>
      </c>
      <c r="L353" s="8" t="s">
        <v>538</v>
      </c>
      <c r="M353" s="8">
        <v>29</v>
      </c>
      <c r="N353" s="8">
        <v>56654</v>
      </c>
      <c r="O353" s="8">
        <v>38</v>
      </c>
      <c r="P353" s="15" t="b">
        <f t="shared" si="74"/>
        <v>1</v>
      </c>
      <c r="Q353" s="8">
        <v>16</v>
      </c>
      <c r="R353" s="8">
        <v>5</v>
      </c>
      <c r="S353" s="8">
        <v>6</v>
      </c>
      <c r="T353" s="8">
        <v>53</v>
      </c>
      <c r="U353" s="9" t="b">
        <f t="shared" si="75"/>
        <v>0</v>
      </c>
      <c r="V353" s="9" t="b">
        <f t="shared" si="76"/>
        <v>1</v>
      </c>
      <c r="W353" s="9" t="b">
        <f t="shared" si="77"/>
        <v>1</v>
      </c>
      <c r="X353" t="b">
        <f t="shared" si="78"/>
        <v>0</v>
      </c>
      <c r="Y353" t="b">
        <f t="shared" si="79"/>
        <v>1</v>
      </c>
      <c r="Z353" t="b">
        <f t="shared" si="80"/>
        <v>0</v>
      </c>
      <c r="AA353">
        <f t="shared" si="81"/>
        <v>343</v>
      </c>
      <c r="AB353" t="b">
        <f t="shared" si="82"/>
        <v>1</v>
      </c>
      <c r="AC353" t="str">
        <f t="shared" si="83"/>
        <v>Moderate</v>
      </c>
      <c r="AD353" t="str">
        <v>Moderate</v>
      </c>
      <c r="AF353" t="b">
        <v>0</v>
      </c>
    </row>
    <row r="354" spans="1:32" x14ac:dyDescent="0.45">
      <c r="A354" s="9">
        <v>353</v>
      </c>
      <c r="B354" s="9" t="s">
        <v>557</v>
      </c>
      <c r="C354" s="9" t="s">
        <v>42</v>
      </c>
      <c r="D354" s="9" t="s">
        <v>529</v>
      </c>
      <c r="E354" s="15" t="b">
        <f t="shared" si="70"/>
        <v>1</v>
      </c>
      <c r="F354" s="15" t="b">
        <f t="shared" si="71"/>
        <v>1</v>
      </c>
      <c r="G354" s="9" t="s">
        <v>530</v>
      </c>
      <c r="H354" s="15" t="b">
        <f t="shared" si="72"/>
        <v>0</v>
      </c>
      <c r="I354" s="9" t="s">
        <v>531</v>
      </c>
      <c r="J354" s="9" t="s">
        <v>532</v>
      </c>
      <c r="K354" s="15" t="b">
        <f t="shared" si="73"/>
        <v>0</v>
      </c>
      <c r="L354" s="9" t="s">
        <v>533</v>
      </c>
      <c r="M354" s="9">
        <v>64</v>
      </c>
      <c r="N354" s="9">
        <v>110769</v>
      </c>
      <c r="O354" s="9">
        <v>22</v>
      </c>
      <c r="P354" s="15" t="b">
        <f t="shared" si="74"/>
        <v>1</v>
      </c>
      <c r="Q354" s="9">
        <v>13</v>
      </c>
      <c r="R354" s="9">
        <v>6</v>
      </c>
      <c r="S354" s="9">
        <v>5</v>
      </c>
      <c r="T354" s="9">
        <v>37</v>
      </c>
      <c r="U354" s="9" t="b">
        <f t="shared" si="75"/>
        <v>0</v>
      </c>
      <c r="V354" s="9" t="b">
        <f t="shared" si="76"/>
        <v>1</v>
      </c>
      <c r="W354" s="9" t="b">
        <f t="shared" si="77"/>
        <v>1</v>
      </c>
      <c r="X354" t="b">
        <f t="shared" si="78"/>
        <v>0</v>
      </c>
      <c r="Y354" t="b">
        <f t="shared" si="79"/>
        <v>1</v>
      </c>
      <c r="Z354" t="b">
        <f t="shared" si="80"/>
        <v>0</v>
      </c>
      <c r="AA354">
        <f t="shared" si="81"/>
        <v>47</v>
      </c>
      <c r="AB354" t="b">
        <f t="shared" si="82"/>
        <v>1</v>
      </c>
      <c r="AC354" t="str">
        <f t="shared" si="83"/>
        <v>Well Paid</v>
      </c>
      <c r="AD354" t="str">
        <v>Well Paid</v>
      </c>
      <c r="AF354" t="b">
        <v>0</v>
      </c>
    </row>
    <row r="355" spans="1:32" x14ac:dyDescent="0.45">
      <c r="A355" s="8">
        <v>354</v>
      </c>
      <c r="B355" s="8" t="s">
        <v>545</v>
      </c>
      <c r="C355" s="8" t="s">
        <v>43</v>
      </c>
      <c r="D355" s="8" t="s">
        <v>529</v>
      </c>
      <c r="E355" s="15" t="b">
        <f t="shared" si="70"/>
        <v>1</v>
      </c>
      <c r="F355" s="15" t="b">
        <f t="shared" si="71"/>
        <v>1</v>
      </c>
      <c r="G355" s="8" t="s">
        <v>540</v>
      </c>
      <c r="H355" s="15" t="b">
        <f t="shared" si="72"/>
        <v>0</v>
      </c>
      <c r="I355" s="8" t="s">
        <v>551</v>
      </c>
      <c r="J355" s="8" t="s">
        <v>532</v>
      </c>
      <c r="K355" s="15" t="b">
        <f t="shared" si="73"/>
        <v>0</v>
      </c>
      <c r="L355" s="8" t="s">
        <v>549</v>
      </c>
      <c r="M355" s="8">
        <v>41</v>
      </c>
      <c r="N355" s="8">
        <v>111423</v>
      </c>
      <c r="O355" s="8">
        <v>26</v>
      </c>
      <c r="P355" s="15" t="b">
        <f t="shared" si="74"/>
        <v>1</v>
      </c>
      <c r="Q355" s="8">
        <v>15</v>
      </c>
      <c r="R355" s="8">
        <v>10</v>
      </c>
      <c r="S355" s="8">
        <v>6</v>
      </c>
      <c r="T355" s="8">
        <v>26</v>
      </c>
      <c r="U355" s="9" t="b">
        <f t="shared" si="75"/>
        <v>0</v>
      </c>
      <c r="V355" s="9" t="b">
        <f t="shared" si="76"/>
        <v>1</v>
      </c>
      <c r="W355" s="9" t="b">
        <f t="shared" si="77"/>
        <v>1</v>
      </c>
      <c r="X355" t="b">
        <f t="shared" si="78"/>
        <v>0</v>
      </c>
      <c r="Y355" t="b">
        <f t="shared" si="79"/>
        <v>1</v>
      </c>
      <c r="Z355" t="b">
        <f t="shared" si="80"/>
        <v>0</v>
      </c>
      <c r="AA355">
        <f t="shared" si="81"/>
        <v>40</v>
      </c>
      <c r="AB355" t="b">
        <f t="shared" si="82"/>
        <v>1</v>
      </c>
      <c r="AC355" t="str">
        <f t="shared" si="83"/>
        <v>Well Paid</v>
      </c>
      <c r="AD355" t="str">
        <v>Well Paid</v>
      </c>
      <c r="AF355" t="b">
        <v>0</v>
      </c>
    </row>
    <row r="356" spans="1:32" x14ac:dyDescent="0.45">
      <c r="A356" s="9">
        <v>355</v>
      </c>
      <c r="B356" s="9" t="s">
        <v>557</v>
      </c>
      <c r="C356" s="9" t="s">
        <v>43</v>
      </c>
      <c r="D356" s="9" t="s">
        <v>529</v>
      </c>
      <c r="E356" s="15" t="b">
        <f t="shared" si="70"/>
        <v>1</v>
      </c>
      <c r="F356" s="15" t="b">
        <f t="shared" si="71"/>
        <v>1</v>
      </c>
      <c r="G356" s="9" t="s">
        <v>540</v>
      </c>
      <c r="H356" s="15" t="b">
        <f t="shared" si="72"/>
        <v>0</v>
      </c>
      <c r="I356" s="9" t="s">
        <v>556</v>
      </c>
      <c r="J356" s="9" t="s">
        <v>544</v>
      </c>
      <c r="K356" s="15" t="b">
        <f t="shared" si="73"/>
        <v>1</v>
      </c>
      <c r="L356" s="9" t="s">
        <v>538</v>
      </c>
      <c r="M356" s="9">
        <v>54</v>
      </c>
      <c r="N356" s="9">
        <v>59320</v>
      </c>
      <c r="O356" s="9">
        <v>39</v>
      </c>
      <c r="P356" s="15" t="b">
        <f t="shared" si="74"/>
        <v>1</v>
      </c>
      <c r="Q356" s="9">
        <v>16</v>
      </c>
      <c r="R356" s="9">
        <v>1</v>
      </c>
      <c r="S356" s="9">
        <v>4</v>
      </c>
      <c r="T356" s="9">
        <v>48</v>
      </c>
      <c r="U356" s="9" t="b">
        <f t="shared" si="75"/>
        <v>0</v>
      </c>
      <c r="V356" s="9" t="b">
        <f t="shared" si="76"/>
        <v>1</v>
      </c>
      <c r="W356" s="9" t="b">
        <f t="shared" si="77"/>
        <v>1</v>
      </c>
      <c r="X356" t="b">
        <f t="shared" si="78"/>
        <v>0</v>
      </c>
      <c r="Y356" t="b">
        <f t="shared" si="79"/>
        <v>0</v>
      </c>
      <c r="Z356" t="b">
        <f t="shared" si="80"/>
        <v>0</v>
      </c>
      <c r="AA356">
        <f t="shared" si="81"/>
        <v>323</v>
      </c>
      <c r="AB356" t="b">
        <f t="shared" si="82"/>
        <v>0</v>
      </c>
      <c r="AC356" t="str">
        <f t="shared" si="83"/>
        <v>Moderate</v>
      </c>
      <c r="AD356" t="str">
        <v>Moderate</v>
      </c>
      <c r="AF356" t="b">
        <v>0</v>
      </c>
    </row>
    <row r="357" spans="1:32" x14ac:dyDescent="0.45">
      <c r="A357" s="8">
        <v>356</v>
      </c>
      <c r="B357" s="8" t="s">
        <v>559</v>
      </c>
      <c r="C357" s="8" t="s">
        <v>528</v>
      </c>
      <c r="D357" s="8" t="s">
        <v>529</v>
      </c>
      <c r="E357" s="15" t="b">
        <f t="shared" si="70"/>
        <v>1</v>
      </c>
      <c r="F357" s="15" t="b">
        <f t="shared" si="71"/>
        <v>1</v>
      </c>
      <c r="G357" s="8" t="s">
        <v>530</v>
      </c>
      <c r="H357" s="15" t="b">
        <f t="shared" si="72"/>
        <v>0</v>
      </c>
      <c r="I357" s="8" t="s">
        <v>543</v>
      </c>
      <c r="J357" s="8" t="s">
        <v>532</v>
      </c>
      <c r="K357" s="15" t="b">
        <f t="shared" si="73"/>
        <v>0</v>
      </c>
      <c r="L357" s="8" t="s">
        <v>542</v>
      </c>
      <c r="M357" s="8">
        <v>47</v>
      </c>
      <c r="N357" s="8">
        <v>50808</v>
      </c>
      <c r="O357" s="8">
        <v>27</v>
      </c>
      <c r="P357" s="15" t="b">
        <f t="shared" si="74"/>
        <v>1</v>
      </c>
      <c r="Q357" s="8">
        <v>9</v>
      </c>
      <c r="R357" s="8">
        <v>7</v>
      </c>
      <c r="S357" s="8">
        <v>6</v>
      </c>
      <c r="T357" s="8">
        <v>50</v>
      </c>
      <c r="U357" s="9" t="b">
        <f t="shared" si="75"/>
        <v>0</v>
      </c>
      <c r="V357" s="9" t="b">
        <f t="shared" si="76"/>
        <v>1</v>
      </c>
      <c r="W357" s="9" t="b">
        <f t="shared" si="77"/>
        <v>1</v>
      </c>
      <c r="X357" t="b">
        <f t="shared" si="78"/>
        <v>0</v>
      </c>
      <c r="Y357" t="b">
        <f t="shared" si="79"/>
        <v>1</v>
      </c>
      <c r="Z357" t="b">
        <f t="shared" si="80"/>
        <v>0</v>
      </c>
      <c r="AA357">
        <f t="shared" si="81"/>
        <v>381</v>
      </c>
      <c r="AB357" t="b">
        <f t="shared" si="82"/>
        <v>0</v>
      </c>
      <c r="AC357" t="str">
        <f t="shared" si="83"/>
        <v>Moderate</v>
      </c>
      <c r="AD357" t="str">
        <v>Moderate</v>
      </c>
      <c r="AF357" t="b">
        <v>0</v>
      </c>
    </row>
    <row r="358" spans="1:32" x14ac:dyDescent="0.45">
      <c r="A358" s="9">
        <v>357</v>
      </c>
      <c r="B358" s="9" t="s">
        <v>545</v>
      </c>
      <c r="C358" s="9" t="s">
        <v>43</v>
      </c>
      <c r="D358" s="9" t="s">
        <v>555</v>
      </c>
      <c r="E358" s="15" t="b">
        <f t="shared" si="70"/>
        <v>1</v>
      </c>
      <c r="F358" s="15" t="b">
        <f t="shared" si="71"/>
        <v>1</v>
      </c>
      <c r="G358" s="9" t="s">
        <v>530</v>
      </c>
      <c r="H358" s="15" t="b">
        <f t="shared" si="72"/>
        <v>0</v>
      </c>
      <c r="I358" s="9" t="s">
        <v>553</v>
      </c>
      <c r="J358" s="9" t="s">
        <v>544</v>
      </c>
      <c r="K358" s="15" t="b">
        <f t="shared" si="73"/>
        <v>1</v>
      </c>
      <c r="L358" s="9" t="s">
        <v>546</v>
      </c>
      <c r="M358" s="9">
        <v>60</v>
      </c>
      <c r="N358" s="9">
        <v>82389</v>
      </c>
      <c r="O358" s="9">
        <v>29</v>
      </c>
      <c r="P358" s="15" t="b">
        <f t="shared" si="74"/>
        <v>1</v>
      </c>
      <c r="Q358" s="9">
        <v>3</v>
      </c>
      <c r="R358" s="9">
        <v>9</v>
      </c>
      <c r="S358" s="9">
        <v>7</v>
      </c>
      <c r="T358" s="9">
        <v>44</v>
      </c>
      <c r="U358" s="9" t="b">
        <f t="shared" si="75"/>
        <v>0</v>
      </c>
      <c r="V358" s="9" t="b">
        <f t="shared" si="76"/>
        <v>1</v>
      </c>
      <c r="W358" s="9" t="b">
        <f t="shared" si="77"/>
        <v>1</v>
      </c>
      <c r="X358" t="b">
        <f t="shared" si="78"/>
        <v>0</v>
      </c>
      <c r="Y358" t="b">
        <f t="shared" si="79"/>
        <v>0</v>
      </c>
      <c r="Z358" t="b">
        <f t="shared" si="80"/>
        <v>0</v>
      </c>
      <c r="AA358">
        <f t="shared" si="81"/>
        <v>209</v>
      </c>
      <c r="AB358" t="b">
        <f t="shared" si="82"/>
        <v>0</v>
      </c>
      <c r="AC358" t="str">
        <f t="shared" si="83"/>
        <v>Well Paid</v>
      </c>
      <c r="AD358" t="str">
        <v>Well Paid</v>
      </c>
      <c r="AF358" t="b">
        <v>0</v>
      </c>
    </row>
    <row r="359" spans="1:32" x14ac:dyDescent="0.45">
      <c r="A359" s="8">
        <v>358</v>
      </c>
      <c r="B359" s="8" t="s">
        <v>559</v>
      </c>
      <c r="C359" s="8" t="s">
        <v>42</v>
      </c>
      <c r="D359" s="8" t="s">
        <v>529</v>
      </c>
      <c r="E359" s="15" t="b">
        <f t="shared" si="70"/>
        <v>1</v>
      </c>
      <c r="F359" s="15" t="b">
        <f t="shared" si="71"/>
        <v>1</v>
      </c>
      <c r="G359" s="8" t="s">
        <v>530</v>
      </c>
      <c r="H359" s="15" t="b">
        <f t="shared" si="72"/>
        <v>0</v>
      </c>
      <c r="I359" s="8" t="s">
        <v>553</v>
      </c>
      <c r="J359" s="8" t="s">
        <v>544</v>
      </c>
      <c r="K359" s="15" t="b">
        <f t="shared" si="73"/>
        <v>1</v>
      </c>
      <c r="L359" s="8" t="s">
        <v>558</v>
      </c>
      <c r="M359" s="8">
        <v>42</v>
      </c>
      <c r="N359" s="8">
        <v>64773</v>
      </c>
      <c r="O359" s="8">
        <v>38</v>
      </c>
      <c r="P359" s="15" t="b">
        <f t="shared" si="74"/>
        <v>1</v>
      </c>
      <c r="Q359" s="8">
        <v>19</v>
      </c>
      <c r="R359" s="8">
        <v>2</v>
      </c>
      <c r="S359" s="8">
        <v>9</v>
      </c>
      <c r="T359" s="8">
        <v>57</v>
      </c>
      <c r="U359" s="9" t="b">
        <f t="shared" si="75"/>
        <v>0</v>
      </c>
      <c r="V359" s="9" t="b">
        <f t="shared" si="76"/>
        <v>1</v>
      </c>
      <c r="W359" s="9" t="b">
        <f t="shared" si="77"/>
        <v>1</v>
      </c>
      <c r="X359" t="b">
        <f t="shared" si="78"/>
        <v>0</v>
      </c>
      <c r="Y359" t="b">
        <f t="shared" si="79"/>
        <v>1</v>
      </c>
      <c r="Z359" t="b">
        <f t="shared" si="80"/>
        <v>0</v>
      </c>
      <c r="AA359">
        <f t="shared" si="81"/>
        <v>294</v>
      </c>
      <c r="AB359" t="b">
        <f t="shared" si="82"/>
        <v>1</v>
      </c>
      <c r="AC359" t="str">
        <f t="shared" si="83"/>
        <v>Moderate</v>
      </c>
      <c r="AD359" t="str">
        <v>Moderate</v>
      </c>
      <c r="AF359" t="b">
        <v>0</v>
      </c>
    </row>
    <row r="360" spans="1:32" x14ac:dyDescent="0.45">
      <c r="A360" s="9">
        <v>359</v>
      </c>
      <c r="B360" s="9" t="s">
        <v>539</v>
      </c>
      <c r="C360" s="9" t="s">
        <v>528</v>
      </c>
      <c r="D360" s="9" t="s">
        <v>555</v>
      </c>
      <c r="E360" s="15" t="b">
        <f t="shared" si="70"/>
        <v>1</v>
      </c>
      <c r="F360" s="15" t="b">
        <f t="shared" si="71"/>
        <v>1</v>
      </c>
      <c r="G360" s="9" t="s">
        <v>540</v>
      </c>
      <c r="H360" s="15" t="b">
        <f t="shared" si="72"/>
        <v>0</v>
      </c>
      <c r="I360" s="9" t="s">
        <v>551</v>
      </c>
      <c r="J360" s="9" t="s">
        <v>544</v>
      </c>
      <c r="K360" s="15" t="b">
        <f t="shared" si="73"/>
        <v>1</v>
      </c>
      <c r="L360" s="9" t="s">
        <v>546</v>
      </c>
      <c r="M360" s="9">
        <v>63</v>
      </c>
      <c r="N360" s="9">
        <v>81168</v>
      </c>
      <c r="O360" s="9">
        <v>20</v>
      </c>
      <c r="P360" s="15" t="b">
        <f t="shared" si="74"/>
        <v>1</v>
      </c>
      <c r="Q360" s="9">
        <v>5</v>
      </c>
      <c r="R360" s="9">
        <v>10</v>
      </c>
      <c r="S360" s="9">
        <v>7</v>
      </c>
      <c r="T360" s="9">
        <v>33</v>
      </c>
      <c r="U360" s="9" t="b">
        <f t="shared" si="75"/>
        <v>0</v>
      </c>
      <c r="V360" s="9" t="b">
        <f t="shared" si="76"/>
        <v>1</v>
      </c>
      <c r="W360" s="9" t="b">
        <f t="shared" si="77"/>
        <v>1</v>
      </c>
      <c r="X360" t="b">
        <f t="shared" si="78"/>
        <v>0</v>
      </c>
      <c r="Y360" t="b">
        <f t="shared" si="79"/>
        <v>0</v>
      </c>
      <c r="Z360" t="b">
        <f t="shared" si="80"/>
        <v>0</v>
      </c>
      <c r="AA360">
        <f t="shared" si="81"/>
        <v>216</v>
      </c>
      <c r="AB360" t="b">
        <f t="shared" si="82"/>
        <v>1</v>
      </c>
      <c r="AC360" t="str">
        <f t="shared" si="83"/>
        <v>Well Paid</v>
      </c>
      <c r="AD360" t="str">
        <v>Well Paid</v>
      </c>
      <c r="AF360">
        <v>81168</v>
      </c>
    </row>
    <row r="361" spans="1:32" x14ac:dyDescent="0.45">
      <c r="A361" s="8">
        <v>360</v>
      </c>
      <c r="B361" s="8" t="s">
        <v>552</v>
      </c>
      <c r="C361" s="8" t="s">
        <v>43</v>
      </c>
      <c r="D361" s="8" t="s">
        <v>529</v>
      </c>
      <c r="E361" s="15" t="b">
        <f t="shared" si="70"/>
        <v>1</v>
      </c>
      <c r="F361" s="15" t="b">
        <f t="shared" si="71"/>
        <v>1</v>
      </c>
      <c r="G361" s="8" t="s">
        <v>540</v>
      </c>
      <c r="H361" s="15" t="b">
        <f t="shared" si="72"/>
        <v>0</v>
      </c>
      <c r="I361" s="8" t="s">
        <v>553</v>
      </c>
      <c r="J361" s="8" t="s">
        <v>537</v>
      </c>
      <c r="K361" s="15" t="b">
        <f t="shared" si="73"/>
        <v>0</v>
      </c>
      <c r="L361" s="8" t="s">
        <v>558</v>
      </c>
      <c r="M361" s="8">
        <v>64</v>
      </c>
      <c r="N361" s="8">
        <v>57747</v>
      </c>
      <c r="O361" s="8">
        <v>27</v>
      </c>
      <c r="P361" s="15" t="b">
        <f t="shared" si="74"/>
        <v>1</v>
      </c>
      <c r="Q361" s="8">
        <v>10</v>
      </c>
      <c r="R361" s="8">
        <v>5</v>
      </c>
      <c r="S361" s="8">
        <v>6</v>
      </c>
      <c r="T361" s="8">
        <v>27</v>
      </c>
      <c r="U361" s="9" t="b">
        <f t="shared" si="75"/>
        <v>0</v>
      </c>
      <c r="V361" s="9" t="b">
        <f t="shared" si="76"/>
        <v>1</v>
      </c>
      <c r="W361" s="9" t="b">
        <f t="shared" si="77"/>
        <v>1</v>
      </c>
      <c r="X361" t="b">
        <f t="shared" si="78"/>
        <v>0</v>
      </c>
      <c r="Y361" t="b">
        <f t="shared" si="79"/>
        <v>0</v>
      </c>
      <c r="Z361" t="b">
        <f t="shared" si="80"/>
        <v>0</v>
      </c>
      <c r="AA361">
        <f t="shared" si="81"/>
        <v>333</v>
      </c>
      <c r="AB361" t="b">
        <f t="shared" si="82"/>
        <v>0</v>
      </c>
      <c r="AC361" t="str">
        <f t="shared" si="83"/>
        <v>Moderate</v>
      </c>
      <c r="AD361" t="str">
        <v>Moderate</v>
      </c>
      <c r="AF361" t="b">
        <v>0</v>
      </c>
    </row>
    <row r="362" spans="1:32" x14ac:dyDescent="0.45">
      <c r="A362" s="9">
        <v>361</v>
      </c>
      <c r="B362" s="9" t="s">
        <v>557</v>
      </c>
      <c r="C362" s="9" t="s">
        <v>528</v>
      </c>
      <c r="D362" s="9" t="s">
        <v>535</v>
      </c>
      <c r="E362" s="15" t="b">
        <f t="shared" si="70"/>
        <v>1</v>
      </c>
      <c r="F362" s="15" t="b">
        <f t="shared" si="71"/>
        <v>1</v>
      </c>
      <c r="G362" s="9" t="s">
        <v>550</v>
      </c>
      <c r="H362" s="15" t="b">
        <f t="shared" si="72"/>
        <v>0</v>
      </c>
      <c r="I362" s="9" t="s">
        <v>551</v>
      </c>
      <c r="J362" s="9" t="s">
        <v>532</v>
      </c>
      <c r="K362" s="15" t="b">
        <f t="shared" si="73"/>
        <v>0</v>
      </c>
      <c r="L362" s="9" t="s">
        <v>554</v>
      </c>
      <c r="M362" s="9">
        <v>62</v>
      </c>
      <c r="N362" s="9">
        <v>106396</v>
      </c>
      <c r="O362" s="9">
        <v>20</v>
      </c>
      <c r="P362" s="15" t="b">
        <f t="shared" si="74"/>
        <v>1</v>
      </c>
      <c r="Q362" s="9">
        <v>17</v>
      </c>
      <c r="R362" s="9">
        <v>10</v>
      </c>
      <c r="S362" s="9">
        <v>1</v>
      </c>
      <c r="T362" s="9">
        <v>46</v>
      </c>
      <c r="U362" s="9" t="b">
        <f t="shared" si="75"/>
        <v>0</v>
      </c>
      <c r="V362" s="9" t="b">
        <f t="shared" si="76"/>
        <v>1</v>
      </c>
      <c r="W362" s="9" t="b">
        <f t="shared" si="77"/>
        <v>1</v>
      </c>
      <c r="X362" t="b">
        <f t="shared" si="78"/>
        <v>0</v>
      </c>
      <c r="Y362" t="b">
        <f t="shared" si="79"/>
        <v>1</v>
      </c>
      <c r="Z362" t="b">
        <f t="shared" si="80"/>
        <v>0</v>
      </c>
      <c r="AA362">
        <f t="shared" si="81"/>
        <v>75</v>
      </c>
      <c r="AB362" t="b">
        <f t="shared" si="82"/>
        <v>1</v>
      </c>
      <c r="AC362" t="str">
        <f t="shared" si="83"/>
        <v>Well Paid</v>
      </c>
      <c r="AD362" t="str">
        <v>Well Paid</v>
      </c>
      <c r="AF362" t="b">
        <v>0</v>
      </c>
    </row>
    <row r="363" spans="1:32" x14ac:dyDescent="0.45">
      <c r="A363" s="8">
        <v>362</v>
      </c>
      <c r="B363" s="8" t="s">
        <v>552</v>
      </c>
      <c r="C363" s="8" t="s">
        <v>43</v>
      </c>
      <c r="D363" s="8" t="s">
        <v>547</v>
      </c>
      <c r="E363" s="15" t="b">
        <f t="shared" si="70"/>
        <v>0</v>
      </c>
      <c r="F363" s="15" t="b">
        <f t="shared" si="71"/>
        <v>0</v>
      </c>
      <c r="G363" s="8" t="s">
        <v>550</v>
      </c>
      <c r="H363" s="15" t="b">
        <f t="shared" si="72"/>
        <v>0</v>
      </c>
      <c r="I363" s="8" t="s">
        <v>531</v>
      </c>
      <c r="J363" s="8" t="s">
        <v>532</v>
      </c>
      <c r="K363" s="15" t="b">
        <f t="shared" si="73"/>
        <v>0</v>
      </c>
      <c r="L363" s="8" t="s">
        <v>546</v>
      </c>
      <c r="M363" s="8">
        <v>30</v>
      </c>
      <c r="N363" s="8">
        <v>113692</v>
      </c>
      <c r="O363" s="8">
        <v>19</v>
      </c>
      <c r="P363" s="15" t="b">
        <f t="shared" si="74"/>
        <v>1</v>
      </c>
      <c r="Q363" s="8">
        <v>15</v>
      </c>
      <c r="R363" s="8">
        <v>4</v>
      </c>
      <c r="S363" s="8">
        <v>2</v>
      </c>
      <c r="T363" s="8">
        <v>21</v>
      </c>
      <c r="U363" s="9" t="b">
        <f t="shared" si="75"/>
        <v>0</v>
      </c>
      <c r="V363" s="9" t="b">
        <f t="shared" si="76"/>
        <v>0</v>
      </c>
      <c r="W363" s="9" t="b">
        <f t="shared" si="77"/>
        <v>0</v>
      </c>
      <c r="X363" t="b">
        <f t="shared" si="78"/>
        <v>0</v>
      </c>
      <c r="Y363" t="b">
        <f t="shared" si="79"/>
        <v>1</v>
      </c>
      <c r="Z363" t="b">
        <f t="shared" si="80"/>
        <v>0</v>
      </c>
      <c r="AA363">
        <f t="shared" si="81"/>
        <v>33</v>
      </c>
      <c r="AB363" t="b">
        <f t="shared" si="82"/>
        <v>0</v>
      </c>
      <c r="AC363" t="str">
        <f t="shared" si="83"/>
        <v>Well Paid</v>
      </c>
      <c r="AD363" t="str">
        <v>Well Paid</v>
      </c>
      <c r="AF363" t="b">
        <v>0</v>
      </c>
    </row>
    <row r="364" spans="1:32" x14ac:dyDescent="0.45">
      <c r="A364" s="9">
        <v>363</v>
      </c>
      <c r="B364" s="9" t="s">
        <v>552</v>
      </c>
      <c r="C364" s="9" t="s">
        <v>43</v>
      </c>
      <c r="D364" s="9" t="s">
        <v>555</v>
      </c>
      <c r="E364" s="15" t="b">
        <f t="shared" si="70"/>
        <v>1</v>
      </c>
      <c r="F364" s="15" t="b">
        <f t="shared" si="71"/>
        <v>1</v>
      </c>
      <c r="G364" s="9" t="s">
        <v>530</v>
      </c>
      <c r="H364" s="15" t="b">
        <f t="shared" si="72"/>
        <v>0</v>
      </c>
      <c r="I364" s="9" t="s">
        <v>543</v>
      </c>
      <c r="J364" s="9" t="s">
        <v>544</v>
      </c>
      <c r="K364" s="15" t="b">
        <f t="shared" si="73"/>
        <v>1</v>
      </c>
      <c r="L364" s="9" t="s">
        <v>538</v>
      </c>
      <c r="M364" s="9">
        <v>45</v>
      </c>
      <c r="N364" s="9">
        <v>87505</v>
      </c>
      <c r="O364" s="9">
        <v>20</v>
      </c>
      <c r="P364" s="15" t="b">
        <f t="shared" si="74"/>
        <v>1</v>
      </c>
      <c r="Q364" s="9">
        <v>8</v>
      </c>
      <c r="R364" s="9">
        <v>6</v>
      </c>
      <c r="S364" s="9">
        <v>1</v>
      </c>
      <c r="T364" s="9">
        <v>36</v>
      </c>
      <c r="U364" s="9" t="b">
        <f t="shared" si="75"/>
        <v>0</v>
      </c>
      <c r="V364" s="9" t="b">
        <f t="shared" si="76"/>
        <v>1</v>
      </c>
      <c r="W364" s="9" t="b">
        <f t="shared" si="77"/>
        <v>1</v>
      </c>
      <c r="X364" t="b">
        <f t="shared" si="78"/>
        <v>0</v>
      </c>
      <c r="Y364" t="b">
        <f t="shared" si="79"/>
        <v>0</v>
      </c>
      <c r="Z364" t="b">
        <f t="shared" si="80"/>
        <v>0</v>
      </c>
      <c r="AA364">
        <f t="shared" si="81"/>
        <v>171</v>
      </c>
      <c r="AB364" t="b">
        <f t="shared" si="82"/>
        <v>1</v>
      </c>
      <c r="AC364" t="str">
        <f t="shared" si="83"/>
        <v>Well Paid</v>
      </c>
      <c r="AD364" t="str">
        <v>Well Paid</v>
      </c>
      <c r="AF364" t="b">
        <v>0</v>
      </c>
    </row>
    <row r="365" spans="1:32" x14ac:dyDescent="0.45">
      <c r="A365" s="8">
        <v>364</v>
      </c>
      <c r="B365" s="8" t="s">
        <v>557</v>
      </c>
      <c r="C365" s="8" t="s">
        <v>43</v>
      </c>
      <c r="D365" s="8" t="s">
        <v>529</v>
      </c>
      <c r="E365" s="15" t="b">
        <f t="shared" si="70"/>
        <v>1</v>
      </c>
      <c r="F365" s="15" t="b">
        <f t="shared" si="71"/>
        <v>1</v>
      </c>
      <c r="G365" s="8" t="s">
        <v>548</v>
      </c>
      <c r="H365" s="15" t="b">
        <f t="shared" si="72"/>
        <v>1</v>
      </c>
      <c r="I365" s="8" t="s">
        <v>541</v>
      </c>
      <c r="J365" s="8" t="s">
        <v>544</v>
      </c>
      <c r="K365" s="15" t="b">
        <f t="shared" si="73"/>
        <v>1</v>
      </c>
      <c r="L365" s="8" t="s">
        <v>558</v>
      </c>
      <c r="M365" s="8">
        <v>58</v>
      </c>
      <c r="N365" s="8">
        <v>115896</v>
      </c>
      <c r="O365" s="8">
        <v>35</v>
      </c>
      <c r="P365" s="15" t="b">
        <f t="shared" si="74"/>
        <v>1</v>
      </c>
      <c r="Q365" s="8">
        <v>15</v>
      </c>
      <c r="R365" s="8">
        <v>6</v>
      </c>
      <c r="S365" s="8">
        <v>9</v>
      </c>
      <c r="T365" s="8">
        <v>56</v>
      </c>
      <c r="U365" s="9" t="b">
        <f t="shared" si="75"/>
        <v>1</v>
      </c>
      <c r="V365" s="9" t="b">
        <f t="shared" si="76"/>
        <v>1</v>
      </c>
      <c r="W365" s="9" t="b">
        <f t="shared" si="77"/>
        <v>1</v>
      </c>
      <c r="X365" t="b">
        <f t="shared" si="78"/>
        <v>0</v>
      </c>
      <c r="Y365" t="b">
        <f t="shared" si="79"/>
        <v>1</v>
      </c>
      <c r="Z365" t="b">
        <f t="shared" si="80"/>
        <v>0</v>
      </c>
      <c r="AA365">
        <f t="shared" si="81"/>
        <v>21</v>
      </c>
      <c r="AB365" t="b">
        <f t="shared" si="82"/>
        <v>0</v>
      </c>
      <c r="AC365" t="str">
        <f t="shared" si="83"/>
        <v>Well Paid</v>
      </c>
      <c r="AD365" t="str">
        <v>Well Paid</v>
      </c>
      <c r="AF365" t="b">
        <v>0</v>
      </c>
    </row>
    <row r="366" spans="1:32" x14ac:dyDescent="0.45">
      <c r="A366" s="9">
        <v>365</v>
      </c>
      <c r="B366" s="9" t="s">
        <v>545</v>
      </c>
      <c r="C366" s="9" t="s">
        <v>42</v>
      </c>
      <c r="D366" s="9" t="s">
        <v>535</v>
      </c>
      <c r="E366" s="15" t="b">
        <f t="shared" si="70"/>
        <v>1</v>
      </c>
      <c r="F366" s="15" t="b">
        <f t="shared" si="71"/>
        <v>1</v>
      </c>
      <c r="G366" s="9" t="s">
        <v>548</v>
      </c>
      <c r="H366" s="15" t="b">
        <f t="shared" si="72"/>
        <v>1</v>
      </c>
      <c r="I366" s="9" t="s">
        <v>556</v>
      </c>
      <c r="J366" s="9" t="s">
        <v>532</v>
      </c>
      <c r="K366" s="15" t="b">
        <f t="shared" si="73"/>
        <v>0</v>
      </c>
      <c r="L366" s="9" t="s">
        <v>533</v>
      </c>
      <c r="M366" s="9">
        <v>62</v>
      </c>
      <c r="N366" s="9">
        <v>48135</v>
      </c>
      <c r="O366" s="9">
        <v>2</v>
      </c>
      <c r="P366" s="15" t="b">
        <f t="shared" si="74"/>
        <v>0</v>
      </c>
      <c r="Q366" s="9">
        <v>14</v>
      </c>
      <c r="R366" s="9">
        <v>11</v>
      </c>
      <c r="S366" s="9">
        <v>9</v>
      </c>
      <c r="T366" s="9">
        <v>33</v>
      </c>
      <c r="U366" s="9" t="b">
        <f t="shared" si="75"/>
        <v>0</v>
      </c>
      <c r="V366" s="9" t="b">
        <f t="shared" si="76"/>
        <v>0</v>
      </c>
      <c r="W366" s="9" t="b">
        <f t="shared" si="77"/>
        <v>0</v>
      </c>
      <c r="X366" t="b">
        <f t="shared" si="78"/>
        <v>1</v>
      </c>
      <c r="Y366" t="b">
        <f t="shared" si="79"/>
        <v>1</v>
      </c>
      <c r="Z366" t="b">
        <f t="shared" si="80"/>
        <v>0</v>
      </c>
      <c r="AA366">
        <f t="shared" si="81"/>
        <v>403</v>
      </c>
      <c r="AB366" t="b">
        <f t="shared" si="82"/>
        <v>1</v>
      </c>
      <c r="AC366" t="str">
        <f t="shared" si="83"/>
        <v>Moderate</v>
      </c>
      <c r="AD366" t="str">
        <v>Moderate</v>
      </c>
      <c r="AF366" t="b">
        <v>0</v>
      </c>
    </row>
    <row r="367" spans="1:32" x14ac:dyDescent="0.45">
      <c r="A367" s="8">
        <v>366</v>
      </c>
      <c r="B367" s="8" t="s">
        <v>539</v>
      </c>
      <c r="C367" s="8" t="s">
        <v>42</v>
      </c>
      <c r="D367" s="8" t="s">
        <v>547</v>
      </c>
      <c r="E367" s="15" t="b">
        <f t="shared" si="70"/>
        <v>0</v>
      </c>
      <c r="F367" s="15" t="b">
        <f t="shared" si="71"/>
        <v>0</v>
      </c>
      <c r="G367" s="8" t="s">
        <v>540</v>
      </c>
      <c r="H367" s="15" t="b">
        <f t="shared" si="72"/>
        <v>0</v>
      </c>
      <c r="I367" s="8" t="s">
        <v>541</v>
      </c>
      <c r="J367" s="8" t="s">
        <v>544</v>
      </c>
      <c r="K367" s="15" t="b">
        <f t="shared" si="73"/>
        <v>1</v>
      </c>
      <c r="L367" s="8" t="s">
        <v>538</v>
      </c>
      <c r="M367" s="8">
        <v>38</v>
      </c>
      <c r="N367" s="8">
        <v>77377</v>
      </c>
      <c r="O367" s="8">
        <v>30</v>
      </c>
      <c r="P367" s="15" t="b">
        <f t="shared" si="74"/>
        <v>1</v>
      </c>
      <c r="Q367" s="8">
        <v>7</v>
      </c>
      <c r="R367" s="8">
        <v>2</v>
      </c>
      <c r="S367" s="8">
        <v>7</v>
      </c>
      <c r="T367" s="8">
        <v>44</v>
      </c>
      <c r="U367" s="9" t="b">
        <f t="shared" si="75"/>
        <v>0</v>
      </c>
      <c r="V367" s="9" t="b">
        <f t="shared" si="76"/>
        <v>0</v>
      </c>
      <c r="W367" s="9" t="b">
        <f t="shared" si="77"/>
        <v>0</v>
      </c>
      <c r="X367" t="b">
        <f t="shared" si="78"/>
        <v>0</v>
      </c>
      <c r="Y367" t="b">
        <f t="shared" si="79"/>
        <v>0</v>
      </c>
      <c r="Z367" t="b">
        <f t="shared" si="80"/>
        <v>0</v>
      </c>
      <c r="AA367">
        <f t="shared" si="81"/>
        <v>237</v>
      </c>
      <c r="AB367" t="b">
        <f t="shared" si="82"/>
        <v>1</v>
      </c>
      <c r="AC367" t="str">
        <f t="shared" si="83"/>
        <v>Moderate</v>
      </c>
      <c r="AD367" t="str">
        <v>Moderate</v>
      </c>
      <c r="AF367">
        <v>77377</v>
      </c>
    </row>
    <row r="368" spans="1:32" x14ac:dyDescent="0.45">
      <c r="A368" s="9">
        <v>367</v>
      </c>
      <c r="B368" s="9" t="s">
        <v>559</v>
      </c>
      <c r="C368" s="9" t="s">
        <v>528</v>
      </c>
      <c r="D368" s="9" t="s">
        <v>555</v>
      </c>
      <c r="E368" s="15" t="b">
        <f t="shared" si="70"/>
        <v>1</v>
      </c>
      <c r="F368" s="15" t="b">
        <f t="shared" si="71"/>
        <v>1</v>
      </c>
      <c r="G368" s="9" t="s">
        <v>540</v>
      </c>
      <c r="H368" s="15" t="b">
        <f t="shared" si="72"/>
        <v>0</v>
      </c>
      <c r="I368" s="9" t="s">
        <v>531</v>
      </c>
      <c r="J368" s="9" t="s">
        <v>532</v>
      </c>
      <c r="K368" s="15" t="b">
        <f t="shared" si="73"/>
        <v>0</v>
      </c>
      <c r="L368" s="9" t="s">
        <v>533</v>
      </c>
      <c r="M368" s="9">
        <v>45</v>
      </c>
      <c r="N368" s="9">
        <v>53554</v>
      </c>
      <c r="O368" s="9">
        <v>34</v>
      </c>
      <c r="P368" s="15" t="b">
        <f t="shared" si="74"/>
        <v>1</v>
      </c>
      <c r="Q368" s="9">
        <v>12</v>
      </c>
      <c r="R368" s="9">
        <v>2</v>
      </c>
      <c r="S368" s="9">
        <v>2</v>
      </c>
      <c r="T368" s="9">
        <v>49</v>
      </c>
      <c r="U368" s="9" t="b">
        <f t="shared" si="75"/>
        <v>0</v>
      </c>
      <c r="V368" s="9" t="b">
        <f t="shared" si="76"/>
        <v>1</v>
      </c>
      <c r="W368" s="9" t="b">
        <f t="shared" si="77"/>
        <v>1</v>
      </c>
      <c r="X368" t="b">
        <f t="shared" si="78"/>
        <v>0</v>
      </c>
      <c r="Y368" t="b">
        <f t="shared" si="79"/>
        <v>1</v>
      </c>
      <c r="Z368" t="b">
        <f t="shared" si="80"/>
        <v>0</v>
      </c>
      <c r="AA368">
        <f t="shared" si="81"/>
        <v>362</v>
      </c>
      <c r="AB368" t="b">
        <f t="shared" si="82"/>
        <v>1</v>
      </c>
      <c r="AC368" t="str">
        <f t="shared" si="83"/>
        <v>Moderate</v>
      </c>
      <c r="AD368" t="str">
        <v>Moderate</v>
      </c>
      <c r="AF368" t="b">
        <v>0</v>
      </c>
    </row>
    <row r="369" spans="1:32" x14ac:dyDescent="0.45">
      <c r="A369" s="8">
        <v>368</v>
      </c>
      <c r="B369" s="8" t="s">
        <v>534</v>
      </c>
      <c r="C369" s="8" t="s">
        <v>43</v>
      </c>
      <c r="D369" s="8" t="s">
        <v>547</v>
      </c>
      <c r="E369" s="15" t="b">
        <f t="shared" si="70"/>
        <v>0</v>
      </c>
      <c r="F369" s="15" t="b">
        <f t="shared" si="71"/>
        <v>0</v>
      </c>
      <c r="G369" s="8" t="s">
        <v>540</v>
      </c>
      <c r="H369" s="15" t="b">
        <f t="shared" si="72"/>
        <v>0</v>
      </c>
      <c r="I369" s="8" t="s">
        <v>556</v>
      </c>
      <c r="J369" s="8" t="s">
        <v>537</v>
      </c>
      <c r="K369" s="15" t="b">
        <f t="shared" si="73"/>
        <v>0</v>
      </c>
      <c r="L369" s="8" t="s">
        <v>546</v>
      </c>
      <c r="M369" s="8">
        <v>42</v>
      </c>
      <c r="N369" s="8">
        <v>92491</v>
      </c>
      <c r="O369" s="8">
        <v>22</v>
      </c>
      <c r="P369" s="15" t="b">
        <f t="shared" si="74"/>
        <v>1</v>
      </c>
      <c r="Q369" s="8">
        <v>17</v>
      </c>
      <c r="R369" s="8">
        <v>4</v>
      </c>
      <c r="S369" s="8">
        <v>6</v>
      </c>
      <c r="T369" s="8">
        <v>48</v>
      </c>
      <c r="U369" s="9" t="b">
        <f t="shared" si="75"/>
        <v>0</v>
      </c>
      <c r="V369" s="9" t="b">
        <f t="shared" si="76"/>
        <v>0</v>
      </c>
      <c r="W369" s="9" t="b">
        <f t="shared" si="77"/>
        <v>0</v>
      </c>
      <c r="X369" t="b">
        <f t="shared" si="78"/>
        <v>0</v>
      </c>
      <c r="Y369" t="b">
        <f t="shared" si="79"/>
        <v>0</v>
      </c>
      <c r="Z369" t="b">
        <f t="shared" si="80"/>
        <v>0</v>
      </c>
      <c r="AA369">
        <f t="shared" si="81"/>
        <v>143</v>
      </c>
      <c r="AB369" t="b">
        <f t="shared" si="82"/>
        <v>1</v>
      </c>
      <c r="AC369" t="str">
        <f t="shared" si="83"/>
        <v>Well Paid</v>
      </c>
      <c r="AD369" t="str">
        <v>Well Paid</v>
      </c>
      <c r="AF369" t="b">
        <v>0</v>
      </c>
    </row>
    <row r="370" spans="1:32" x14ac:dyDescent="0.45">
      <c r="A370" s="9">
        <v>369</v>
      </c>
      <c r="B370" s="9" t="s">
        <v>559</v>
      </c>
      <c r="C370" s="9" t="s">
        <v>43</v>
      </c>
      <c r="D370" s="9" t="s">
        <v>535</v>
      </c>
      <c r="E370" s="15" t="b">
        <f t="shared" si="70"/>
        <v>1</v>
      </c>
      <c r="F370" s="15" t="b">
        <f t="shared" si="71"/>
        <v>1</v>
      </c>
      <c r="G370" s="9" t="s">
        <v>530</v>
      </c>
      <c r="H370" s="15" t="b">
        <f t="shared" si="72"/>
        <v>0</v>
      </c>
      <c r="I370" s="9" t="s">
        <v>553</v>
      </c>
      <c r="J370" s="9" t="s">
        <v>544</v>
      </c>
      <c r="K370" s="15" t="b">
        <f t="shared" si="73"/>
        <v>1</v>
      </c>
      <c r="L370" s="9" t="s">
        <v>533</v>
      </c>
      <c r="M370" s="9">
        <v>60</v>
      </c>
      <c r="N370" s="9">
        <v>85621</v>
      </c>
      <c r="O370" s="9">
        <v>3</v>
      </c>
      <c r="P370" s="15" t="b">
        <f t="shared" si="74"/>
        <v>0</v>
      </c>
      <c r="Q370" s="9">
        <v>17</v>
      </c>
      <c r="R370" s="9">
        <v>1</v>
      </c>
      <c r="S370" s="9">
        <v>4</v>
      </c>
      <c r="T370" s="9">
        <v>39</v>
      </c>
      <c r="U370" s="9" t="b">
        <f t="shared" si="75"/>
        <v>0</v>
      </c>
      <c r="V370" s="9" t="b">
        <f t="shared" si="76"/>
        <v>0</v>
      </c>
      <c r="W370" s="9" t="b">
        <f t="shared" si="77"/>
        <v>0</v>
      </c>
      <c r="X370" t="b">
        <f t="shared" si="78"/>
        <v>0</v>
      </c>
      <c r="Y370" t="b">
        <f t="shared" si="79"/>
        <v>0</v>
      </c>
      <c r="Z370" t="b">
        <f t="shared" si="80"/>
        <v>0</v>
      </c>
      <c r="AA370">
        <f t="shared" si="81"/>
        <v>187</v>
      </c>
      <c r="AB370" t="b">
        <f t="shared" si="82"/>
        <v>0</v>
      </c>
      <c r="AC370" t="str">
        <f t="shared" si="83"/>
        <v>Well Paid</v>
      </c>
      <c r="AD370" t="str">
        <v>Well Paid</v>
      </c>
      <c r="AF370" t="b">
        <v>0</v>
      </c>
    </row>
    <row r="371" spans="1:32" x14ac:dyDescent="0.45">
      <c r="A371" s="8">
        <v>370</v>
      </c>
      <c r="B371" s="8" t="s">
        <v>534</v>
      </c>
      <c r="C371" s="8" t="s">
        <v>42</v>
      </c>
      <c r="D371" s="8" t="s">
        <v>555</v>
      </c>
      <c r="E371" s="15" t="b">
        <f t="shared" si="70"/>
        <v>1</v>
      </c>
      <c r="F371" s="15" t="b">
        <f t="shared" si="71"/>
        <v>1</v>
      </c>
      <c r="G371" s="8" t="s">
        <v>548</v>
      </c>
      <c r="H371" s="15" t="b">
        <f t="shared" si="72"/>
        <v>1</v>
      </c>
      <c r="I371" s="8" t="s">
        <v>536</v>
      </c>
      <c r="J371" s="8" t="s">
        <v>532</v>
      </c>
      <c r="K371" s="15" t="b">
        <f t="shared" si="73"/>
        <v>0</v>
      </c>
      <c r="L371" s="8" t="s">
        <v>558</v>
      </c>
      <c r="M371" s="8">
        <v>62</v>
      </c>
      <c r="N371" s="8">
        <v>88283</v>
      </c>
      <c r="O371" s="8">
        <v>6</v>
      </c>
      <c r="P371" s="15" t="b">
        <f t="shared" si="74"/>
        <v>0</v>
      </c>
      <c r="Q371" s="8">
        <v>10</v>
      </c>
      <c r="R371" s="8">
        <v>9</v>
      </c>
      <c r="S371" s="8">
        <v>1</v>
      </c>
      <c r="T371" s="8">
        <v>40</v>
      </c>
      <c r="U371" s="9" t="b">
        <f t="shared" si="75"/>
        <v>0</v>
      </c>
      <c r="V371" s="9" t="b">
        <f t="shared" si="76"/>
        <v>0</v>
      </c>
      <c r="W371" s="9" t="b">
        <f t="shared" si="77"/>
        <v>0</v>
      </c>
      <c r="X371" t="b">
        <f t="shared" si="78"/>
        <v>0</v>
      </c>
      <c r="Y371" t="b">
        <f t="shared" si="79"/>
        <v>1</v>
      </c>
      <c r="Z371" t="b">
        <f t="shared" si="80"/>
        <v>0</v>
      </c>
      <c r="AA371">
        <f t="shared" si="81"/>
        <v>168</v>
      </c>
      <c r="AB371" t="b">
        <f t="shared" si="82"/>
        <v>1</v>
      </c>
      <c r="AC371" t="str">
        <f t="shared" si="83"/>
        <v>Well Paid</v>
      </c>
      <c r="AD371" t="str">
        <v>Well Paid</v>
      </c>
      <c r="AF371" t="b">
        <v>0</v>
      </c>
    </row>
    <row r="372" spans="1:32" x14ac:dyDescent="0.45">
      <c r="A372" s="9">
        <v>371</v>
      </c>
      <c r="B372" s="9" t="s">
        <v>559</v>
      </c>
      <c r="C372" s="9" t="s">
        <v>43</v>
      </c>
      <c r="D372" s="9" t="s">
        <v>547</v>
      </c>
      <c r="E372" s="15" t="b">
        <f t="shared" si="70"/>
        <v>0</v>
      </c>
      <c r="F372" s="15" t="b">
        <f t="shared" si="71"/>
        <v>0</v>
      </c>
      <c r="G372" s="9" t="s">
        <v>550</v>
      </c>
      <c r="H372" s="15" t="b">
        <f t="shared" si="72"/>
        <v>0</v>
      </c>
      <c r="I372" s="9" t="s">
        <v>531</v>
      </c>
      <c r="J372" s="9" t="s">
        <v>544</v>
      </c>
      <c r="K372" s="15" t="b">
        <f t="shared" si="73"/>
        <v>1</v>
      </c>
      <c r="L372" s="9" t="s">
        <v>538</v>
      </c>
      <c r="M372" s="9">
        <v>60</v>
      </c>
      <c r="N372" s="9">
        <v>115140</v>
      </c>
      <c r="O372" s="9">
        <v>15</v>
      </c>
      <c r="P372" s="15" t="b">
        <f t="shared" si="74"/>
        <v>0</v>
      </c>
      <c r="Q372" s="9">
        <v>19</v>
      </c>
      <c r="R372" s="9">
        <v>14</v>
      </c>
      <c r="S372" s="9">
        <v>1</v>
      </c>
      <c r="T372" s="9">
        <v>41</v>
      </c>
      <c r="U372" s="9" t="b">
        <f t="shared" si="75"/>
        <v>0</v>
      </c>
      <c r="V372" s="9" t="b">
        <f t="shared" si="76"/>
        <v>0</v>
      </c>
      <c r="W372" s="9" t="b">
        <f t="shared" si="77"/>
        <v>0</v>
      </c>
      <c r="X372" t="b">
        <f t="shared" si="78"/>
        <v>0</v>
      </c>
      <c r="Y372" t="b">
        <f t="shared" si="79"/>
        <v>0</v>
      </c>
      <c r="Z372" t="b">
        <f t="shared" si="80"/>
        <v>0</v>
      </c>
      <c r="AA372">
        <f t="shared" si="81"/>
        <v>25</v>
      </c>
      <c r="AB372" t="b">
        <f t="shared" si="82"/>
        <v>0</v>
      </c>
      <c r="AC372" t="str">
        <f t="shared" si="83"/>
        <v>Well Paid</v>
      </c>
      <c r="AD372" t="str">
        <v>Well Paid</v>
      </c>
      <c r="AF372" t="b">
        <v>0</v>
      </c>
    </row>
    <row r="373" spans="1:32" x14ac:dyDescent="0.45">
      <c r="A373" s="8">
        <v>372</v>
      </c>
      <c r="B373" s="8" t="s">
        <v>557</v>
      </c>
      <c r="C373" s="8" t="s">
        <v>42</v>
      </c>
      <c r="D373" s="8" t="s">
        <v>529</v>
      </c>
      <c r="E373" s="15" t="b">
        <f t="shared" si="70"/>
        <v>1</v>
      </c>
      <c r="F373" s="15" t="b">
        <f t="shared" si="71"/>
        <v>1</v>
      </c>
      <c r="G373" s="8" t="s">
        <v>530</v>
      </c>
      <c r="H373" s="15" t="b">
        <f t="shared" si="72"/>
        <v>0</v>
      </c>
      <c r="I373" s="8" t="s">
        <v>531</v>
      </c>
      <c r="J373" s="8" t="s">
        <v>532</v>
      </c>
      <c r="K373" s="15" t="b">
        <f t="shared" si="73"/>
        <v>0</v>
      </c>
      <c r="L373" s="8" t="s">
        <v>542</v>
      </c>
      <c r="M373" s="8">
        <v>34</v>
      </c>
      <c r="N373" s="8">
        <v>46923</v>
      </c>
      <c r="O373" s="8">
        <v>27</v>
      </c>
      <c r="P373" s="15" t="b">
        <f t="shared" si="74"/>
        <v>1</v>
      </c>
      <c r="Q373" s="8">
        <v>14</v>
      </c>
      <c r="R373" s="8">
        <v>14</v>
      </c>
      <c r="S373" s="8">
        <v>5</v>
      </c>
      <c r="T373" s="8">
        <v>54</v>
      </c>
      <c r="U373" s="9" t="b">
        <f t="shared" si="75"/>
        <v>0</v>
      </c>
      <c r="V373" s="9" t="b">
        <f t="shared" si="76"/>
        <v>1</v>
      </c>
      <c r="W373" s="9" t="b">
        <f t="shared" si="77"/>
        <v>1</v>
      </c>
      <c r="X373" t="b">
        <f t="shared" si="78"/>
        <v>0</v>
      </c>
      <c r="Y373" t="b">
        <f t="shared" si="79"/>
        <v>1</v>
      </c>
      <c r="Z373" t="b">
        <f t="shared" si="80"/>
        <v>0</v>
      </c>
      <c r="AA373">
        <f t="shared" si="81"/>
        <v>409</v>
      </c>
      <c r="AB373" t="b">
        <f t="shared" si="82"/>
        <v>0</v>
      </c>
      <c r="AC373" t="str">
        <f t="shared" si="83"/>
        <v>Moderate</v>
      </c>
      <c r="AD373" t="str">
        <v>Moderate</v>
      </c>
      <c r="AF373" t="b">
        <v>0</v>
      </c>
    </row>
    <row r="374" spans="1:32" x14ac:dyDescent="0.45">
      <c r="A374" s="9">
        <v>373</v>
      </c>
      <c r="B374" s="9" t="s">
        <v>539</v>
      </c>
      <c r="C374" s="9" t="s">
        <v>43</v>
      </c>
      <c r="D374" s="9" t="s">
        <v>555</v>
      </c>
      <c r="E374" s="15" t="b">
        <f t="shared" si="70"/>
        <v>1</v>
      </c>
      <c r="F374" s="15" t="b">
        <f t="shared" si="71"/>
        <v>1</v>
      </c>
      <c r="G374" s="9" t="s">
        <v>550</v>
      </c>
      <c r="H374" s="15" t="b">
        <f t="shared" si="72"/>
        <v>0</v>
      </c>
      <c r="I374" s="9" t="s">
        <v>543</v>
      </c>
      <c r="J374" s="9" t="s">
        <v>532</v>
      </c>
      <c r="K374" s="15" t="b">
        <f t="shared" si="73"/>
        <v>0</v>
      </c>
      <c r="L374" s="9" t="s">
        <v>549</v>
      </c>
      <c r="M374" s="9">
        <v>32</v>
      </c>
      <c r="N374" s="9">
        <v>77591</v>
      </c>
      <c r="O374" s="9">
        <v>10</v>
      </c>
      <c r="P374" s="15" t="b">
        <f t="shared" si="74"/>
        <v>0</v>
      </c>
      <c r="Q374" s="9">
        <v>11</v>
      </c>
      <c r="R374" s="9">
        <v>13</v>
      </c>
      <c r="S374" s="9">
        <v>2</v>
      </c>
      <c r="T374" s="9">
        <v>56</v>
      </c>
      <c r="U374" s="9" t="b">
        <f t="shared" si="75"/>
        <v>0</v>
      </c>
      <c r="V374" s="9" t="b">
        <f t="shared" si="76"/>
        <v>0</v>
      </c>
      <c r="W374" s="9" t="b">
        <f t="shared" si="77"/>
        <v>0</v>
      </c>
      <c r="X374" t="b">
        <f t="shared" si="78"/>
        <v>0</v>
      </c>
      <c r="Y374" t="b">
        <f t="shared" si="79"/>
        <v>1</v>
      </c>
      <c r="Z374" t="b">
        <f t="shared" si="80"/>
        <v>0</v>
      </c>
      <c r="AA374">
        <f t="shared" si="81"/>
        <v>235</v>
      </c>
      <c r="AB374" t="b">
        <f t="shared" si="82"/>
        <v>1</v>
      </c>
      <c r="AC374" t="str">
        <f t="shared" si="83"/>
        <v>Moderate</v>
      </c>
      <c r="AD374" t="str">
        <v>Moderate</v>
      </c>
      <c r="AF374">
        <v>77591</v>
      </c>
    </row>
    <row r="375" spans="1:32" x14ac:dyDescent="0.45">
      <c r="A375" s="8">
        <v>374</v>
      </c>
      <c r="B375" s="8" t="s">
        <v>534</v>
      </c>
      <c r="C375" s="8" t="s">
        <v>528</v>
      </c>
      <c r="D375" s="8" t="s">
        <v>547</v>
      </c>
      <c r="E375" s="15" t="b">
        <f t="shared" si="70"/>
        <v>0</v>
      </c>
      <c r="F375" s="15" t="b">
        <f t="shared" si="71"/>
        <v>0</v>
      </c>
      <c r="G375" s="8" t="s">
        <v>550</v>
      </c>
      <c r="H375" s="15" t="b">
        <f t="shared" si="72"/>
        <v>0</v>
      </c>
      <c r="I375" s="8" t="s">
        <v>541</v>
      </c>
      <c r="J375" s="8" t="s">
        <v>544</v>
      </c>
      <c r="K375" s="15" t="b">
        <f t="shared" si="73"/>
        <v>1</v>
      </c>
      <c r="L375" s="8" t="s">
        <v>558</v>
      </c>
      <c r="M375" s="8">
        <v>40</v>
      </c>
      <c r="N375" s="8">
        <v>92261</v>
      </c>
      <c r="O375" s="8">
        <v>9</v>
      </c>
      <c r="P375" s="15" t="b">
        <f t="shared" si="74"/>
        <v>0</v>
      </c>
      <c r="Q375" s="8">
        <v>2</v>
      </c>
      <c r="R375" s="8">
        <v>7</v>
      </c>
      <c r="S375" s="8">
        <v>4</v>
      </c>
      <c r="T375" s="8">
        <v>35</v>
      </c>
      <c r="U375" s="9" t="b">
        <f t="shared" si="75"/>
        <v>0</v>
      </c>
      <c r="V375" s="9" t="b">
        <f t="shared" si="76"/>
        <v>0</v>
      </c>
      <c r="W375" s="9" t="b">
        <f t="shared" si="77"/>
        <v>0</v>
      </c>
      <c r="X375" t="b">
        <f t="shared" si="78"/>
        <v>0</v>
      </c>
      <c r="Y375" t="b">
        <f t="shared" si="79"/>
        <v>0</v>
      </c>
      <c r="Z375" t="b">
        <f t="shared" si="80"/>
        <v>0</v>
      </c>
      <c r="AA375">
        <f t="shared" si="81"/>
        <v>147</v>
      </c>
      <c r="AB375" t="b">
        <f t="shared" si="82"/>
        <v>0</v>
      </c>
      <c r="AC375" t="str">
        <f t="shared" si="83"/>
        <v>Well Paid</v>
      </c>
      <c r="AD375" t="str">
        <v>Well Paid</v>
      </c>
      <c r="AF375" t="b">
        <v>0</v>
      </c>
    </row>
    <row r="376" spans="1:32" x14ac:dyDescent="0.45">
      <c r="A376" s="9">
        <v>375</v>
      </c>
      <c r="B376" s="9" t="s">
        <v>527</v>
      </c>
      <c r="C376" s="9" t="s">
        <v>43</v>
      </c>
      <c r="D376" s="9" t="s">
        <v>535</v>
      </c>
      <c r="E376" s="15" t="b">
        <f t="shared" si="70"/>
        <v>1</v>
      </c>
      <c r="F376" s="15" t="b">
        <f t="shared" si="71"/>
        <v>1</v>
      </c>
      <c r="G376" s="9" t="s">
        <v>530</v>
      </c>
      <c r="H376" s="15" t="b">
        <f t="shared" si="72"/>
        <v>0</v>
      </c>
      <c r="I376" s="9" t="s">
        <v>531</v>
      </c>
      <c r="J376" s="9" t="s">
        <v>537</v>
      </c>
      <c r="K376" s="15" t="b">
        <f t="shared" si="73"/>
        <v>0</v>
      </c>
      <c r="L376" s="9" t="s">
        <v>558</v>
      </c>
      <c r="M376" s="9">
        <v>32</v>
      </c>
      <c r="N376" s="9">
        <v>84336</v>
      </c>
      <c r="O376" s="9">
        <v>33</v>
      </c>
      <c r="P376" s="15" t="b">
        <f t="shared" si="74"/>
        <v>1</v>
      </c>
      <c r="Q376" s="9">
        <v>18</v>
      </c>
      <c r="R376" s="9">
        <v>12</v>
      </c>
      <c r="S376" s="9">
        <v>1</v>
      </c>
      <c r="T376" s="9">
        <v>36</v>
      </c>
      <c r="U376" s="9" t="b">
        <f t="shared" si="75"/>
        <v>0</v>
      </c>
      <c r="V376" s="9" t="b">
        <f t="shared" si="76"/>
        <v>1</v>
      </c>
      <c r="W376" s="9" t="b">
        <f t="shared" si="77"/>
        <v>1</v>
      </c>
      <c r="X376" t="b">
        <f t="shared" si="78"/>
        <v>0</v>
      </c>
      <c r="Y376" t="b">
        <f t="shared" si="79"/>
        <v>0</v>
      </c>
      <c r="Z376" t="b">
        <f t="shared" si="80"/>
        <v>0</v>
      </c>
      <c r="AA376">
        <f t="shared" si="81"/>
        <v>194</v>
      </c>
      <c r="AB376" t="b">
        <f t="shared" si="82"/>
        <v>0</v>
      </c>
      <c r="AC376" t="str">
        <f t="shared" si="83"/>
        <v>Well Paid</v>
      </c>
      <c r="AD376" t="str">
        <v>Well Paid</v>
      </c>
      <c r="AF376" t="b">
        <v>0</v>
      </c>
    </row>
    <row r="377" spans="1:32" x14ac:dyDescent="0.45">
      <c r="A377" s="8">
        <v>376</v>
      </c>
      <c r="B377" s="8" t="s">
        <v>545</v>
      </c>
      <c r="C377" s="8" t="s">
        <v>43</v>
      </c>
      <c r="D377" s="8" t="s">
        <v>535</v>
      </c>
      <c r="E377" s="15" t="b">
        <f t="shared" si="70"/>
        <v>1</v>
      </c>
      <c r="F377" s="15" t="b">
        <f t="shared" si="71"/>
        <v>1</v>
      </c>
      <c r="G377" s="8" t="s">
        <v>550</v>
      </c>
      <c r="H377" s="15" t="b">
        <f t="shared" si="72"/>
        <v>0</v>
      </c>
      <c r="I377" s="8" t="s">
        <v>531</v>
      </c>
      <c r="J377" s="8" t="s">
        <v>532</v>
      </c>
      <c r="K377" s="15" t="b">
        <f t="shared" si="73"/>
        <v>0</v>
      </c>
      <c r="L377" s="8" t="s">
        <v>542</v>
      </c>
      <c r="M377" s="8">
        <v>34</v>
      </c>
      <c r="N377" s="8">
        <v>104083</v>
      </c>
      <c r="O377" s="8">
        <v>32</v>
      </c>
      <c r="P377" s="15" t="b">
        <f t="shared" si="74"/>
        <v>1</v>
      </c>
      <c r="Q377" s="8">
        <v>7</v>
      </c>
      <c r="R377" s="8">
        <v>7</v>
      </c>
      <c r="S377" s="8">
        <v>4</v>
      </c>
      <c r="T377" s="8">
        <v>35</v>
      </c>
      <c r="U377" s="9" t="b">
        <f t="shared" si="75"/>
        <v>0</v>
      </c>
      <c r="V377" s="9" t="b">
        <f t="shared" si="76"/>
        <v>1</v>
      </c>
      <c r="W377" s="9" t="b">
        <f t="shared" si="77"/>
        <v>1</v>
      </c>
      <c r="X377" t="b">
        <f t="shared" si="78"/>
        <v>0</v>
      </c>
      <c r="Y377" t="b">
        <f t="shared" si="79"/>
        <v>1</v>
      </c>
      <c r="Z377" t="b">
        <f t="shared" si="80"/>
        <v>0</v>
      </c>
      <c r="AA377">
        <f t="shared" si="81"/>
        <v>91</v>
      </c>
      <c r="AB377" t="b">
        <f t="shared" si="82"/>
        <v>1</v>
      </c>
      <c r="AC377" t="str">
        <f t="shared" si="83"/>
        <v>Well Paid</v>
      </c>
      <c r="AD377" t="str">
        <v>Well Paid</v>
      </c>
      <c r="AF377" t="b">
        <v>0</v>
      </c>
    </row>
    <row r="378" spans="1:32" x14ac:dyDescent="0.45">
      <c r="A378" s="9">
        <v>377</v>
      </c>
      <c r="B378" s="9" t="s">
        <v>559</v>
      </c>
      <c r="C378" s="9" t="s">
        <v>42</v>
      </c>
      <c r="D378" s="9" t="s">
        <v>555</v>
      </c>
      <c r="E378" s="15" t="b">
        <f t="shared" si="70"/>
        <v>1</v>
      </c>
      <c r="F378" s="15" t="b">
        <f t="shared" si="71"/>
        <v>1</v>
      </c>
      <c r="G378" s="9" t="s">
        <v>548</v>
      </c>
      <c r="H378" s="15" t="b">
        <f t="shared" si="72"/>
        <v>1</v>
      </c>
      <c r="I378" s="9" t="s">
        <v>553</v>
      </c>
      <c r="J378" s="9" t="s">
        <v>532</v>
      </c>
      <c r="K378" s="15" t="b">
        <f t="shared" si="73"/>
        <v>0</v>
      </c>
      <c r="L378" s="9" t="s">
        <v>538</v>
      </c>
      <c r="M378" s="9">
        <v>22</v>
      </c>
      <c r="N378" s="9">
        <v>90948</v>
      </c>
      <c r="O378" s="9">
        <v>6</v>
      </c>
      <c r="P378" s="15" t="b">
        <f t="shared" si="74"/>
        <v>0</v>
      </c>
      <c r="Q378" s="9">
        <v>12</v>
      </c>
      <c r="R378" s="9">
        <v>3</v>
      </c>
      <c r="S378" s="9">
        <v>6</v>
      </c>
      <c r="T378" s="9">
        <v>21</v>
      </c>
      <c r="U378" s="9" t="b">
        <f t="shared" si="75"/>
        <v>0</v>
      </c>
      <c r="V378" s="9" t="b">
        <f t="shared" si="76"/>
        <v>0</v>
      </c>
      <c r="W378" s="9" t="b">
        <f t="shared" si="77"/>
        <v>0</v>
      </c>
      <c r="X378" t="b">
        <f t="shared" si="78"/>
        <v>0</v>
      </c>
      <c r="Y378" t="b">
        <f t="shared" si="79"/>
        <v>1</v>
      </c>
      <c r="Z378" t="b">
        <f t="shared" si="80"/>
        <v>0</v>
      </c>
      <c r="AA378">
        <f t="shared" si="81"/>
        <v>156</v>
      </c>
      <c r="AB378" t="b">
        <f t="shared" si="82"/>
        <v>1</v>
      </c>
      <c r="AC378" t="str">
        <f t="shared" si="83"/>
        <v>Well Paid</v>
      </c>
      <c r="AD378" t="str">
        <v>Well Paid</v>
      </c>
      <c r="AF378" t="b">
        <v>0</v>
      </c>
    </row>
    <row r="379" spans="1:32" x14ac:dyDescent="0.45">
      <c r="A379" s="8">
        <v>378</v>
      </c>
      <c r="B379" s="8" t="s">
        <v>559</v>
      </c>
      <c r="C379" s="8" t="s">
        <v>43</v>
      </c>
      <c r="D379" s="8" t="s">
        <v>547</v>
      </c>
      <c r="E379" s="15" t="b">
        <f t="shared" si="70"/>
        <v>0</v>
      </c>
      <c r="F379" s="15" t="b">
        <f t="shared" si="71"/>
        <v>0</v>
      </c>
      <c r="G379" s="8" t="s">
        <v>550</v>
      </c>
      <c r="H379" s="15" t="b">
        <f t="shared" si="72"/>
        <v>0</v>
      </c>
      <c r="I379" s="8" t="s">
        <v>553</v>
      </c>
      <c r="J379" s="8" t="s">
        <v>532</v>
      </c>
      <c r="K379" s="15" t="b">
        <f t="shared" si="73"/>
        <v>0</v>
      </c>
      <c r="L379" s="8" t="s">
        <v>538</v>
      </c>
      <c r="M379" s="8">
        <v>61</v>
      </c>
      <c r="N379" s="8">
        <v>63002</v>
      </c>
      <c r="O379" s="8">
        <v>36</v>
      </c>
      <c r="P379" s="15" t="b">
        <f t="shared" si="74"/>
        <v>1</v>
      </c>
      <c r="Q379" s="8">
        <v>2</v>
      </c>
      <c r="R379" s="8">
        <v>11</v>
      </c>
      <c r="S379" s="8">
        <v>4</v>
      </c>
      <c r="T379" s="8">
        <v>23</v>
      </c>
      <c r="U379" s="9" t="b">
        <f t="shared" si="75"/>
        <v>0</v>
      </c>
      <c r="V379" s="9" t="b">
        <f t="shared" si="76"/>
        <v>0</v>
      </c>
      <c r="W379" s="9" t="b">
        <f t="shared" si="77"/>
        <v>0</v>
      </c>
      <c r="X379" t="b">
        <f t="shared" si="78"/>
        <v>0</v>
      </c>
      <c r="Y379" t="b">
        <f t="shared" si="79"/>
        <v>1</v>
      </c>
      <c r="Z379" t="b">
        <f t="shared" si="80"/>
        <v>0</v>
      </c>
      <c r="AA379">
        <f t="shared" si="81"/>
        <v>300</v>
      </c>
      <c r="AB379" t="b">
        <f t="shared" si="82"/>
        <v>1</v>
      </c>
      <c r="AC379" t="str">
        <f t="shared" si="83"/>
        <v>Moderate</v>
      </c>
      <c r="AD379" t="str">
        <v>Moderate</v>
      </c>
      <c r="AF379" t="b">
        <v>0</v>
      </c>
    </row>
    <row r="380" spans="1:32" x14ac:dyDescent="0.45">
      <c r="A380" s="9">
        <v>379</v>
      </c>
      <c r="B380" s="9" t="s">
        <v>534</v>
      </c>
      <c r="C380" s="9" t="s">
        <v>43</v>
      </c>
      <c r="D380" s="9" t="s">
        <v>555</v>
      </c>
      <c r="E380" s="15" t="b">
        <f t="shared" si="70"/>
        <v>1</v>
      </c>
      <c r="F380" s="15" t="b">
        <f t="shared" si="71"/>
        <v>1</v>
      </c>
      <c r="G380" s="9" t="s">
        <v>548</v>
      </c>
      <c r="H380" s="15" t="b">
        <f t="shared" si="72"/>
        <v>1</v>
      </c>
      <c r="I380" s="9" t="s">
        <v>556</v>
      </c>
      <c r="J380" s="9" t="s">
        <v>537</v>
      </c>
      <c r="K380" s="15" t="b">
        <f t="shared" si="73"/>
        <v>0</v>
      </c>
      <c r="L380" s="9" t="s">
        <v>546</v>
      </c>
      <c r="M380" s="9">
        <v>40</v>
      </c>
      <c r="N380" s="9">
        <v>110098</v>
      </c>
      <c r="O380" s="9">
        <v>2</v>
      </c>
      <c r="P380" s="15" t="b">
        <f t="shared" si="74"/>
        <v>0</v>
      </c>
      <c r="Q380" s="9">
        <v>18</v>
      </c>
      <c r="R380" s="9">
        <v>12</v>
      </c>
      <c r="S380" s="9">
        <v>1</v>
      </c>
      <c r="T380" s="9">
        <v>40</v>
      </c>
      <c r="U380" s="9" t="b">
        <f t="shared" si="75"/>
        <v>0</v>
      </c>
      <c r="V380" s="9" t="b">
        <f t="shared" si="76"/>
        <v>0</v>
      </c>
      <c r="W380" s="9" t="b">
        <f t="shared" si="77"/>
        <v>0</v>
      </c>
      <c r="X380" t="b">
        <f t="shared" si="78"/>
        <v>0</v>
      </c>
      <c r="Y380" t="b">
        <f t="shared" si="79"/>
        <v>0</v>
      </c>
      <c r="Z380" t="b">
        <f t="shared" si="80"/>
        <v>0</v>
      </c>
      <c r="AA380">
        <f t="shared" si="81"/>
        <v>51</v>
      </c>
      <c r="AB380" t="b">
        <f t="shared" si="82"/>
        <v>1</v>
      </c>
      <c r="AC380" t="str">
        <f t="shared" si="83"/>
        <v>Well Paid</v>
      </c>
      <c r="AD380" t="str">
        <v>Well Paid</v>
      </c>
      <c r="AF380" t="b">
        <v>0</v>
      </c>
    </row>
    <row r="381" spans="1:32" x14ac:dyDescent="0.45">
      <c r="A381" s="8">
        <v>380</v>
      </c>
      <c r="B381" s="8" t="s">
        <v>545</v>
      </c>
      <c r="C381" s="8" t="s">
        <v>42</v>
      </c>
      <c r="D381" s="8" t="s">
        <v>555</v>
      </c>
      <c r="E381" s="15" t="b">
        <f t="shared" si="70"/>
        <v>1</v>
      </c>
      <c r="F381" s="15" t="b">
        <f t="shared" si="71"/>
        <v>1</v>
      </c>
      <c r="G381" s="8" t="s">
        <v>548</v>
      </c>
      <c r="H381" s="15" t="b">
        <f t="shared" si="72"/>
        <v>1</v>
      </c>
      <c r="I381" s="8" t="s">
        <v>551</v>
      </c>
      <c r="J381" s="8" t="s">
        <v>537</v>
      </c>
      <c r="K381" s="15" t="b">
        <f t="shared" si="73"/>
        <v>0</v>
      </c>
      <c r="L381" s="8" t="s">
        <v>533</v>
      </c>
      <c r="M381" s="8">
        <v>33</v>
      </c>
      <c r="N381" s="8">
        <v>103016</v>
      </c>
      <c r="O381" s="8">
        <v>29</v>
      </c>
      <c r="P381" s="15" t="b">
        <f t="shared" si="74"/>
        <v>1</v>
      </c>
      <c r="Q381" s="8">
        <v>6</v>
      </c>
      <c r="R381" s="8">
        <v>3</v>
      </c>
      <c r="S381" s="8">
        <v>7</v>
      </c>
      <c r="T381" s="8">
        <v>58</v>
      </c>
      <c r="U381" s="9" t="b">
        <f t="shared" si="75"/>
        <v>0</v>
      </c>
      <c r="V381" s="9" t="b">
        <f t="shared" si="76"/>
        <v>1</v>
      </c>
      <c r="W381" s="9" t="b">
        <f t="shared" si="77"/>
        <v>1</v>
      </c>
      <c r="X381" t="b">
        <f t="shared" si="78"/>
        <v>0</v>
      </c>
      <c r="Y381" t="b">
        <f t="shared" si="79"/>
        <v>0</v>
      </c>
      <c r="Z381" t="b">
        <f t="shared" si="80"/>
        <v>0</v>
      </c>
      <c r="AA381">
        <f t="shared" si="81"/>
        <v>95</v>
      </c>
      <c r="AB381" t="b">
        <f t="shared" si="82"/>
        <v>0</v>
      </c>
      <c r="AC381" t="str">
        <f t="shared" si="83"/>
        <v>Well Paid</v>
      </c>
      <c r="AD381" t="str">
        <v>Well Paid</v>
      </c>
      <c r="AF381" t="b">
        <v>0</v>
      </c>
    </row>
    <row r="382" spans="1:32" x14ac:dyDescent="0.45">
      <c r="A382" s="9">
        <v>381</v>
      </c>
      <c r="B382" s="9" t="s">
        <v>545</v>
      </c>
      <c r="C382" s="9" t="s">
        <v>528</v>
      </c>
      <c r="D382" s="9" t="s">
        <v>547</v>
      </c>
      <c r="E382" s="15" t="b">
        <f t="shared" si="70"/>
        <v>0</v>
      </c>
      <c r="F382" s="15" t="b">
        <f t="shared" si="71"/>
        <v>0</v>
      </c>
      <c r="G382" s="9" t="s">
        <v>548</v>
      </c>
      <c r="H382" s="15" t="b">
        <f t="shared" si="72"/>
        <v>1</v>
      </c>
      <c r="I382" s="9" t="s">
        <v>551</v>
      </c>
      <c r="J382" s="9" t="s">
        <v>544</v>
      </c>
      <c r="K382" s="15" t="b">
        <f t="shared" si="73"/>
        <v>1</v>
      </c>
      <c r="L382" s="9" t="s">
        <v>546</v>
      </c>
      <c r="M382" s="9">
        <v>29</v>
      </c>
      <c r="N382" s="9">
        <v>56672</v>
      </c>
      <c r="O382" s="9">
        <v>4</v>
      </c>
      <c r="P382" s="15" t="b">
        <f t="shared" si="74"/>
        <v>0</v>
      </c>
      <c r="Q382" s="9">
        <v>10</v>
      </c>
      <c r="R382" s="9">
        <v>1</v>
      </c>
      <c r="S382" s="9">
        <v>2</v>
      </c>
      <c r="T382" s="9">
        <v>53</v>
      </c>
      <c r="U382" s="9" t="b">
        <f t="shared" si="75"/>
        <v>1</v>
      </c>
      <c r="V382" s="9" t="b">
        <f t="shared" si="76"/>
        <v>0</v>
      </c>
      <c r="W382" s="9" t="b">
        <f t="shared" si="77"/>
        <v>1</v>
      </c>
      <c r="X382" t="b">
        <f t="shared" si="78"/>
        <v>0</v>
      </c>
      <c r="Y382" t="b">
        <f t="shared" si="79"/>
        <v>0</v>
      </c>
      <c r="Z382" t="b">
        <f t="shared" si="80"/>
        <v>0</v>
      </c>
      <c r="AA382">
        <f t="shared" si="81"/>
        <v>342</v>
      </c>
      <c r="AB382" t="b">
        <f t="shared" si="82"/>
        <v>1</v>
      </c>
      <c r="AC382" t="str">
        <f t="shared" si="83"/>
        <v>Moderate</v>
      </c>
      <c r="AD382" t="str">
        <v>Moderate</v>
      </c>
      <c r="AF382" t="b">
        <v>0</v>
      </c>
    </row>
    <row r="383" spans="1:32" x14ac:dyDescent="0.45">
      <c r="A383" s="8">
        <v>382</v>
      </c>
      <c r="B383" s="8" t="s">
        <v>557</v>
      </c>
      <c r="C383" s="8" t="s">
        <v>528</v>
      </c>
      <c r="D383" s="8" t="s">
        <v>547</v>
      </c>
      <c r="E383" s="15" t="b">
        <f t="shared" si="70"/>
        <v>0</v>
      </c>
      <c r="F383" s="15" t="b">
        <f t="shared" si="71"/>
        <v>0</v>
      </c>
      <c r="G383" s="8" t="s">
        <v>540</v>
      </c>
      <c r="H383" s="15" t="b">
        <f t="shared" si="72"/>
        <v>0</v>
      </c>
      <c r="I383" s="8" t="s">
        <v>536</v>
      </c>
      <c r="J383" s="8" t="s">
        <v>537</v>
      </c>
      <c r="K383" s="15" t="b">
        <f t="shared" si="73"/>
        <v>0</v>
      </c>
      <c r="L383" s="8" t="s">
        <v>542</v>
      </c>
      <c r="M383" s="8">
        <v>29</v>
      </c>
      <c r="N383" s="8">
        <v>34213</v>
      </c>
      <c r="O383" s="8">
        <v>1</v>
      </c>
      <c r="P383" s="15" t="b">
        <f t="shared" si="74"/>
        <v>0</v>
      </c>
      <c r="Q383" s="8">
        <v>15</v>
      </c>
      <c r="R383" s="8">
        <v>3</v>
      </c>
      <c r="S383" s="8">
        <v>9</v>
      </c>
      <c r="T383" s="8">
        <v>49</v>
      </c>
      <c r="U383" s="9" t="b">
        <f t="shared" si="75"/>
        <v>0</v>
      </c>
      <c r="V383" s="9" t="b">
        <f t="shared" si="76"/>
        <v>0</v>
      </c>
      <c r="W383" s="9" t="b">
        <f t="shared" si="77"/>
        <v>0</v>
      </c>
      <c r="X383" t="b">
        <f t="shared" si="78"/>
        <v>0</v>
      </c>
      <c r="Y383" t="b">
        <f t="shared" si="79"/>
        <v>1</v>
      </c>
      <c r="Z383" t="b">
        <f t="shared" si="80"/>
        <v>0</v>
      </c>
      <c r="AA383">
        <f t="shared" si="81"/>
        <v>475</v>
      </c>
      <c r="AB383" t="b">
        <f t="shared" si="82"/>
        <v>0</v>
      </c>
      <c r="AC383" t="str">
        <f t="shared" si="83"/>
        <v>Moderate</v>
      </c>
      <c r="AD383" t="str">
        <v>Moderate</v>
      </c>
      <c r="AF383" t="b">
        <v>0</v>
      </c>
    </row>
    <row r="384" spans="1:32" x14ac:dyDescent="0.45">
      <c r="A384" s="9">
        <v>383</v>
      </c>
      <c r="B384" s="9" t="s">
        <v>527</v>
      </c>
      <c r="C384" s="9" t="s">
        <v>42</v>
      </c>
      <c r="D384" s="9" t="s">
        <v>529</v>
      </c>
      <c r="E384" s="15" t="b">
        <f t="shared" si="70"/>
        <v>1</v>
      </c>
      <c r="F384" s="15" t="b">
        <f t="shared" si="71"/>
        <v>1</v>
      </c>
      <c r="G384" s="9" t="s">
        <v>550</v>
      </c>
      <c r="H384" s="15" t="b">
        <f t="shared" si="72"/>
        <v>0</v>
      </c>
      <c r="I384" s="9" t="s">
        <v>551</v>
      </c>
      <c r="J384" s="9" t="s">
        <v>544</v>
      </c>
      <c r="K384" s="15" t="b">
        <f t="shared" si="73"/>
        <v>1</v>
      </c>
      <c r="L384" s="9" t="s">
        <v>546</v>
      </c>
      <c r="M384" s="9">
        <v>33</v>
      </c>
      <c r="N384" s="9">
        <v>40293</v>
      </c>
      <c r="O384" s="9">
        <v>19</v>
      </c>
      <c r="P384" s="15" t="b">
        <f t="shared" si="74"/>
        <v>1</v>
      </c>
      <c r="Q384" s="9">
        <v>5</v>
      </c>
      <c r="R384" s="9">
        <v>3</v>
      </c>
      <c r="S384" s="9">
        <v>3</v>
      </c>
      <c r="T384" s="9">
        <v>25</v>
      </c>
      <c r="U384" s="9" t="b">
        <f t="shared" si="75"/>
        <v>0</v>
      </c>
      <c r="V384" s="9" t="b">
        <f t="shared" si="76"/>
        <v>1</v>
      </c>
      <c r="W384" s="9" t="b">
        <f t="shared" si="77"/>
        <v>1</v>
      </c>
      <c r="X384" t="b">
        <f t="shared" si="78"/>
        <v>0</v>
      </c>
      <c r="Y384" t="b">
        <f t="shared" si="79"/>
        <v>0</v>
      </c>
      <c r="Z384" t="b">
        <f t="shared" si="80"/>
        <v>0</v>
      </c>
      <c r="AA384">
        <f t="shared" si="81"/>
        <v>444</v>
      </c>
      <c r="AB384" t="b">
        <f t="shared" si="82"/>
        <v>0</v>
      </c>
      <c r="AC384" t="str">
        <f t="shared" si="83"/>
        <v>Moderate</v>
      </c>
      <c r="AD384" t="str">
        <v>Moderate</v>
      </c>
      <c r="AF384" t="b">
        <v>0</v>
      </c>
    </row>
    <row r="385" spans="1:32" x14ac:dyDescent="0.45">
      <c r="A385" s="8">
        <v>384</v>
      </c>
      <c r="B385" s="8" t="s">
        <v>557</v>
      </c>
      <c r="C385" s="8" t="s">
        <v>42</v>
      </c>
      <c r="D385" s="8" t="s">
        <v>547</v>
      </c>
      <c r="E385" s="15" t="b">
        <f t="shared" si="70"/>
        <v>0</v>
      </c>
      <c r="F385" s="15" t="b">
        <f t="shared" si="71"/>
        <v>0</v>
      </c>
      <c r="G385" s="8" t="s">
        <v>530</v>
      </c>
      <c r="H385" s="15" t="b">
        <f t="shared" si="72"/>
        <v>0</v>
      </c>
      <c r="I385" s="8" t="s">
        <v>543</v>
      </c>
      <c r="J385" s="8" t="s">
        <v>544</v>
      </c>
      <c r="K385" s="15" t="b">
        <f t="shared" si="73"/>
        <v>1</v>
      </c>
      <c r="L385" s="8" t="s">
        <v>542</v>
      </c>
      <c r="M385" s="8">
        <v>54</v>
      </c>
      <c r="N385" s="8">
        <v>85860</v>
      </c>
      <c r="O385" s="8">
        <v>26</v>
      </c>
      <c r="P385" s="15" t="b">
        <f t="shared" si="74"/>
        <v>1</v>
      </c>
      <c r="Q385" s="8">
        <v>3</v>
      </c>
      <c r="R385" s="8">
        <v>4</v>
      </c>
      <c r="S385" s="8">
        <v>8</v>
      </c>
      <c r="T385" s="8">
        <v>36</v>
      </c>
      <c r="U385" s="9" t="b">
        <f t="shared" si="75"/>
        <v>0</v>
      </c>
      <c r="V385" s="9" t="b">
        <f t="shared" si="76"/>
        <v>0</v>
      </c>
      <c r="W385" s="9" t="b">
        <f t="shared" si="77"/>
        <v>0</v>
      </c>
      <c r="X385" t="b">
        <f t="shared" si="78"/>
        <v>0</v>
      </c>
      <c r="Y385" t="b">
        <f t="shared" si="79"/>
        <v>1</v>
      </c>
      <c r="Z385" t="b">
        <f t="shared" si="80"/>
        <v>0</v>
      </c>
      <c r="AA385">
        <f t="shared" si="81"/>
        <v>181</v>
      </c>
      <c r="AB385" t="b">
        <f t="shared" si="82"/>
        <v>1</v>
      </c>
      <c r="AC385" t="str">
        <f t="shared" si="83"/>
        <v>Well Paid</v>
      </c>
      <c r="AD385" t="str">
        <v>Well Paid</v>
      </c>
      <c r="AF385" t="b">
        <v>0</v>
      </c>
    </row>
    <row r="386" spans="1:32" x14ac:dyDescent="0.45">
      <c r="A386" s="9">
        <v>385</v>
      </c>
      <c r="B386" s="9" t="s">
        <v>557</v>
      </c>
      <c r="C386" s="9" t="s">
        <v>42</v>
      </c>
      <c r="D386" s="9" t="s">
        <v>535</v>
      </c>
      <c r="E386" s="15" t="b">
        <f t="shared" si="70"/>
        <v>1</v>
      </c>
      <c r="F386" s="15" t="b">
        <f t="shared" si="71"/>
        <v>1</v>
      </c>
      <c r="G386" s="9" t="s">
        <v>530</v>
      </c>
      <c r="H386" s="15" t="b">
        <f t="shared" si="72"/>
        <v>0</v>
      </c>
      <c r="I386" s="9" t="s">
        <v>536</v>
      </c>
      <c r="J386" s="9" t="s">
        <v>537</v>
      </c>
      <c r="K386" s="15" t="b">
        <f t="shared" si="73"/>
        <v>0</v>
      </c>
      <c r="L386" s="9" t="s">
        <v>538</v>
      </c>
      <c r="M386" s="9">
        <v>47</v>
      </c>
      <c r="N386" s="9">
        <v>92507</v>
      </c>
      <c r="O386" s="9">
        <v>25</v>
      </c>
      <c r="P386" s="15" t="b">
        <f t="shared" si="74"/>
        <v>1</v>
      </c>
      <c r="Q386" s="9">
        <v>5</v>
      </c>
      <c r="R386" s="9">
        <v>4</v>
      </c>
      <c r="S386" s="9">
        <v>8</v>
      </c>
      <c r="T386" s="9">
        <v>58</v>
      </c>
      <c r="U386" s="9" t="b">
        <f t="shared" si="75"/>
        <v>0</v>
      </c>
      <c r="V386" s="9" t="b">
        <f t="shared" si="76"/>
        <v>1</v>
      </c>
      <c r="W386" s="9" t="b">
        <f t="shared" si="77"/>
        <v>1</v>
      </c>
      <c r="X386" t="b">
        <f t="shared" si="78"/>
        <v>0</v>
      </c>
      <c r="Y386" t="b">
        <f t="shared" si="79"/>
        <v>1</v>
      </c>
      <c r="Z386" t="b">
        <f t="shared" si="80"/>
        <v>0</v>
      </c>
      <c r="AA386">
        <f t="shared" si="81"/>
        <v>142</v>
      </c>
      <c r="AB386" t="b">
        <f t="shared" si="82"/>
        <v>0</v>
      </c>
      <c r="AC386" t="str">
        <f t="shared" si="83"/>
        <v>Well Paid</v>
      </c>
      <c r="AD386" t="str">
        <v>Well Paid</v>
      </c>
      <c r="AF386" t="b">
        <v>0</v>
      </c>
    </row>
    <row r="387" spans="1:32" x14ac:dyDescent="0.45">
      <c r="A387" s="8">
        <v>386</v>
      </c>
      <c r="B387" s="8" t="s">
        <v>557</v>
      </c>
      <c r="C387" s="8" t="s">
        <v>42</v>
      </c>
      <c r="D387" s="8" t="s">
        <v>555</v>
      </c>
      <c r="E387" s="15" t="b">
        <f t="shared" ref="E387:E450" si="84">D387&lt;&gt;$D$7</f>
        <v>1</v>
      </c>
      <c r="F387" s="15" t="b">
        <f t="shared" ref="F387:F450" si="85">NOT(D387=$D$7)</f>
        <v>1</v>
      </c>
      <c r="G387" s="8" t="s">
        <v>550</v>
      </c>
      <c r="H387" s="15" t="b">
        <f t="shared" ref="H387:H450" si="86">G387=$G$12</f>
        <v>0</v>
      </c>
      <c r="I387" s="8" t="s">
        <v>556</v>
      </c>
      <c r="J387" s="8" t="s">
        <v>544</v>
      </c>
      <c r="K387" s="15" t="b">
        <f t="shared" ref="K387:K450" si="87">J387=$J$5</f>
        <v>1</v>
      </c>
      <c r="L387" s="8" t="s">
        <v>533</v>
      </c>
      <c r="M387" s="8">
        <v>60</v>
      </c>
      <c r="N387" s="8">
        <v>87134</v>
      </c>
      <c r="O387" s="8">
        <v>10</v>
      </c>
      <c r="P387" s="15" t="b">
        <f t="shared" ref="P387:P450" si="88">O387&gt;15</f>
        <v>0</v>
      </c>
      <c r="Q387" s="8">
        <v>8</v>
      </c>
      <c r="R387" s="8">
        <v>3</v>
      </c>
      <c r="S387" s="8">
        <v>3</v>
      </c>
      <c r="T387" s="8">
        <v>44</v>
      </c>
      <c r="U387" s="9" t="b">
        <f t="shared" ref="U387:U450" si="89">AND(K387,H387)</f>
        <v>0</v>
      </c>
      <c r="V387" s="9" t="b">
        <f t="shared" ref="V387:V450" si="90">AND(P387,E387)</f>
        <v>0</v>
      </c>
      <c r="W387" s="9" t="b">
        <f t="shared" ref="W387:W450" si="91">OR(U387:V387)</f>
        <v>0</v>
      </c>
      <c r="X387" t="b">
        <f t="shared" ref="X387:X450" si="92">AND(J387="Permanent",S387&gt;=8)</f>
        <v>0</v>
      </c>
      <c r="Y387" t="b">
        <f t="shared" ref="Y387:Y450" si="93">OR(J387=$J$2,S387&gt;7)</f>
        <v>0</v>
      </c>
      <c r="Z387" t="b">
        <f t="shared" ref="Z387:Z450" si="94">AND(J387=$J$5,G387=$G$7,D387=$D$8,O387&gt;15)</f>
        <v>0</v>
      </c>
      <c r="AA387">
        <f t="shared" ref="AA387:AA450" si="95">_xlfn.RANK.EQ(N387,$N$2:$N$501)</f>
        <v>173</v>
      </c>
      <c r="AB387" t="b">
        <f t="shared" ref="AB387:AB450" si="96">ISEVEN(O387)</f>
        <v>1</v>
      </c>
      <c r="AC387" t="str">
        <f t="shared" ref="AC387:AC450" si="97">IF(N387&gt;80000,"Well Paid","Moderate")</f>
        <v>Well Paid</v>
      </c>
      <c r="AD387" t="str">
        <v>Well Paid</v>
      </c>
      <c r="AF387" t="b">
        <v>0</v>
      </c>
    </row>
    <row r="388" spans="1:32" x14ac:dyDescent="0.45">
      <c r="A388" s="9">
        <v>387</v>
      </c>
      <c r="B388" s="9" t="s">
        <v>557</v>
      </c>
      <c r="C388" s="9" t="s">
        <v>42</v>
      </c>
      <c r="D388" s="9" t="s">
        <v>555</v>
      </c>
      <c r="E388" s="15" t="b">
        <f t="shared" si="84"/>
        <v>1</v>
      </c>
      <c r="F388" s="15" t="b">
        <f t="shared" si="85"/>
        <v>1</v>
      </c>
      <c r="G388" s="9" t="s">
        <v>540</v>
      </c>
      <c r="H388" s="15" t="b">
        <f t="shared" si="86"/>
        <v>0</v>
      </c>
      <c r="I388" s="9" t="s">
        <v>553</v>
      </c>
      <c r="J388" s="9" t="s">
        <v>537</v>
      </c>
      <c r="K388" s="15" t="b">
        <f t="shared" si="87"/>
        <v>0</v>
      </c>
      <c r="L388" s="9" t="s">
        <v>546</v>
      </c>
      <c r="M388" s="9">
        <v>49</v>
      </c>
      <c r="N388" s="9">
        <v>32100</v>
      </c>
      <c r="O388" s="9">
        <v>15</v>
      </c>
      <c r="P388" s="15" t="b">
        <f t="shared" si="88"/>
        <v>0</v>
      </c>
      <c r="Q388" s="9">
        <v>8</v>
      </c>
      <c r="R388" s="9">
        <v>10</v>
      </c>
      <c r="S388" s="9">
        <v>4</v>
      </c>
      <c r="T388" s="9">
        <v>24</v>
      </c>
      <c r="U388" s="9" t="b">
        <f t="shared" si="89"/>
        <v>0</v>
      </c>
      <c r="V388" s="9" t="b">
        <f t="shared" si="90"/>
        <v>0</v>
      </c>
      <c r="W388" s="9" t="b">
        <f t="shared" si="91"/>
        <v>0</v>
      </c>
      <c r="X388" t="b">
        <f t="shared" si="92"/>
        <v>0</v>
      </c>
      <c r="Y388" t="b">
        <f t="shared" si="93"/>
        <v>0</v>
      </c>
      <c r="Z388" t="b">
        <f t="shared" si="94"/>
        <v>0</v>
      </c>
      <c r="AA388">
        <f t="shared" si="95"/>
        <v>487</v>
      </c>
      <c r="AB388" t="b">
        <f t="shared" si="96"/>
        <v>0</v>
      </c>
      <c r="AC388" t="str">
        <f t="shared" si="97"/>
        <v>Moderate</v>
      </c>
      <c r="AD388" t="str">
        <v>Moderate</v>
      </c>
      <c r="AF388" t="b">
        <v>0</v>
      </c>
    </row>
    <row r="389" spans="1:32" x14ac:dyDescent="0.45">
      <c r="A389" s="8">
        <v>388</v>
      </c>
      <c r="B389" s="8" t="s">
        <v>557</v>
      </c>
      <c r="C389" s="8" t="s">
        <v>528</v>
      </c>
      <c r="D389" s="8" t="s">
        <v>535</v>
      </c>
      <c r="E389" s="15" t="b">
        <f t="shared" si="84"/>
        <v>1</v>
      </c>
      <c r="F389" s="15" t="b">
        <f t="shared" si="85"/>
        <v>1</v>
      </c>
      <c r="G389" s="8" t="s">
        <v>540</v>
      </c>
      <c r="H389" s="15" t="b">
        <f t="shared" si="86"/>
        <v>0</v>
      </c>
      <c r="I389" s="8" t="s">
        <v>551</v>
      </c>
      <c r="J389" s="8" t="s">
        <v>544</v>
      </c>
      <c r="K389" s="15" t="b">
        <f t="shared" si="87"/>
        <v>1</v>
      </c>
      <c r="L389" s="8" t="s">
        <v>558</v>
      </c>
      <c r="M389" s="8">
        <v>26</v>
      </c>
      <c r="N389" s="8">
        <v>91997</v>
      </c>
      <c r="O389" s="8">
        <v>22</v>
      </c>
      <c r="P389" s="15" t="b">
        <f t="shared" si="88"/>
        <v>1</v>
      </c>
      <c r="Q389" s="8">
        <v>8</v>
      </c>
      <c r="R389" s="8">
        <v>12</v>
      </c>
      <c r="S389" s="8">
        <v>2</v>
      </c>
      <c r="T389" s="8">
        <v>24</v>
      </c>
      <c r="U389" s="9" t="b">
        <f t="shared" si="89"/>
        <v>0</v>
      </c>
      <c r="V389" s="9" t="b">
        <f t="shared" si="90"/>
        <v>1</v>
      </c>
      <c r="W389" s="9" t="b">
        <f t="shared" si="91"/>
        <v>1</v>
      </c>
      <c r="X389" t="b">
        <f t="shared" si="92"/>
        <v>0</v>
      </c>
      <c r="Y389" t="b">
        <f t="shared" si="93"/>
        <v>0</v>
      </c>
      <c r="Z389" t="b">
        <f t="shared" si="94"/>
        <v>0</v>
      </c>
      <c r="AA389">
        <f t="shared" si="95"/>
        <v>149</v>
      </c>
      <c r="AB389" t="b">
        <f t="shared" si="96"/>
        <v>1</v>
      </c>
      <c r="AC389" t="str">
        <f t="shared" si="97"/>
        <v>Well Paid</v>
      </c>
      <c r="AD389" t="str">
        <v>Well Paid</v>
      </c>
      <c r="AF389" t="b">
        <v>0</v>
      </c>
    </row>
    <row r="390" spans="1:32" x14ac:dyDescent="0.45">
      <c r="A390" s="9">
        <v>389</v>
      </c>
      <c r="B390" s="9" t="s">
        <v>539</v>
      </c>
      <c r="C390" s="9" t="s">
        <v>528</v>
      </c>
      <c r="D390" s="9" t="s">
        <v>547</v>
      </c>
      <c r="E390" s="15" t="b">
        <f t="shared" si="84"/>
        <v>0</v>
      </c>
      <c r="F390" s="15" t="b">
        <f t="shared" si="85"/>
        <v>0</v>
      </c>
      <c r="G390" s="9" t="s">
        <v>548</v>
      </c>
      <c r="H390" s="15" t="b">
        <f t="shared" si="86"/>
        <v>1</v>
      </c>
      <c r="I390" s="9" t="s">
        <v>541</v>
      </c>
      <c r="J390" s="9" t="s">
        <v>537</v>
      </c>
      <c r="K390" s="15" t="b">
        <f t="shared" si="87"/>
        <v>0</v>
      </c>
      <c r="L390" s="9" t="s">
        <v>554</v>
      </c>
      <c r="M390" s="9">
        <v>29</v>
      </c>
      <c r="N390" s="9">
        <v>58172</v>
      </c>
      <c r="O390" s="9">
        <v>21</v>
      </c>
      <c r="P390" s="15" t="b">
        <f t="shared" si="88"/>
        <v>1</v>
      </c>
      <c r="Q390" s="9">
        <v>12</v>
      </c>
      <c r="R390" s="9">
        <v>8</v>
      </c>
      <c r="S390" s="9">
        <v>4</v>
      </c>
      <c r="T390" s="9">
        <v>39</v>
      </c>
      <c r="U390" s="9" t="b">
        <f t="shared" si="89"/>
        <v>0</v>
      </c>
      <c r="V390" s="9" t="b">
        <f t="shared" si="90"/>
        <v>0</v>
      </c>
      <c r="W390" s="9" t="b">
        <f t="shared" si="91"/>
        <v>0</v>
      </c>
      <c r="X390" t="b">
        <f t="shared" si="92"/>
        <v>0</v>
      </c>
      <c r="Y390" t="b">
        <f t="shared" si="93"/>
        <v>0</v>
      </c>
      <c r="Z390" t="b">
        <f t="shared" si="94"/>
        <v>0</v>
      </c>
      <c r="AA390">
        <f t="shared" si="95"/>
        <v>328</v>
      </c>
      <c r="AB390" t="b">
        <f t="shared" si="96"/>
        <v>0</v>
      </c>
      <c r="AC390" t="str">
        <f t="shared" si="97"/>
        <v>Moderate</v>
      </c>
      <c r="AD390" t="str">
        <v>Moderate</v>
      </c>
      <c r="AF390">
        <v>58172</v>
      </c>
    </row>
    <row r="391" spans="1:32" x14ac:dyDescent="0.45">
      <c r="A391" s="8">
        <v>390</v>
      </c>
      <c r="B391" s="8" t="s">
        <v>545</v>
      </c>
      <c r="C391" s="8" t="s">
        <v>42</v>
      </c>
      <c r="D391" s="8" t="s">
        <v>535</v>
      </c>
      <c r="E391" s="15" t="b">
        <f t="shared" si="84"/>
        <v>1</v>
      </c>
      <c r="F391" s="15" t="b">
        <f t="shared" si="85"/>
        <v>1</v>
      </c>
      <c r="G391" s="8" t="s">
        <v>550</v>
      </c>
      <c r="H391" s="15" t="b">
        <f t="shared" si="86"/>
        <v>0</v>
      </c>
      <c r="I391" s="8" t="s">
        <v>553</v>
      </c>
      <c r="J391" s="8" t="s">
        <v>537</v>
      </c>
      <c r="K391" s="15" t="b">
        <f t="shared" si="87"/>
        <v>0</v>
      </c>
      <c r="L391" s="8" t="s">
        <v>549</v>
      </c>
      <c r="M391" s="8">
        <v>46</v>
      </c>
      <c r="N391" s="8">
        <v>50132</v>
      </c>
      <c r="O391" s="8">
        <v>22</v>
      </c>
      <c r="P391" s="15" t="b">
        <f t="shared" si="88"/>
        <v>1</v>
      </c>
      <c r="Q391" s="8">
        <v>8</v>
      </c>
      <c r="R391" s="8">
        <v>8</v>
      </c>
      <c r="S391" s="8">
        <v>9</v>
      </c>
      <c r="T391" s="8">
        <v>35</v>
      </c>
      <c r="U391" s="9" t="b">
        <f t="shared" si="89"/>
        <v>0</v>
      </c>
      <c r="V391" s="9" t="b">
        <f t="shared" si="90"/>
        <v>1</v>
      </c>
      <c r="W391" s="9" t="b">
        <f t="shared" si="91"/>
        <v>1</v>
      </c>
      <c r="X391" t="b">
        <f t="shared" si="92"/>
        <v>0</v>
      </c>
      <c r="Y391" t="b">
        <f t="shared" si="93"/>
        <v>1</v>
      </c>
      <c r="Z391" t="b">
        <f t="shared" si="94"/>
        <v>0</v>
      </c>
      <c r="AA391">
        <f t="shared" si="95"/>
        <v>386</v>
      </c>
      <c r="AB391" t="b">
        <f t="shared" si="96"/>
        <v>1</v>
      </c>
      <c r="AC391" t="str">
        <f t="shared" si="97"/>
        <v>Moderate</v>
      </c>
      <c r="AD391" t="str">
        <v>Moderate</v>
      </c>
      <c r="AF391" t="b">
        <v>0</v>
      </c>
    </row>
    <row r="392" spans="1:32" x14ac:dyDescent="0.45">
      <c r="A392" s="9">
        <v>391</v>
      </c>
      <c r="B392" s="9" t="s">
        <v>557</v>
      </c>
      <c r="C392" s="9" t="s">
        <v>43</v>
      </c>
      <c r="D392" s="9" t="s">
        <v>535</v>
      </c>
      <c r="E392" s="15" t="b">
        <f t="shared" si="84"/>
        <v>1</v>
      </c>
      <c r="F392" s="15" t="b">
        <f t="shared" si="85"/>
        <v>1</v>
      </c>
      <c r="G392" s="9" t="s">
        <v>550</v>
      </c>
      <c r="H392" s="15" t="b">
        <f t="shared" si="86"/>
        <v>0</v>
      </c>
      <c r="I392" s="9" t="s">
        <v>543</v>
      </c>
      <c r="J392" s="9" t="s">
        <v>544</v>
      </c>
      <c r="K392" s="15" t="b">
        <f t="shared" si="87"/>
        <v>1</v>
      </c>
      <c r="L392" s="9" t="s">
        <v>558</v>
      </c>
      <c r="M392" s="9">
        <v>48</v>
      </c>
      <c r="N392" s="9">
        <v>48199</v>
      </c>
      <c r="O392" s="9">
        <v>36</v>
      </c>
      <c r="P392" s="15" t="b">
        <f t="shared" si="88"/>
        <v>1</v>
      </c>
      <c r="Q392" s="9">
        <v>11</v>
      </c>
      <c r="R392" s="9">
        <v>13</v>
      </c>
      <c r="S392" s="9">
        <v>2</v>
      </c>
      <c r="T392" s="9">
        <v>56</v>
      </c>
      <c r="U392" s="9" t="b">
        <f t="shared" si="89"/>
        <v>0</v>
      </c>
      <c r="V392" s="9" t="b">
        <f t="shared" si="90"/>
        <v>1</v>
      </c>
      <c r="W392" s="9" t="b">
        <f t="shared" si="91"/>
        <v>1</v>
      </c>
      <c r="X392" t="b">
        <f t="shared" si="92"/>
        <v>0</v>
      </c>
      <c r="Y392" t="b">
        <f t="shared" si="93"/>
        <v>0</v>
      </c>
      <c r="Z392" t="b">
        <f t="shared" si="94"/>
        <v>0</v>
      </c>
      <c r="AA392">
        <f t="shared" si="95"/>
        <v>402</v>
      </c>
      <c r="AB392" t="b">
        <f t="shared" si="96"/>
        <v>1</v>
      </c>
      <c r="AC392" t="str">
        <f t="shared" si="97"/>
        <v>Moderate</v>
      </c>
      <c r="AD392" t="str">
        <v>Moderate</v>
      </c>
      <c r="AF392" t="b">
        <v>0</v>
      </c>
    </row>
    <row r="393" spans="1:32" x14ac:dyDescent="0.45">
      <c r="A393" s="8">
        <v>392</v>
      </c>
      <c r="B393" s="8" t="s">
        <v>545</v>
      </c>
      <c r="C393" s="8" t="s">
        <v>42</v>
      </c>
      <c r="D393" s="8" t="s">
        <v>529</v>
      </c>
      <c r="E393" s="15" t="b">
        <f t="shared" si="84"/>
        <v>1</v>
      </c>
      <c r="F393" s="15" t="b">
        <f t="shared" si="85"/>
        <v>1</v>
      </c>
      <c r="G393" s="8" t="s">
        <v>530</v>
      </c>
      <c r="H393" s="15" t="b">
        <f t="shared" si="86"/>
        <v>0</v>
      </c>
      <c r="I393" s="8" t="s">
        <v>553</v>
      </c>
      <c r="J393" s="8" t="s">
        <v>532</v>
      </c>
      <c r="K393" s="15" t="b">
        <f t="shared" si="87"/>
        <v>0</v>
      </c>
      <c r="L393" s="8" t="s">
        <v>538</v>
      </c>
      <c r="M393" s="8">
        <v>44</v>
      </c>
      <c r="N393" s="8">
        <v>66609</v>
      </c>
      <c r="O393" s="8">
        <v>34</v>
      </c>
      <c r="P393" s="15" t="b">
        <f t="shared" si="88"/>
        <v>1</v>
      </c>
      <c r="Q393" s="8">
        <v>14</v>
      </c>
      <c r="R393" s="8">
        <v>13</v>
      </c>
      <c r="S393" s="8">
        <v>3</v>
      </c>
      <c r="T393" s="8">
        <v>59</v>
      </c>
      <c r="U393" s="9" t="b">
        <f t="shared" si="89"/>
        <v>0</v>
      </c>
      <c r="V393" s="9" t="b">
        <f t="shared" si="90"/>
        <v>1</v>
      </c>
      <c r="W393" s="9" t="b">
        <f t="shared" si="91"/>
        <v>1</v>
      </c>
      <c r="X393" t="b">
        <f t="shared" si="92"/>
        <v>0</v>
      </c>
      <c r="Y393" t="b">
        <f t="shared" si="93"/>
        <v>1</v>
      </c>
      <c r="Z393" t="b">
        <f t="shared" si="94"/>
        <v>0</v>
      </c>
      <c r="AA393">
        <f t="shared" si="95"/>
        <v>283</v>
      </c>
      <c r="AB393" t="b">
        <f t="shared" si="96"/>
        <v>1</v>
      </c>
      <c r="AC393" t="str">
        <f t="shared" si="97"/>
        <v>Moderate</v>
      </c>
      <c r="AD393" t="str">
        <v>Moderate</v>
      </c>
      <c r="AF393" t="b">
        <v>0</v>
      </c>
    </row>
    <row r="394" spans="1:32" x14ac:dyDescent="0.45">
      <c r="A394" s="9">
        <v>393</v>
      </c>
      <c r="B394" s="9" t="s">
        <v>545</v>
      </c>
      <c r="C394" s="9" t="s">
        <v>43</v>
      </c>
      <c r="D394" s="9" t="s">
        <v>535</v>
      </c>
      <c r="E394" s="15" t="b">
        <f t="shared" si="84"/>
        <v>1</v>
      </c>
      <c r="F394" s="15" t="b">
        <f t="shared" si="85"/>
        <v>1</v>
      </c>
      <c r="G394" s="9" t="s">
        <v>550</v>
      </c>
      <c r="H394" s="15" t="b">
        <f t="shared" si="86"/>
        <v>0</v>
      </c>
      <c r="I394" s="9" t="s">
        <v>543</v>
      </c>
      <c r="J394" s="9" t="s">
        <v>544</v>
      </c>
      <c r="K394" s="15" t="b">
        <f t="shared" si="87"/>
        <v>1</v>
      </c>
      <c r="L394" s="9" t="s">
        <v>549</v>
      </c>
      <c r="M394" s="9">
        <v>51</v>
      </c>
      <c r="N394" s="9">
        <v>72965</v>
      </c>
      <c r="O394" s="9">
        <v>30</v>
      </c>
      <c r="P394" s="15" t="b">
        <f t="shared" si="88"/>
        <v>1</v>
      </c>
      <c r="Q394" s="9">
        <v>8</v>
      </c>
      <c r="R394" s="9">
        <v>1</v>
      </c>
      <c r="S394" s="9">
        <v>4</v>
      </c>
      <c r="T394" s="9">
        <v>28</v>
      </c>
      <c r="U394" s="9" t="b">
        <f t="shared" si="89"/>
        <v>0</v>
      </c>
      <c r="V394" s="9" t="b">
        <f t="shared" si="90"/>
        <v>1</v>
      </c>
      <c r="W394" s="9" t="b">
        <f t="shared" si="91"/>
        <v>1</v>
      </c>
      <c r="X394" t="b">
        <f t="shared" si="92"/>
        <v>0</v>
      </c>
      <c r="Y394" t="b">
        <f t="shared" si="93"/>
        <v>0</v>
      </c>
      <c r="Z394" t="b">
        <f t="shared" si="94"/>
        <v>0</v>
      </c>
      <c r="AA394">
        <f t="shared" si="95"/>
        <v>259</v>
      </c>
      <c r="AB394" t="b">
        <f t="shared" si="96"/>
        <v>1</v>
      </c>
      <c r="AC394" t="str">
        <f t="shared" si="97"/>
        <v>Moderate</v>
      </c>
      <c r="AD394" t="str">
        <v>Moderate</v>
      </c>
      <c r="AF394" t="b">
        <v>0</v>
      </c>
    </row>
    <row r="395" spans="1:32" x14ac:dyDescent="0.45">
      <c r="A395" s="8">
        <v>394</v>
      </c>
      <c r="B395" s="8" t="s">
        <v>552</v>
      </c>
      <c r="C395" s="8" t="s">
        <v>42</v>
      </c>
      <c r="D395" s="8" t="s">
        <v>555</v>
      </c>
      <c r="E395" s="15" t="b">
        <f t="shared" si="84"/>
        <v>1</v>
      </c>
      <c r="F395" s="15" t="b">
        <f t="shared" si="85"/>
        <v>1</v>
      </c>
      <c r="G395" s="8" t="s">
        <v>540</v>
      </c>
      <c r="H395" s="15" t="b">
        <f t="shared" si="86"/>
        <v>0</v>
      </c>
      <c r="I395" s="8" t="s">
        <v>543</v>
      </c>
      <c r="J395" s="8" t="s">
        <v>537</v>
      </c>
      <c r="K395" s="15" t="b">
        <f t="shared" si="87"/>
        <v>0</v>
      </c>
      <c r="L395" s="8" t="s">
        <v>554</v>
      </c>
      <c r="M395" s="8">
        <v>44</v>
      </c>
      <c r="N395" s="8">
        <v>38016</v>
      </c>
      <c r="O395" s="8">
        <v>25</v>
      </c>
      <c r="P395" s="15" t="b">
        <f t="shared" si="88"/>
        <v>1</v>
      </c>
      <c r="Q395" s="8">
        <v>10</v>
      </c>
      <c r="R395" s="8">
        <v>7</v>
      </c>
      <c r="S395" s="8">
        <v>5</v>
      </c>
      <c r="T395" s="8">
        <v>24</v>
      </c>
      <c r="U395" s="9" t="b">
        <f t="shared" si="89"/>
        <v>0</v>
      </c>
      <c r="V395" s="9" t="b">
        <f t="shared" si="90"/>
        <v>1</v>
      </c>
      <c r="W395" s="9" t="b">
        <f t="shared" si="91"/>
        <v>1</v>
      </c>
      <c r="X395" t="b">
        <f t="shared" si="92"/>
        <v>0</v>
      </c>
      <c r="Y395" t="b">
        <f t="shared" si="93"/>
        <v>0</v>
      </c>
      <c r="Z395" t="b">
        <f t="shared" si="94"/>
        <v>0</v>
      </c>
      <c r="AA395">
        <f t="shared" si="95"/>
        <v>453</v>
      </c>
      <c r="AB395" t="b">
        <f t="shared" si="96"/>
        <v>0</v>
      </c>
      <c r="AC395" t="str">
        <f t="shared" si="97"/>
        <v>Moderate</v>
      </c>
      <c r="AD395" t="str">
        <v>Moderate</v>
      </c>
      <c r="AF395" t="b">
        <v>0</v>
      </c>
    </row>
    <row r="396" spans="1:32" x14ac:dyDescent="0.45">
      <c r="A396" s="9">
        <v>395</v>
      </c>
      <c r="B396" s="9" t="s">
        <v>539</v>
      </c>
      <c r="C396" s="9" t="s">
        <v>42</v>
      </c>
      <c r="D396" s="9" t="s">
        <v>535</v>
      </c>
      <c r="E396" s="15" t="b">
        <f t="shared" si="84"/>
        <v>1</v>
      </c>
      <c r="F396" s="15" t="b">
        <f t="shared" si="85"/>
        <v>1</v>
      </c>
      <c r="G396" s="9" t="s">
        <v>550</v>
      </c>
      <c r="H396" s="15" t="b">
        <f t="shared" si="86"/>
        <v>0</v>
      </c>
      <c r="I396" s="9" t="s">
        <v>543</v>
      </c>
      <c r="J396" s="9" t="s">
        <v>532</v>
      </c>
      <c r="K396" s="15" t="b">
        <f t="shared" si="87"/>
        <v>0</v>
      </c>
      <c r="L396" s="9" t="s">
        <v>554</v>
      </c>
      <c r="M396" s="9">
        <v>41</v>
      </c>
      <c r="N396" s="9">
        <v>69779</v>
      </c>
      <c r="O396" s="9">
        <v>28</v>
      </c>
      <c r="P396" s="15" t="b">
        <f t="shared" si="88"/>
        <v>1</v>
      </c>
      <c r="Q396" s="9">
        <v>7</v>
      </c>
      <c r="R396" s="9">
        <v>11</v>
      </c>
      <c r="S396" s="9">
        <v>1</v>
      </c>
      <c r="T396" s="9">
        <v>21</v>
      </c>
      <c r="U396" s="9" t="b">
        <f t="shared" si="89"/>
        <v>0</v>
      </c>
      <c r="V396" s="9" t="b">
        <f t="shared" si="90"/>
        <v>1</v>
      </c>
      <c r="W396" s="9" t="b">
        <f t="shared" si="91"/>
        <v>1</v>
      </c>
      <c r="X396" t="b">
        <f t="shared" si="92"/>
        <v>0</v>
      </c>
      <c r="Y396" t="b">
        <f t="shared" si="93"/>
        <v>1</v>
      </c>
      <c r="Z396" t="b">
        <f t="shared" si="94"/>
        <v>0</v>
      </c>
      <c r="AA396">
        <f t="shared" si="95"/>
        <v>270</v>
      </c>
      <c r="AB396" t="b">
        <f t="shared" si="96"/>
        <v>1</v>
      </c>
      <c r="AC396" t="str">
        <f t="shared" si="97"/>
        <v>Moderate</v>
      </c>
      <c r="AD396" t="str">
        <v>Moderate</v>
      </c>
      <c r="AF396">
        <v>69779</v>
      </c>
    </row>
    <row r="397" spans="1:32" x14ac:dyDescent="0.45">
      <c r="A397" s="8">
        <v>396</v>
      </c>
      <c r="B397" s="8" t="s">
        <v>557</v>
      </c>
      <c r="C397" s="8" t="s">
        <v>528</v>
      </c>
      <c r="D397" s="8" t="s">
        <v>555</v>
      </c>
      <c r="E397" s="15" t="b">
        <f t="shared" si="84"/>
        <v>1</v>
      </c>
      <c r="F397" s="15" t="b">
        <f t="shared" si="85"/>
        <v>1</v>
      </c>
      <c r="G397" s="8" t="s">
        <v>530</v>
      </c>
      <c r="H397" s="15" t="b">
        <f t="shared" si="86"/>
        <v>0</v>
      </c>
      <c r="I397" s="8" t="s">
        <v>556</v>
      </c>
      <c r="J397" s="8" t="s">
        <v>544</v>
      </c>
      <c r="K397" s="15" t="b">
        <f t="shared" si="87"/>
        <v>1</v>
      </c>
      <c r="L397" s="8" t="s">
        <v>533</v>
      </c>
      <c r="M397" s="8">
        <v>39</v>
      </c>
      <c r="N397" s="8">
        <v>61881</v>
      </c>
      <c r="O397" s="8">
        <v>1</v>
      </c>
      <c r="P397" s="15" t="b">
        <f t="shared" si="88"/>
        <v>0</v>
      </c>
      <c r="Q397" s="8">
        <v>17</v>
      </c>
      <c r="R397" s="8">
        <v>2</v>
      </c>
      <c r="S397" s="8">
        <v>7</v>
      </c>
      <c r="T397" s="8">
        <v>28</v>
      </c>
      <c r="U397" s="9" t="b">
        <f t="shared" si="89"/>
        <v>0</v>
      </c>
      <c r="V397" s="9" t="b">
        <f t="shared" si="90"/>
        <v>0</v>
      </c>
      <c r="W397" s="9" t="b">
        <f t="shared" si="91"/>
        <v>0</v>
      </c>
      <c r="X397" t="b">
        <f t="shared" si="92"/>
        <v>0</v>
      </c>
      <c r="Y397" t="b">
        <f t="shared" si="93"/>
        <v>0</v>
      </c>
      <c r="Z397" t="b">
        <f t="shared" si="94"/>
        <v>0</v>
      </c>
      <c r="AA397">
        <f t="shared" si="95"/>
        <v>311</v>
      </c>
      <c r="AB397" t="b">
        <f t="shared" si="96"/>
        <v>0</v>
      </c>
      <c r="AC397" t="str">
        <f t="shared" si="97"/>
        <v>Moderate</v>
      </c>
      <c r="AD397" t="str">
        <v>Moderate</v>
      </c>
      <c r="AF397" t="b">
        <v>0</v>
      </c>
    </row>
    <row r="398" spans="1:32" x14ac:dyDescent="0.45">
      <c r="A398" s="9">
        <v>397</v>
      </c>
      <c r="B398" s="9" t="s">
        <v>559</v>
      </c>
      <c r="C398" s="9" t="s">
        <v>43</v>
      </c>
      <c r="D398" s="9" t="s">
        <v>555</v>
      </c>
      <c r="E398" s="15" t="b">
        <f t="shared" si="84"/>
        <v>1</v>
      </c>
      <c r="F398" s="15" t="b">
        <f t="shared" si="85"/>
        <v>1</v>
      </c>
      <c r="G398" s="9" t="s">
        <v>548</v>
      </c>
      <c r="H398" s="15" t="b">
        <f t="shared" si="86"/>
        <v>1</v>
      </c>
      <c r="I398" s="9" t="s">
        <v>543</v>
      </c>
      <c r="J398" s="9" t="s">
        <v>544</v>
      </c>
      <c r="K398" s="15" t="b">
        <f t="shared" si="87"/>
        <v>1</v>
      </c>
      <c r="L398" s="9" t="s">
        <v>549</v>
      </c>
      <c r="M398" s="9">
        <v>39</v>
      </c>
      <c r="N398" s="9">
        <v>112594</v>
      </c>
      <c r="O398" s="9">
        <v>4</v>
      </c>
      <c r="P398" s="15" t="b">
        <f t="shared" si="88"/>
        <v>0</v>
      </c>
      <c r="Q398" s="9">
        <v>4</v>
      </c>
      <c r="R398" s="9">
        <v>1</v>
      </c>
      <c r="S398" s="9">
        <v>7</v>
      </c>
      <c r="T398" s="9">
        <v>55</v>
      </c>
      <c r="U398" s="9" t="b">
        <f t="shared" si="89"/>
        <v>1</v>
      </c>
      <c r="V398" s="9" t="b">
        <f t="shared" si="90"/>
        <v>0</v>
      </c>
      <c r="W398" s="9" t="b">
        <f t="shared" si="91"/>
        <v>1</v>
      </c>
      <c r="X398" t="b">
        <f t="shared" si="92"/>
        <v>0</v>
      </c>
      <c r="Y398" t="b">
        <f t="shared" si="93"/>
        <v>0</v>
      </c>
      <c r="Z398" t="b">
        <f t="shared" si="94"/>
        <v>0</v>
      </c>
      <c r="AA398">
        <f t="shared" si="95"/>
        <v>34</v>
      </c>
      <c r="AB398" t="b">
        <f t="shared" si="96"/>
        <v>1</v>
      </c>
      <c r="AC398" t="str">
        <f t="shared" si="97"/>
        <v>Well Paid</v>
      </c>
      <c r="AD398" t="str">
        <v>Well Paid</v>
      </c>
      <c r="AF398" t="b">
        <v>0</v>
      </c>
    </row>
    <row r="399" spans="1:32" x14ac:dyDescent="0.45">
      <c r="A399" s="8">
        <v>398</v>
      </c>
      <c r="B399" s="8" t="s">
        <v>534</v>
      </c>
      <c r="C399" s="8" t="s">
        <v>43</v>
      </c>
      <c r="D399" s="8" t="s">
        <v>555</v>
      </c>
      <c r="E399" s="15" t="b">
        <f t="shared" si="84"/>
        <v>1</v>
      </c>
      <c r="F399" s="15" t="b">
        <f t="shared" si="85"/>
        <v>1</v>
      </c>
      <c r="G399" s="8" t="s">
        <v>530</v>
      </c>
      <c r="H399" s="15" t="b">
        <f t="shared" si="86"/>
        <v>0</v>
      </c>
      <c r="I399" s="8" t="s">
        <v>543</v>
      </c>
      <c r="J399" s="8" t="s">
        <v>544</v>
      </c>
      <c r="K399" s="15" t="b">
        <f t="shared" si="87"/>
        <v>1</v>
      </c>
      <c r="L399" s="8" t="s">
        <v>533</v>
      </c>
      <c r="M399" s="8">
        <v>23</v>
      </c>
      <c r="N399" s="8">
        <v>54472</v>
      </c>
      <c r="O399" s="8">
        <v>7</v>
      </c>
      <c r="P399" s="15" t="b">
        <f t="shared" si="88"/>
        <v>0</v>
      </c>
      <c r="Q399" s="8">
        <v>13</v>
      </c>
      <c r="R399" s="8">
        <v>3</v>
      </c>
      <c r="S399" s="8">
        <v>9</v>
      </c>
      <c r="T399" s="8">
        <v>41</v>
      </c>
      <c r="U399" s="9" t="b">
        <f t="shared" si="89"/>
        <v>0</v>
      </c>
      <c r="V399" s="9" t="b">
        <f t="shared" si="90"/>
        <v>0</v>
      </c>
      <c r="W399" s="9" t="b">
        <f t="shared" si="91"/>
        <v>0</v>
      </c>
      <c r="X399" t="b">
        <f t="shared" si="92"/>
        <v>0</v>
      </c>
      <c r="Y399" t="b">
        <f t="shared" si="93"/>
        <v>1</v>
      </c>
      <c r="Z399" t="b">
        <f t="shared" si="94"/>
        <v>0</v>
      </c>
      <c r="AA399">
        <f t="shared" si="95"/>
        <v>356</v>
      </c>
      <c r="AB399" t="b">
        <f t="shared" si="96"/>
        <v>0</v>
      </c>
      <c r="AC399" t="str">
        <f t="shared" si="97"/>
        <v>Moderate</v>
      </c>
      <c r="AD399" t="str">
        <v>Moderate</v>
      </c>
      <c r="AF399" t="b">
        <v>0</v>
      </c>
    </row>
    <row r="400" spans="1:32" x14ac:dyDescent="0.45">
      <c r="A400" s="9">
        <v>399</v>
      </c>
      <c r="B400" s="9" t="s">
        <v>527</v>
      </c>
      <c r="C400" s="9" t="s">
        <v>528</v>
      </c>
      <c r="D400" s="9" t="s">
        <v>547</v>
      </c>
      <c r="E400" s="15" t="b">
        <f t="shared" si="84"/>
        <v>0</v>
      </c>
      <c r="F400" s="15" t="b">
        <f t="shared" si="85"/>
        <v>0</v>
      </c>
      <c r="G400" s="9" t="s">
        <v>530</v>
      </c>
      <c r="H400" s="15" t="b">
        <f t="shared" si="86"/>
        <v>0</v>
      </c>
      <c r="I400" s="9" t="s">
        <v>541</v>
      </c>
      <c r="J400" s="9" t="s">
        <v>532</v>
      </c>
      <c r="K400" s="15" t="b">
        <f t="shared" si="87"/>
        <v>0</v>
      </c>
      <c r="L400" s="9" t="s">
        <v>558</v>
      </c>
      <c r="M400" s="9">
        <v>25</v>
      </c>
      <c r="N400" s="9">
        <v>81813</v>
      </c>
      <c r="O400" s="9">
        <v>9</v>
      </c>
      <c r="P400" s="15" t="b">
        <f t="shared" si="88"/>
        <v>0</v>
      </c>
      <c r="Q400" s="9">
        <v>4</v>
      </c>
      <c r="R400" s="9">
        <v>4</v>
      </c>
      <c r="S400" s="9">
        <v>4</v>
      </c>
      <c r="T400" s="9">
        <v>41</v>
      </c>
      <c r="U400" s="9" t="b">
        <f t="shared" si="89"/>
        <v>0</v>
      </c>
      <c r="V400" s="9" t="b">
        <f t="shared" si="90"/>
        <v>0</v>
      </c>
      <c r="W400" s="9" t="b">
        <f t="shared" si="91"/>
        <v>0</v>
      </c>
      <c r="X400" t="b">
        <f t="shared" si="92"/>
        <v>0</v>
      </c>
      <c r="Y400" t="b">
        <f t="shared" si="93"/>
        <v>1</v>
      </c>
      <c r="Z400" t="b">
        <f t="shared" si="94"/>
        <v>0</v>
      </c>
      <c r="AA400">
        <f t="shared" si="95"/>
        <v>214</v>
      </c>
      <c r="AB400" t="b">
        <f t="shared" si="96"/>
        <v>0</v>
      </c>
      <c r="AC400" t="str">
        <f t="shared" si="97"/>
        <v>Well Paid</v>
      </c>
      <c r="AD400" t="str">
        <v>Well Paid</v>
      </c>
      <c r="AF400" t="b">
        <v>0</v>
      </c>
    </row>
    <row r="401" spans="1:32" x14ac:dyDescent="0.45">
      <c r="A401" s="8">
        <v>400</v>
      </c>
      <c r="B401" s="8" t="s">
        <v>559</v>
      </c>
      <c r="C401" s="8" t="s">
        <v>528</v>
      </c>
      <c r="D401" s="8" t="s">
        <v>529</v>
      </c>
      <c r="E401" s="15" t="b">
        <f t="shared" si="84"/>
        <v>1</v>
      </c>
      <c r="F401" s="15" t="b">
        <f t="shared" si="85"/>
        <v>1</v>
      </c>
      <c r="G401" s="8" t="s">
        <v>548</v>
      </c>
      <c r="H401" s="15" t="b">
        <f t="shared" si="86"/>
        <v>1</v>
      </c>
      <c r="I401" s="8" t="s">
        <v>536</v>
      </c>
      <c r="J401" s="8" t="s">
        <v>537</v>
      </c>
      <c r="K401" s="15" t="b">
        <f t="shared" si="87"/>
        <v>0</v>
      </c>
      <c r="L401" s="8" t="s">
        <v>542</v>
      </c>
      <c r="M401" s="8">
        <v>51</v>
      </c>
      <c r="N401" s="8">
        <v>66021</v>
      </c>
      <c r="O401" s="8">
        <v>36</v>
      </c>
      <c r="P401" s="15" t="b">
        <f t="shared" si="88"/>
        <v>1</v>
      </c>
      <c r="Q401" s="8">
        <v>5</v>
      </c>
      <c r="R401" s="8">
        <v>13</v>
      </c>
      <c r="S401" s="8">
        <v>6</v>
      </c>
      <c r="T401" s="8">
        <v>41</v>
      </c>
      <c r="U401" s="9" t="b">
        <f t="shared" si="89"/>
        <v>0</v>
      </c>
      <c r="V401" s="9" t="b">
        <f t="shared" si="90"/>
        <v>1</v>
      </c>
      <c r="W401" s="9" t="b">
        <f t="shared" si="91"/>
        <v>1</v>
      </c>
      <c r="X401" t="b">
        <f t="shared" si="92"/>
        <v>0</v>
      </c>
      <c r="Y401" t="b">
        <f t="shared" si="93"/>
        <v>0</v>
      </c>
      <c r="Z401" t="b">
        <f t="shared" si="94"/>
        <v>0</v>
      </c>
      <c r="AA401">
        <f t="shared" si="95"/>
        <v>289</v>
      </c>
      <c r="AB401" t="b">
        <f t="shared" si="96"/>
        <v>1</v>
      </c>
      <c r="AC401" t="str">
        <f t="shared" si="97"/>
        <v>Moderate</v>
      </c>
      <c r="AD401" t="str">
        <v>Moderate</v>
      </c>
      <c r="AF401" t="b">
        <v>0</v>
      </c>
    </row>
    <row r="402" spans="1:32" x14ac:dyDescent="0.45">
      <c r="A402" s="9">
        <v>401</v>
      </c>
      <c r="B402" s="9" t="s">
        <v>539</v>
      </c>
      <c r="C402" s="9" t="s">
        <v>528</v>
      </c>
      <c r="D402" s="9" t="s">
        <v>555</v>
      </c>
      <c r="E402" s="15" t="b">
        <f t="shared" si="84"/>
        <v>1</v>
      </c>
      <c r="F402" s="15" t="b">
        <f t="shared" si="85"/>
        <v>1</v>
      </c>
      <c r="G402" s="9" t="s">
        <v>530</v>
      </c>
      <c r="H402" s="15" t="b">
        <f t="shared" si="86"/>
        <v>0</v>
      </c>
      <c r="I402" s="9" t="s">
        <v>531</v>
      </c>
      <c r="J402" s="9" t="s">
        <v>544</v>
      </c>
      <c r="K402" s="15" t="b">
        <f t="shared" si="87"/>
        <v>1</v>
      </c>
      <c r="L402" s="9" t="s">
        <v>542</v>
      </c>
      <c r="M402" s="9">
        <v>54</v>
      </c>
      <c r="N402" s="9">
        <v>84131</v>
      </c>
      <c r="O402" s="9">
        <v>19</v>
      </c>
      <c r="P402" s="15" t="b">
        <f t="shared" si="88"/>
        <v>1</v>
      </c>
      <c r="Q402" s="9">
        <v>4</v>
      </c>
      <c r="R402" s="9">
        <v>6</v>
      </c>
      <c r="S402" s="9">
        <v>2</v>
      </c>
      <c r="T402" s="9">
        <v>53</v>
      </c>
      <c r="U402" s="9" t="b">
        <f t="shared" si="89"/>
        <v>0</v>
      </c>
      <c r="V402" s="9" t="b">
        <f t="shared" si="90"/>
        <v>1</v>
      </c>
      <c r="W402" s="9" t="b">
        <f t="shared" si="91"/>
        <v>1</v>
      </c>
      <c r="X402" t="b">
        <f t="shared" si="92"/>
        <v>0</v>
      </c>
      <c r="Y402" t="b">
        <f t="shared" si="93"/>
        <v>0</v>
      </c>
      <c r="Z402" t="b">
        <f t="shared" si="94"/>
        <v>0</v>
      </c>
      <c r="AA402">
        <f t="shared" si="95"/>
        <v>198</v>
      </c>
      <c r="AB402" t="b">
        <f t="shared" si="96"/>
        <v>0</v>
      </c>
      <c r="AC402" t="str">
        <f t="shared" si="97"/>
        <v>Well Paid</v>
      </c>
      <c r="AD402" t="str">
        <v>Well Paid</v>
      </c>
      <c r="AF402">
        <v>84131</v>
      </c>
    </row>
    <row r="403" spans="1:32" x14ac:dyDescent="0.45">
      <c r="A403" s="8">
        <v>402</v>
      </c>
      <c r="B403" s="8" t="s">
        <v>534</v>
      </c>
      <c r="C403" s="8" t="s">
        <v>528</v>
      </c>
      <c r="D403" s="8" t="s">
        <v>555</v>
      </c>
      <c r="E403" s="15" t="b">
        <f t="shared" si="84"/>
        <v>1</v>
      </c>
      <c r="F403" s="15" t="b">
        <f t="shared" si="85"/>
        <v>1</v>
      </c>
      <c r="G403" s="8" t="s">
        <v>530</v>
      </c>
      <c r="H403" s="15" t="b">
        <f t="shared" si="86"/>
        <v>0</v>
      </c>
      <c r="I403" s="8" t="s">
        <v>536</v>
      </c>
      <c r="J403" s="8" t="s">
        <v>544</v>
      </c>
      <c r="K403" s="15" t="b">
        <f t="shared" si="87"/>
        <v>1</v>
      </c>
      <c r="L403" s="8" t="s">
        <v>542</v>
      </c>
      <c r="M403" s="8">
        <v>57</v>
      </c>
      <c r="N403" s="8">
        <v>54087</v>
      </c>
      <c r="O403" s="8">
        <v>1</v>
      </c>
      <c r="P403" s="15" t="b">
        <f t="shared" si="88"/>
        <v>0</v>
      </c>
      <c r="Q403" s="8">
        <v>18</v>
      </c>
      <c r="R403" s="8">
        <v>10</v>
      </c>
      <c r="S403" s="8">
        <v>4</v>
      </c>
      <c r="T403" s="8">
        <v>48</v>
      </c>
      <c r="U403" s="9" t="b">
        <f t="shared" si="89"/>
        <v>0</v>
      </c>
      <c r="V403" s="9" t="b">
        <f t="shared" si="90"/>
        <v>0</v>
      </c>
      <c r="W403" s="9" t="b">
        <f t="shared" si="91"/>
        <v>0</v>
      </c>
      <c r="X403" t="b">
        <f t="shared" si="92"/>
        <v>0</v>
      </c>
      <c r="Y403" t="b">
        <f t="shared" si="93"/>
        <v>0</v>
      </c>
      <c r="Z403" t="b">
        <f t="shared" si="94"/>
        <v>0</v>
      </c>
      <c r="AA403">
        <f t="shared" si="95"/>
        <v>358</v>
      </c>
      <c r="AB403" t="b">
        <f t="shared" si="96"/>
        <v>0</v>
      </c>
      <c r="AC403" t="str">
        <f t="shared" si="97"/>
        <v>Moderate</v>
      </c>
      <c r="AD403" t="str">
        <v>Moderate</v>
      </c>
      <c r="AF403" t="b">
        <v>0</v>
      </c>
    </row>
    <row r="404" spans="1:32" x14ac:dyDescent="0.45">
      <c r="A404" s="9">
        <v>403</v>
      </c>
      <c r="B404" s="9" t="s">
        <v>539</v>
      </c>
      <c r="C404" s="9" t="s">
        <v>43</v>
      </c>
      <c r="D404" s="9" t="s">
        <v>547</v>
      </c>
      <c r="E404" s="15" t="b">
        <f t="shared" si="84"/>
        <v>0</v>
      </c>
      <c r="F404" s="15" t="b">
        <f t="shared" si="85"/>
        <v>0</v>
      </c>
      <c r="G404" s="9" t="s">
        <v>550</v>
      </c>
      <c r="H404" s="15" t="b">
        <f t="shared" si="86"/>
        <v>0</v>
      </c>
      <c r="I404" s="9" t="s">
        <v>543</v>
      </c>
      <c r="J404" s="9" t="s">
        <v>544</v>
      </c>
      <c r="K404" s="15" t="b">
        <f t="shared" si="87"/>
        <v>1</v>
      </c>
      <c r="L404" s="9" t="s">
        <v>549</v>
      </c>
      <c r="M404" s="9">
        <v>39</v>
      </c>
      <c r="N404" s="9">
        <v>42828</v>
      </c>
      <c r="O404" s="9">
        <v>10</v>
      </c>
      <c r="P404" s="15" t="b">
        <f t="shared" si="88"/>
        <v>0</v>
      </c>
      <c r="Q404" s="9">
        <v>6</v>
      </c>
      <c r="R404" s="9">
        <v>14</v>
      </c>
      <c r="S404" s="9">
        <v>2</v>
      </c>
      <c r="T404" s="9">
        <v>57</v>
      </c>
      <c r="U404" s="9" t="b">
        <f t="shared" si="89"/>
        <v>0</v>
      </c>
      <c r="V404" s="9" t="b">
        <f t="shared" si="90"/>
        <v>0</v>
      </c>
      <c r="W404" s="9" t="b">
        <f t="shared" si="91"/>
        <v>0</v>
      </c>
      <c r="X404" t="b">
        <f t="shared" si="92"/>
        <v>0</v>
      </c>
      <c r="Y404" t="b">
        <f t="shared" si="93"/>
        <v>0</v>
      </c>
      <c r="Z404" t="b">
        <f t="shared" si="94"/>
        <v>0</v>
      </c>
      <c r="AA404">
        <f t="shared" si="95"/>
        <v>429</v>
      </c>
      <c r="AB404" t="b">
        <f t="shared" si="96"/>
        <v>1</v>
      </c>
      <c r="AC404" t="str">
        <f t="shared" si="97"/>
        <v>Moderate</v>
      </c>
      <c r="AD404" t="str">
        <v>Moderate</v>
      </c>
      <c r="AF404">
        <v>42828</v>
      </c>
    </row>
    <row r="405" spans="1:32" x14ac:dyDescent="0.45">
      <c r="A405" s="8">
        <v>404</v>
      </c>
      <c r="B405" s="8" t="s">
        <v>545</v>
      </c>
      <c r="C405" s="8" t="s">
        <v>43</v>
      </c>
      <c r="D405" s="8" t="s">
        <v>555</v>
      </c>
      <c r="E405" s="15" t="b">
        <f t="shared" si="84"/>
        <v>1</v>
      </c>
      <c r="F405" s="15" t="b">
        <f t="shared" si="85"/>
        <v>1</v>
      </c>
      <c r="G405" s="8" t="s">
        <v>550</v>
      </c>
      <c r="H405" s="15" t="b">
        <f t="shared" si="86"/>
        <v>0</v>
      </c>
      <c r="I405" s="8" t="s">
        <v>541</v>
      </c>
      <c r="J405" s="8" t="s">
        <v>544</v>
      </c>
      <c r="K405" s="15" t="b">
        <f t="shared" si="87"/>
        <v>1</v>
      </c>
      <c r="L405" s="8" t="s">
        <v>542</v>
      </c>
      <c r="M405" s="8">
        <v>58</v>
      </c>
      <c r="N405" s="8">
        <v>91610</v>
      </c>
      <c r="O405" s="8">
        <v>36</v>
      </c>
      <c r="P405" s="15" t="b">
        <f t="shared" si="88"/>
        <v>1</v>
      </c>
      <c r="Q405" s="8">
        <v>2</v>
      </c>
      <c r="R405" s="8">
        <v>5</v>
      </c>
      <c r="S405" s="8">
        <v>5</v>
      </c>
      <c r="T405" s="8">
        <v>52</v>
      </c>
      <c r="U405" s="9" t="b">
        <f t="shared" si="89"/>
        <v>0</v>
      </c>
      <c r="V405" s="9" t="b">
        <f t="shared" si="90"/>
        <v>1</v>
      </c>
      <c r="W405" s="9" t="b">
        <f t="shared" si="91"/>
        <v>1</v>
      </c>
      <c r="X405" t="b">
        <f t="shared" si="92"/>
        <v>0</v>
      </c>
      <c r="Y405" t="b">
        <f t="shared" si="93"/>
        <v>0</v>
      </c>
      <c r="Z405" t="b">
        <f t="shared" si="94"/>
        <v>0</v>
      </c>
      <c r="AA405">
        <f t="shared" si="95"/>
        <v>150</v>
      </c>
      <c r="AB405" t="b">
        <f t="shared" si="96"/>
        <v>1</v>
      </c>
      <c r="AC405" t="str">
        <f t="shared" si="97"/>
        <v>Well Paid</v>
      </c>
      <c r="AD405" t="str">
        <v>Well Paid</v>
      </c>
      <c r="AF405" t="b">
        <v>0</v>
      </c>
    </row>
    <row r="406" spans="1:32" x14ac:dyDescent="0.45">
      <c r="A406" s="9">
        <v>405</v>
      </c>
      <c r="B406" s="9" t="s">
        <v>534</v>
      </c>
      <c r="C406" s="9" t="s">
        <v>42</v>
      </c>
      <c r="D406" s="9" t="s">
        <v>535</v>
      </c>
      <c r="E406" s="15" t="b">
        <f t="shared" si="84"/>
        <v>1</v>
      </c>
      <c r="F406" s="15" t="b">
        <f t="shared" si="85"/>
        <v>1</v>
      </c>
      <c r="G406" s="9" t="s">
        <v>548</v>
      </c>
      <c r="H406" s="15" t="b">
        <f t="shared" si="86"/>
        <v>1</v>
      </c>
      <c r="I406" s="9" t="s">
        <v>553</v>
      </c>
      <c r="J406" s="9" t="s">
        <v>544</v>
      </c>
      <c r="K406" s="15" t="b">
        <f t="shared" si="87"/>
        <v>1</v>
      </c>
      <c r="L406" s="9" t="s">
        <v>558</v>
      </c>
      <c r="M406" s="9">
        <v>40</v>
      </c>
      <c r="N406" s="9">
        <v>31401</v>
      </c>
      <c r="O406" s="9">
        <v>9</v>
      </c>
      <c r="P406" s="15" t="b">
        <f t="shared" si="88"/>
        <v>0</v>
      </c>
      <c r="Q406" s="9">
        <v>11</v>
      </c>
      <c r="R406" s="9">
        <v>14</v>
      </c>
      <c r="S406" s="9">
        <v>7</v>
      </c>
      <c r="T406" s="9">
        <v>37</v>
      </c>
      <c r="U406" s="9" t="b">
        <f t="shared" si="89"/>
        <v>1</v>
      </c>
      <c r="V406" s="9" t="b">
        <f t="shared" si="90"/>
        <v>0</v>
      </c>
      <c r="W406" s="9" t="b">
        <f t="shared" si="91"/>
        <v>1</v>
      </c>
      <c r="X406" t="b">
        <f t="shared" si="92"/>
        <v>0</v>
      </c>
      <c r="Y406" t="b">
        <f t="shared" si="93"/>
        <v>0</v>
      </c>
      <c r="Z406" t="b">
        <f t="shared" si="94"/>
        <v>0</v>
      </c>
      <c r="AA406">
        <f t="shared" si="95"/>
        <v>491</v>
      </c>
      <c r="AB406" t="b">
        <f t="shared" si="96"/>
        <v>0</v>
      </c>
      <c r="AC406" t="str">
        <f t="shared" si="97"/>
        <v>Moderate</v>
      </c>
      <c r="AD406" t="str">
        <v>Moderate</v>
      </c>
      <c r="AF406" t="b">
        <v>0</v>
      </c>
    </row>
    <row r="407" spans="1:32" x14ac:dyDescent="0.45">
      <c r="A407" s="8">
        <v>406</v>
      </c>
      <c r="B407" s="8" t="s">
        <v>545</v>
      </c>
      <c r="C407" s="8" t="s">
        <v>42</v>
      </c>
      <c r="D407" s="8" t="s">
        <v>535</v>
      </c>
      <c r="E407" s="15" t="b">
        <f t="shared" si="84"/>
        <v>1</v>
      </c>
      <c r="F407" s="15" t="b">
        <f t="shared" si="85"/>
        <v>1</v>
      </c>
      <c r="G407" s="8" t="s">
        <v>550</v>
      </c>
      <c r="H407" s="15" t="b">
        <f t="shared" si="86"/>
        <v>0</v>
      </c>
      <c r="I407" s="8" t="s">
        <v>541</v>
      </c>
      <c r="J407" s="8" t="s">
        <v>537</v>
      </c>
      <c r="K407" s="15" t="b">
        <f t="shared" si="87"/>
        <v>0</v>
      </c>
      <c r="L407" s="8" t="s">
        <v>533</v>
      </c>
      <c r="M407" s="8">
        <v>49</v>
      </c>
      <c r="N407" s="8">
        <v>115179</v>
      </c>
      <c r="O407" s="8">
        <v>32</v>
      </c>
      <c r="P407" s="15" t="b">
        <f t="shared" si="88"/>
        <v>1</v>
      </c>
      <c r="Q407" s="8">
        <v>14</v>
      </c>
      <c r="R407" s="8">
        <v>4</v>
      </c>
      <c r="S407" s="8">
        <v>1</v>
      </c>
      <c r="T407" s="8">
        <v>26</v>
      </c>
      <c r="U407" s="9" t="b">
        <f t="shared" si="89"/>
        <v>0</v>
      </c>
      <c r="V407" s="9" t="b">
        <f t="shared" si="90"/>
        <v>1</v>
      </c>
      <c r="W407" s="9" t="b">
        <f t="shared" si="91"/>
        <v>1</v>
      </c>
      <c r="X407" t="b">
        <f t="shared" si="92"/>
        <v>0</v>
      </c>
      <c r="Y407" t="b">
        <f t="shared" si="93"/>
        <v>0</v>
      </c>
      <c r="Z407" t="b">
        <f t="shared" si="94"/>
        <v>0</v>
      </c>
      <c r="AA407">
        <f t="shared" si="95"/>
        <v>24</v>
      </c>
      <c r="AB407" t="b">
        <f t="shared" si="96"/>
        <v>1</v>
      </c>
      <c r="AC407" t="str">
        <f t="shared" si="97"/>
        <v>Well Paid</v>
      </c>
      <c r="AD407" t="str">
        <v>Well Paid</v>
      </c>
      <c r="AF407" t="b">
        <v>0</v>
      </c>
    </row>
    <row r="408" spans="1:32" x14ac:dyDescent="0.45">
      <c r="A408" s="9">
        <v>407</v>
      </c>
      <c r="B408" s="9" t="s">
        <v>559</v>
      </c>
      <c r="C408" s="9" t="s">
        <v>528</v>
      </c>
      <c r="D408" s="9" t="s">
        <v>529</v>
      </c>
      <c r="E408" s="15" t="b">
        <f t="shared" si="84"/>
        <v>1</v>
      </c>
      <c r="F408" s="15" t="b">
        <f t="shared" si="85"/>
        <v>1</v>
      </c>
      <c r="G408" s="9" t="s">
        <v>550</v>
      </c>
      <c r="H408" s="15" t="b">
        <f t="shared" si="86"/>
        <v>0</v>
      </c>
      <c r="I408" s="9" t="s">
        <v>543</v>
      </c>
      <c r="J408" s="9" t="s">
        <v>537</v>
      </c>
      <c r="K408" s="15" t="b">
        <f t="shared" si="87"/>
        <v>0</v>
      </c>
      <c r="L408" s="9" t="s">
        <v>549</v>
      </c>
      <c r="M408" s="9">
        <v>61</v>
      </c>
      <c r="N408" s="9">
        <v>45193</v>
      </c>
      <c r="O408" s="9">
        <v>32</v>
      </c>
      <c r="P408" s="15" t="b">
        <f t="shared" si="88"/>
        <v>1</v>
      </c>
      <c r="Q408" s="9">
        <v>5</v>
      </c>
      <c r="R408" s="9">
        <v>8</v>
      </c>
      <c r="S408" s="9">
        <v>7</v>
      </c>
      <c r="T408" s="9">
        <v>20</v>
      </c>
      <c r="U408" s="9" t="b">
        <f t="shared" si="89"/>
        <v>0</v>
      </c>
      <c r="V408" s="9" t="b">
        <f t="shared" si="90"/>
        <v>1</v>
      </c>
      <c r="W408" s="9" t="b">
        <f t="shared" si="91"/>
        <v>1</v>
      </c>
      <c r="X408" t="b">
        <f t="shared" si="92"/>
        <v>0</v>
      </c>
      <c r="Y408" t="b">
        <f t="shared" si="93"/>
        <v>0</v>
      </c>
      <c r="Z408" t="b">
        <f t="shared" si="94"/>
        <v>0</v>
      </c>
      <c r="AA408">
        <f t="shared" si="95"/>
        <v>420</v>
      </c>
      <c r="AB408" t="b">
        <f t="shared" si="96"/>
        <v>1</v>
      </c>
      <c r="AC408" t="str">
        <f t="shared" si="97"/>
        <v>Moderate</v>
      </c>
      <c r="AD408" t="str">
        <v>Moderate</v>
      </c>
      <c r="AF408" t="b">
        <v>0</v>
      </c>
    </row>
    <row r="409" spans="1:32" x14ac:dyDescent="0.45">
      <c r="A409" s="8">
        <v>408</v>
      </c>
      <c r="B409" s="8" t="s">
        <v>559</v>
      </c>
      <c r="C409" s="8" t="s">
        <v>528</v>
      </c>
      <c r="D409" s="8" t="s">
        <v>555</v>
      </c>
      <c r="E409" s="15" t="b">
        <f t="shared" si="84"/>
        <v>1</v>
      </c>
      <c r="F409" s="15" t="b">
        <f t="shared" si="85"/>
        <v>1</v>
      </c>
      <c r="G409" s="8" t="s">
        <v>530</v>
      </c>
      <c r="H409" s="15" t="b">
        <f t="shared" si="86"/>
        <v>0</v>
      </c>
      <c r="I409" s="8" t="s">
        <v>541</v>
      </c>
      <c r="J409" s="8" t="s">
        <v>544</v>
      </c>
      <c r="K409" s="15" t="b">
        <f t="shared" si="87"/>
        <v>1</v>
      </c>
      <c r="L409" s="8" t="s">
        <v>533</v>
      </c>
      <c r="M409" s="8">
        <v>41</v>
      </c>
      <c r="N409" s="8">
        <v>74864</v>
      </c>
      <c r="O409" s="8">
        <v>6</v>
      </c>
      <c r="P409" s="15" t="b">
        <f t="shared" si="88"/>
        <v>0</v>
      </c>
      <c r="Q409" s="8">
        <v>6</v>
      </c>
      <c r="R409" s="8">
        <v>11</v>
      </c>
      <c r="S409" s="8">
        <v>6</v>
      </c>
      <c r="T409" s="8">
        <v>52</v>
      </c>
      <c r="U409" s="9" t="b">
        <f t="shared" si="89"/>
        <v>0</v>
      </c>
      <c r="V409" s="9" t="b">
        <f t="shared" si="90"/>
        <v>0</v>
      </c>
      <c r="W409" s="9" t="b">
        <f t="shared" si="91"/>
        <v>0</v>
      </c>
      <c r="X409" t="b">
        <f t="shared" si="92"/>
        <v>0</v>
      </c>
      <c r="Y409" t="b">
        <f t="shared" si="93"/>
        <v>0</v>
      </c>
      <c r="Z409" t="b">
        <f t="shared" si="94"/>
        <v>0</v>
      </c>
      <c r="AA409">
        <f t="shared" si="95"/>
        <v>250</v>
      </c>
      <c r="AB409" t="b">
        <f t="shared" si="96"/>
        <v>1</v>
      </c>
      <c r="AC409" t="str">
        <f t="shared" si="97"/>
        <v>Moderate</v>
      </c>
      <c r="AD409" t="str">
        <v>Moderate</v>
      </c>
      <c r="AF409" t="b">
        <v>0</v>
      </c>
    </row>
    <row r="410" spans="1:32" x14ac:dyDescent="0.45">
      <c r="A410" s="9">
        <v>409</v>
      </c>
      <c r="B410" s="9" t="s">
        <v>534</v>
      </c>
      <c r="C410" s="9" t="s">
        <v>528</v>
      </c>
      <c r="D410" s="9" t="s">
        <v>547</v>
      </c>
      <c r="E410" s="15" t="b">
        <f t="shared" si="84"/>
        <v>0</v>
      </c>
      <c r="F410" s="15" t="b">
        <f t="shared" si="85"/>
        <v>0</v>
      </c>
      <c r="G410" s="9" t="s">
        <v>540</v>
      </c>
      <c r="H410" s="15" t="b">
        <f t="shared" si="86"/>
        <v>0</v>
      </c>
      <c r="I410" s="9" t="s">
        <v>551</v>
      </c>
      <c r="J410" s="9" t="s">
        <v>532</v>
      </c>
      <c r="K410" s="15" t="b">
        <f t="shared" si="87"/>
        <v>0</v>
      </c>
      <c r="L410" s="9" t="s">
        <v>549</v>
      </c>
      <c r="M410" s="9">
        <v>54</v>
      </c>
      <c r="N410" s="9">
        <v>50307</v>
      </c>
      <c r="O410" s="9">
        <v>38</v>
      </c>
      <c r="P410" s="15" t="b">
        <f t="shared" si="88"/>
        <v>1</v>
      </c>
      <c r="Q410" s="9">
        <v>10</v>
      </c>
      <c r="R410" s="9">
        <v>12</v>
      </c>
      <c r="S410" s="9">
        <v>6</v>
      </c>
      <c r="T410" s="9">
        <v>20</v>
      </c>
      <c r="U410" s="9" t="b">
        <f t="shared" si="89"/>
        <v>0</v>
      </c>
      <c r="V410" s="9" t="b">
        <f t="shared" si="90"/>
        <v>0</v>
      </c>
      <c r="W410" s="9" t="b">
        <f t="shared" si="91"/>
        <v>0</v>
      </c>
      <c r="X410" t="b">
        <f t="shared" si="92"/>
        <v>0</v>
      </c>
      <c r="Y410" t="b">
        <f t="shared" si="93"/>
        <v>1</v>
      </c>
      <c r="Z410" t="b">
        <f t="shared" si="94"/>
        <v>0</v>
      </c>
      <c r="AA410">
        <f t="shared" si="95"/>
        <v>384</v>
      </c>
      <c r="AB410" t="b">
        <f t="shared" si="96"/>
        <v>1</v>
      </c>
      <c r="AC410" t="str">
        <f t="shared" si="97"/>
        <v>Moderate</v>
      </c>
      <c r="AD410" t="str">
        <v>Moderate</v>
      </c>
      <c r="AF410" t="b">
        <v>0</v>
      </c>
    </row>
    <row r="411" spans="1:32" x14ac:dyDescent="0.45">
      <c r="A411" s="8">
        <v>410</v>
      </c>
      <c r="B411" s="8" t="s">
        <v>534</v>
      </c>
      <c r="C411" s="8" t="s">
        <v>42</v>
      </c>
      <c r="D411" s="8" t="s">
        <v>535</v>
      </c>
      <c r="E411" s="15" t="b">
        <f t="shared" si="84"/>
        <v>1</v>
      </c>
      <c r="F411" s="15" t="b">
        <f t="shared" si="85"/>
        <v>1</v>
      </c>
      <c r="G411" s="8" t="s">
        <v>550</v>
      </c>
      <c r="H411" s="15" t="b">
        <f t="shared" si="86"/>
        <v>0</v>
      </c>
      <c r="I411" s="8" t="s">
        <v>541</v>
      </c>
      <c r="J411" s="8" t="s">
        <v>537</v>
      </c>
      <c r="K411" s="15" t="b">
        <f t="shared" si="87"/>
        <v>0</v>
      </c>
      <c r="L411" s="8" t="s">
        <v>533</v>
      </c>
      <c r="M411" s="8">
        <v>33</v>
      </c>
      <c r="N411" s="8">
        <v>49611</v>
      </c>
      <c r="O411" s="8">
        <v>17</v>
      </c>
      <c r="P411" s="15" t="b">
        <f t="shared" si="88"/>
        <v>1</v>
      </c>
      <c r="Q411" s="8">
        <v>8</v>
      </c>
      <c r="R411" s="8">
        <v>14</v>
      </c>
      <c r="S411" s="8">
        <v>8</v>
      </c>
      <c r="T411" s="8">
        <v>43</v>
      </c>
      <c r="U411" s="9" t="b">
        <f t="shared" si="89"/>
        <v>0</v>
      </c>
      <c r="V411" s="9" t="b">
        <f t="shared" si="90"/>
        <v>1</v>
      </c>
      <c r="W411" s="9" t="b">
        <f t="shared" si="91"/>
        <v>1</v>
      </c>
      <c r="X411" t="b">
        <f t="shared" si="92"/>
        <v>0</v>
      </c>
      <c r="Y411" t="b">
        <f t="shared" si="93"/>
        <v>1</v>
      </c>
      <c r="Z411" t="b">
        <f t="shared" si="94"/>
        <v>0</v>
      </c>
      <c r="AA411">
        <f t="shared" si="95"/>
        <v>391</v>
      </c>
      <c r="AB411" t="b">
        <f t="shared" si="96"/>
        <v>0</v>
      </c>
      <c r="AC411" t="str">
        <f t="shared" si="97"/>
        <v>Moderate</v>
      </c>
      <c r="AD411" t="str">
        <v>Moderate</v>
      </c>
      <c r="AF411" t="b">
        <v>0</v>
      </c>
    </row>
    <row r="412" spans="1:32" x14ac:dyDescent="0.45">
      <c r="A412" s="9">
        <v>411</v>
      </c>
      <c r="B412" s="9" t="s">
        <v>557</v>
      </c>
      <c r="C412" s="9" t="s">
        <v>42</v>
      </c>
      <c r="D412" s="9" t="s">
        <v>547</v>
      </c>
      <c r="E412" s="15" t="b">
        <f t="shared" si="84"/>
        <v>0</v>
      </c>
      <c r="F412" s="15" t="b">
        <f t="shared" si="85"/>
        <v>0</v>
      </c>
      <c r="G412" s="9" t="s">
        <v>540</v>
      </c>
      <c r="H412" s="15" t="b">
        <f t="shared" si="86"/>
        <v>0</v>
      </c>
      <c r="I412" s="9" t="s">
        <v>543</v>
      </c>
      <c r="J412" s="9" t="s">
        <v>532</v>
      </c>
      <c r="K412" s="15" t="b">
        <f t="shared" si="87"/>
        <v>0</v>
      </c>
      <c r="L412" s="9" t="s">
        <v>554</v>
      </c>
      <c r="M412" s="9">
        <v>36</v>
      </c>
      <c r="N412" s="9">
        <v>73791</v>
      </c>
      <c r="O412" s="9">
        <v>10</v>
      </c>
      <c r="P412" s="15" t="b">
        <f t="shared" si="88"/>
        <v>0</v>
      </c>
      <c r="Q412" s="9">
        <v>14</v>
      </c>
      <c r="R412" s="9">
        <v>4</v>
      </c>
      <c r="S412" s="9">
        <v>8</v>
      </c>
      <c r="T412" s="9">
        <v>23</v>
      </c>
      <c r="U412" s="9" t="b">
        <f t="shared" si="89"/>
        <v>0</v>
      </c>
      <c r="V412" s="9" t="b">
        <f t="shared" si="90"/>
        <v>0</v>
      </c>
      <c r="W412" s="9" t="b">
        <f t="shared" si="91"/>
        <v>0</v>
      </c>
      <c r="X412" t="b">
        <f t="shared" si="92"/>
        <v>1</v>
      </c>
      <c r="Y412" t="b">
        <f t="shared" si="93"/>
        <v>1</v>
      </c>
      <c r="Z412" t="b">
        <f t="shared" si="94"/>
        <v>0</v>
      </c>
      <c r="AA412">
        <f t="shared" si="95"/>
        <v>257</v>
      </c>
      <c r="AB412" t="b">
        <f t="shared" si="96"/>
        <v>1</v>
      </c>
      <c r="AC412" t="str">
        <f t="shared" si="97"/>
        <v>Moderate</v>
      </c>
      <c r="AD412" t="str">
        <v>Moderate</v>
      </c>
      <c r="AF412" t="b">
        <v>0</v>
      </c>
    </row>
    <row r="413" spans="1:32" x14ac:dyDescent="0.45">
      <c r="A413" s="8">
        <v>412</v>
      </c>
      <c r="B413" s="8" t="s">
        <v>539</v>
      </c>
      <c r="C413" s="8" t="s">
        <v>42</v>
      </c>
      <c r="D413" s="8" t="s">
        <v>547</v>
      </c>
      <c r="E413" s="15" t="b">
        <f t="shared" si="84"/>
        <v>0</v>
      </c>
      <c r="F413" s="15" t="b">
        <f t="shared" si="85"/>
        <v>0</v>
      </c>
      <c r="G413" s="8" t="s">
        <v>550</v>
      </c>
      <c r="H413" s="15" t="b">
        <f t="shared" si="86"/>
        <v>0</v>
      </c>
      <c r="I413" s="8" t="s">
        <v>556</v>
      </c>
      <c r="J413" s="8" t="s">
        <v>537</v>
      </c>
      <c r="K413" s="15" t="b">
        <f t="shared" si="87"/>
        <v>0</v>
      </c>
      <c r="L413" s="8" t="s">
        <v>533</v>
      </c>
      <c r="M413" s="8">
        <v>62</v>
      </c>
      <c r="N413" s="8">
        <v>41950</v>
      </c>
      <c r="O413" s="8">
        <v>27</v>
      </c>
      <c r="P413" s="15" t="b">
        <f t="shared" si="88"/>
        <v>1</v>
      </c>
      <c r="Q413" s="8">
        <v>3</v>
      </c>
      <c r="R413" s="8">
        <v>13</v>
      </c>
      <c r="S413" s="8">
        <v>6</v>
      </c>
      <c r="T413" s="8">
        <v>23</v>
      </c>
      <c r="U413" s="9" t="b">
        <f t="shared" si="89"/>
        <v>0</v>
      </c>
      <c r="V413" s="9" t="b">
        <f t="shared" si="90"/>
        <v>0</v>
      </c>
      <c r="W413" s="9" t="b">
        <f t="shared" si="91"/>
        <v>0</v>
      </c>
      <c r="X413" t="b">
        <f t="shared" si="92"/>
        <v>0</v>
      </c>
      <c r="Y413" t="b">
        <f t="shared" si="93"/>
        <v>0</v>
      </c>
      <c r="Z413" t="b">
        <f t="shared" si="94"/>
        <v>0</v>
      </c>
      <c r="AA413">
        <f t="shared" si="95"/>
        <v>434</v>
      </c>
      <c r="AB413" t="b">
        <f t="shared" si="96"/>
        <v>0</v>
      </c>
      <c r="AC413" t="str">
        <f t="shared" si="97"/>
        <v>Moderate</v>
      </c>
      <c r="AD413" t="str">
        <v>Moderate</v>
      </c>
      <c r="AF413">
        <v>41950</v>
      </c>
    </row>
    <row r="414" spans="1:32" x14ac:dyDescent="0.45">
      <c r="A414" s="9">
        <v>413</v>
      </c>
      <c r="B414" s="9" t="s">
        <v>557</v>
      </c>
      <c r="C414" s="9" t="s">
        <v>42</v>
      </c>
      <c r="D414" s="9" t="s">
        <v>535</v>
      </c>
      <c r="E414" s="15" t="b">
        <f t="shared" si="84"/>
        <v>1</v>
      </c>
      <c r="F414" s="15" t="b">
        <f t="shared" si="85"/>
        <v>1</v>
      </c>
      <c r="G414" s="9" t="s">
        <v>550</v>
      </c>
      <c r="H414" s="15" t="b">
        <f t="shared" si="86"/>
        <v>0</v>
      </c>
      <c r="I414" s="9" t="s">
        <v>551</v>
      </c>
      <c r="J414" s="9" t="s">
        <v>544</v>
      </c>
      <c r="K414" s="15" t="b">
        <f t="shared" si="87"/>
        <v>1</v>
      </c>
      <c r="L414" s="9" t="s">
        <v>542</v>
      </c>
      <c r="M414" s="9">
        <v>60</v>
      </c>
      <c r="N414" s="9">
        <v>106240</v>
      </c>
      <c r="O414" s="9">
        <v>35</v>
      </c>
      <c r="P414" s="15" t="b">
        <f t="shared" si="88"/>
        <v>1</v>
      </c>
      <c r="Q414" s="9">
        <v>12</v>
      </c>
      <c r="R414" s="9">
        <v>10</v>
      </c>
      <c r="S414" s="9">
        <v>3</v>
      </c>
      <c r="T414" s="9">
        <v>37</v>
      </c>
      <c r="U414" s="9" t="b">
        <f t="shared" si="89"/>
        <v>0</v>
      </c>
      <c r="V414" s="9" t="b">
        <f t="shared" si="90"/>
        <v>1</v>
      </c>
      <c r="W414" s="9" t="b">
        <f t="shared" si="91"/>
        <v>1</v>
      </c>
      <c r="X414" t="b">
        <f t="shared" si="92"/>
        <v>0</v>
      </c>
      <c r="Y414" t="b">
        <f t="shared" si="93"/>
        <v>0</v>
      </c>
      <c r="Z414" t="b">
        <f t="shared" si="94"/>
        <v>0</v>
      </c>
      <c r="AA414">
        <f t="shared" si="95"/>
        <v>76</v>
      </c>
      <c r="AB414" t="b">
        <f t="shared" si="96"/>
        <v>0</v>
      </c>
      <c r="AC414" t="str">
        <f t="shared" si="97"/>
        <v>Well Paid</v>
      </c>
      <c r="AD414" t="str">
        <v>Well Paid</v>
      </c>
      <c r="AF414" t="b">
        <v>0</v>
      </c>
    </row>
    <row r="415" spans="1:32" x14ac:dyDescent="0.45">
      <c r="A415" s="8">
        <v>414</v>
      </c>
      <c r="B415" s="8" t="s">
        <v>539</v>
      </c>
      <c r="C415" s="8" t="s">
        <v>42</v>
      </c>
      <c r="D415" s="8" t="s">
        <v>547</v>
      </c>
      <c r="E415" s="15" t="b">
        <f t="shared" si="84"/>
        <v>0</v>
      </c>
      <c r="F415" s="15" t="b">
        <f t="shared" si="85"/>
        <v>0</v>
      </c>
      <c r="G415" s="8" t="s">
        <v>548</v>
      </c>
      <c r="H415" s="15" t="b">
        <f t="shared" si="86"/>
        <v>1</v>
      </c>
      <c r="I415" s="8" t="s">
        <v>541</v>
      </c>
      <c r="J415" s="8" t="s">
        <v>537</v>
      </c>
      <c r="K415" s="15" t="b">
        <f t="shared" si="87"/>
        <v>0</v>
      </c>
      <c r="L415" s="8" t="s">
        <v>554</v>
      </c>
      <c r="M415" s="8">
        <v>23</v>
      </c>
      <c r="N415" s="8">
        <v>107403</v>
      </c>
      <c r="O415" s="8">
        <v>21</v>
      </c>
      <c r="P415" s="15" t="b">
        <f t="shared" si="88"/>
        <v>1</v>
      </c>
      <c r="Q415" s="8">
        <v>16</v>
      </c>
      <c r="R415" s="8">
        <v>12</v>
      </c>
      <c r="S415" s="8">
        <v>5</v>
      </c>
      <c r="T415" s="8">
        <v>46</v>
      </c>
      <c r="U415" s="9" t="b">
        <f t="shared" si="89"/>
        <v>0</v>
      </c>
      <c r="V415" s="9" t="b">
        <f t="shared" si="90"/>
        <v>0</v>
      </c>
      <c r="W415" s="9" t="b">
        <f t="shared" si="91"/>
        <v>0</v>
      </c>
      <c r="X415" t="b">
        <f t="shared" si="92"/>
        <v>0</v>
      </c>
      <c r="Y415" t="b">
        <f t="shared" si="93"/>
        <v>0</v>
      </c>
      <c r="Z415" t="b">
        <f t="shared" si="94"/>
        <v>0</v>
      </c>
      <c r="AA415">
        <f t="shared" si="95"/>
        <v>69</v>
      </c>
      <c r="AB415" t="b">
        <f t="shared" si="96"/>
        <v>0</v>
      </c>
      <c r="AC415" t="str">
        <f t="shared" si="97"/>
        <v>Well Paid</v>
      </c>
      <c r="AD415" t="str">
        <v>Well Paid</v>
      </c>
      <c r="AF415">
        <v>107403</v>
      </c>
    </row>
    <row r="416" spans="1:32" x14ac:dyDescent="0.45">
      <c r="A416" s="9">
        <v>415</v>
      </c>
      <c r="B416" s="9" t="s">
        <v>557</v>
      </c>
      <c r="C416" s="9" t="s">
        <v>42</v>
      </c>
      <c r="D416" s="9" t="s">
        <v>535</v>
      </c>
      <c r="E416" s="15" t="b">
        <f t="shared" si="84"/>
        <v>1</v>
      </c>
      <c r="F416" s="15" t="b">
        <f t="shared" si="85"/>
        <v>1</v>
      </c>
      <c r="G416" s="9" t="s">
        <v>548</v>
      </c>
      <c r="H416" s="15" t="b">
        <f t="shared" si="86"/>
        <v>1</v>
      </c>
      <c r="I416" s="9" t="s">
        <v>531</v>
      </c>
      <c r="J416" s="9" t="s">
        <v>544</v>
      </c>
      <c r="K416" s="15" t="b">
        <f t="shared" si="87"/>
        <v>1</v>
      </c>
      <c r="L416" s="9" t="s">
        <v>533</v>
      </c>
      <c r="M416" s="9">
        <v>50</v>
      </c>
      <c r="N416" s="9">
        <v>32745</v>
      </c>
      <c r="O416" s="9">
        <v>25</v>
      </c>
      <c r="P416" s="15" t="b">
        <f t="shared" si="88"/>
        <v>1</v>
      </c>
      <c r="Q416" s="9">
        <v>17</v>
      </c>
      <c r="R416" s="9">
        <v>13</v>
      </c>
      <c r="S416" s="9">
        <v>2</v>
      </c>
      <c r="T416" s="9">
        <v>51</v>
      </c>
      <c r="U416" s="9" t="b">
        <f t="shared" si="89"/>
        <v>1</v>
      </c>
      <c r="V416" s="9" t="b">
        <f t="shared" si="90"/>
        <v>1</v>
      </c>
      <c r="W416" s="9" t="b">
        <f t="shared" si="91"/>
        <v>1</v>
      </c>
      <c r="X416" t="b">
        <f t="shared" si="92"/>
        <v>0</v>
      </c>
      <c r="Y416" t="b">
        <f t="shared" si="93"/>
        <v>0</v>
      </c>
      <c r="Z416" t="b">
        <f t="shared" si="94"/>
        <v>0</v>
      </c>
      <c r="AA416">
        <f t="shared" si="95"/>
        <v>479</v>
      </c>
      <c r="AB416" t="b">
        <f t="shared" si="96"/>
        <v>0</v>
      </c>
      <c r="AC416" t="str">
        <f t="shared" si="97"/>
        <v>Moderate</v>
      </c>
      <c r="AD416" t="str">
        <v>Moderate</v>
      </c>
      <c r="AF416" t="b">
        <v>0</v>
      </c>
    </row>
    <row r="417" spans="1:32" x14ac:dyDescent="0.45">
      <c r="A417" s="8">
        <v>416</v>
      </c>
      <c r="B417" s="8" t="s">
        <v>545</v>
      </c>
      <c r="C417" s="8" t="s">
        <v>42</v>
      </c>
      <c r="D417" s="8" t="s">
        <v>547</v>
      </c>
      <c r="E417" s="15" t="b">
        <f t="shared" si="84"/>
        <v>0</v>
      </c>
      <c r="F417" s="15" t="b">
        <f t="shared" si="85"/>
        <v>0</v>
      </c>
      <c r="G417" s="8" t="s">
        <v>548</v>
      </c>
      <c r="H417" s="15" t="b">
        <f t="shared" si="86"/>
        <v>1</v>
      </c>
      <c r="I417" s="8" t="s">
        <v>531</v>
      </c>
      <c r="J417" s="8" t="s">
        <v>537</v>
      </c>
      <c r="K417" s="15" t="b">
        <f t="shared" si="87"/>
        <v>0</v>
      </c>
      <c r="L417" s="8" t="s">
        <v>549</v>
      </c>
      <c r="M417" s="8">
        <v>62</v>
      </c>
      <c r="N417" s="8">
        <v>85243</v>
      </c>
      <c r="O417" s="8">
        <v>28</v>
      </c>
      <c r="P417" s="15" t="b">
        <f t="shared" si="88"/>
        <v>1</v>
      </c>
      <c r="Q417" s="8">
        <v>1</v>
      </c>
      <c r="R417" s="8">
        <v>2</v>
      </c>
      <c r="S417" s="8">
        <v>5</v>
      </c>
      <c r="T417" s="8">
        <v>52</v>
      </c>
      <c r="U417" s="9" t="b">
        <f t="shared" si="89"/>
        <v>0</v>
      </c>
      <c r="V417" s="9" t="b">
        <f t="shared" si="90"/>
        <v>0</v>
      </c>
      <c r="W417" s="9" t="b">
        <f t="shared" si="91"/>
        <v>0</v>
      </c>
      <c r="X417" t="b">
        <f t="shared" si="92"/>
        <v>0</v>
      </c>
      <c r="Y417" t="b">
        <f t="shared" si="93"/>
        <v>0</v>
      </c>
      <c r="Z417" t="b">
        <f t="shared" si="94"/>
        <v>0</v>
      </c>
      <c r="AA417">
        <f t="shared" si="95"/>
        <v>190</v>
      </c>
      <c r="AB417" t="b">
        <f t="shared" si="96"/>
        <v>1</v>
      </c>
      <c r="AC417" t="str">
        <f t="shared" si="97"/>
        <v>Well Paid</v>
      </c>
      <c r="AD417" t="str">
        <v>Well Paid</v>
      </c>
      <c r="AF417" t="b">
        <v>0</v>
      </c>
    </row>
    <row r="418" spans="1:32" x14ac:dyDescent="0.45">
      <c r="A418" s="9">
        <v>417</v>
      </c>
      <c r="B418" s="9" t="s">
        <v>534</v>
      </c>
      <c r="C418" s="9" t="s">
        <v>528</v>
      </c>
      <c r="D418" s="9" t="s">
        <v>535</v>
      </c>
      <c r="E418" s="15" t="b">
        <f t="shared" si="84"/>
        <v>1</v>
      </c>
      <c r="F418" s="15" t="b">
        <f t="shared" si="85"/>
        <v>1</v>
      </c>
      <c r="G418" s="9" t="s">
        <v>540</v>
      </c>
      <c r="H418" s="15" t="b">
        <f t="shared" si="86"/>
        <v>0</v>
      </c>
      <c r="I418" s="9" t="s">
        <v>541</v>
      </c>
      <c r="J418" s="9" t="s">
        <v>544</v>
      </c>
      <c r="K418" s="15" t="b">
        <f t="shared" si="87"/>
        <v>1</v>
      </c>
      <c r="L418" s="9" t="s">
        <v>549</v>
      </c>
      <c r="M418" s="9">
        <v>31</v>
      </c>
      <c r="N418" s="9">
        <v>33866</v>
      </c>
      <c r="O418" s="9">
        <v>15</v>
      </c>
      <c r="P418" s="15" t="b">
        <f t="shared" si="88"/>
        <v>0</v>
      </c>
      <c r="Q418" s="9">
        <v>10</v>
      </c>
      <c r="R418" s="9">
        <v>3</v>
      </c>
      <c r="S418" s="9">
        <v>9</v>
      </c>
      <c r="T418" s="9">
        <v>47</v>
      </c>
      <c r="U418" s="9" t="b">
        <f t="shared" si="89"/>
        <v>0</v>
      </c>
      <c r="V418" s="9" t="b">
        <f t="shared" si="90"/>
        <v>0</v>
      </c>
      <c r="W418" s="9" t="b">
        <f t="shared" si="91"/>
        <v>0</v>
      </c>
      <c r="X418" t="b">
        <f t="shared" si="92"/>
        <v>0</v>
      </c>
      <c r="Y418" t="b">
        <f t="shared" si="93"/>
        <v>1</v>
      </c>
      <c r="Z418" t="b">
        <f t="shared" si="94"/>
        <v>0</v>
      </c>
      <c r="AA418">
        <f t="shared" si="95"/>
        <v>476</v>
      </c>
      <c r="AB418" t="b">
        <f t="shared" si="96"/>
        <v>0</v>
      </c>
      <c r="AC418" t="str">
        <f t="shared" si="97"/>
        <v>Moderate</v>
      </c>
      <c r="AD418" t="str">
        <v>Moderate</v>
      </c>
      <c r="AF418" t="b">
        <v>0</v>
      </c>
    </row>
    <row r="419" spans="1:32" x14ac:dyDescent="0.45">
      <c r="A419" s="8">
        <v>418</v>
      </c>
      <c r="B419" s="8" t="s">
        <v>559</v>
      </c>
      <c r="C419" s="8" t="s">
        <v>528</v>
      </c>
      <c r="D419" s="8" t="s">
        <v>555</v>
      </c>
      <c r="E419" s="15" t="b">
        <f t="shared" si="84"/>
        <v>1</v>
      </c>
      <c r="F419" s="15" t="b">
        <f t="shared" si="85"/>
        <v>1</v>
      </c>
      <c r="G419" s="8" t="s">
        <v>530</v>
      </c>
      <c r="H419" s="15" t="b">
        <f t="shared" si="86"/>
        <v>0</v>
      </c>
      <c r="I419" s="8" t="s">
        <v>556</v>
      </c>
      <c r="J419" s="8" t="s">
        <v>544</v>
      </c>
      <c r="K419" s="15" t="b">
        <f t="shared" si="87"/>
        <v>1</v>
      </c>
      <c r="L419" s="8" t="s">
        <v>549</v>
      </c>
      <c r="M419" s="8">
        <v>23</v>
      </c>
      <c r="N419" s="8">
        <v>62245</v>
      </c>
      <c r="O419" s="8">
        <v>4</v>
      </c>
      <c r="P419" s="15" t="b">
        <f t="shared" si="88"/>
        <v>0</v>
      </c>
      <c r="Q419" s="8">
        <v>10</v>
      </c>
      <c r="R419" s="8">
        <v>6</v>
      </c>
      <c r="S419" s="8">
        <v>1</v>
      </c>
      <c r="T419" s="8">
        <v>55</v>
      </c>
      <c r="U419" s="9" t="b">
        <f t="shared" si="89"/>
        <v>0</v>
      </c>
      <c r="V419" s="9" t="b">
        <f t="shared" si="90"/>
        <v>0</v>
      </c>
      <c r="W419" s="9" t="b">
        <f t="shared" si="91"/>
        <v>0</v>
      </c>
      <c r="X419" t="b">
        <f t="shared" si="92"/>
        <v>0</v>
      </c>
      <c r="Y419" t="b">
        <f t="shared" si="93"/>
        <v>0</v>
      </c>
      <c r="Z419" t="b">
        <f t="shared" si="94"/>
        <v>0</v>
      </c>
      <c r="AA419">
        <f t="shared" si="95"/>
        <v>308</v>
      </c>
      <c r="AB419" t="b">
        <f t="shared" si="96"/>
        <v>1</v>
      </c>
      <c r="AC419" t="str">
        <f t="shared" si="97"/>
        <v>Moderate</v>
      </c>
      <c r="AD419" t="str">
        <v>Moderate</v>
      </c>
      <c r="AF419" t="b">
        <v>0</v>
      </c>
    </row>
    <row r="420" spans="1:32" x14ac:dyDescent="0.45">
      <c r="A420" s="9">
        <v>419</v>
      </c>
      <c r="B420" s="9" t="s">
        <v>539</v>
      </c>
      <c r="C420" s="9" t="s">
        <v>528</v>
      </c>
      <c r="D420" s="9" t="s">
        <v>529</v>
      </c>
      <c r="E420" s="15" t="b">
        <f t="shared" si="84"/>
        <v>1</v>
      </c>
      <c r="F420" s="15" t="b">
        <f t="shared" si="85"/>
        <v>1</v>
      </c>
      <c r="G420" s="9" t="s">
        <v>550</v>
      </c>
      <c r="H420" s="15" t="b">
        <f t="shared" si="86"/>
        <v>0</v>
      </c>
      <c r="I420" s="9" t="s">
        <v>553</v>
      </c>
      <c r="J420" s="9" t="s">
        <v>544</v>
      </c>
      <c r="K420" s="15" t="b">
        <f t="shared" si="87"/>
        <v>1</v>
      </c>
      <c r="L420" s="9" t="s">
        <v>538</v>
      </c>
      <c r="M420" s="9">
        <v>32</v>
      </c>
      <c r="N420" s="9">
        <v>74724</v>
      </c>
      <c r="O420" s="9">
        <v>29</v>
      </c>
      <c r="P420" s="15" t="b">
        <f t="shared" si="88"/>
        <v>1</v>
      </c>
      <c r="Q420" s="9">
        <v>2</v>
      </c>
      <c r="R420" s="9">
        <v>8</v>
      </c>
      <c r="S420" s="9">
        <v>5</v>
      </c>
      <c r="T420" s="9">
        <v>25</v>
      </c>
      <c r="U420" s="9" t="b">
        <f t="shared" si="89"/>
        <v>0</v>
      </c>
      <c r="V420" s="9" t="b">
        <f t="shared" si="90"/>
        <v>1</v>
      </c>
      <c r="W420" s="9" t="b">
        <f t="shared" si="91"/>
        <v>1</v>
      </c>
      <c r="X420" t="b">
        <f t="shared" si="92"/>
        <v>0</v>
      </c>
      <c r="Y420" t="b">
        <f t="shared" si="93"/>
        <v>0</v>
      </c>
      <c r="Z420" t="b">
        <f t="shared" si="94"/>
        <v>0</v>
      </c>
      <c r="AA420">
        <f t="shared" si="95"/>
        <v>254</v>
      </c>
      <c r="AB420" t="b">
        <f t="shared" si="96"/>
        <v>0</v>
      </c>
      <c r="AC420" t="str">
        <f t="shared" si="97"/>
        <v>Moderate</v>
      </c>
      <c r="AD420" t="str">
        <v>Moderate</v>
      </c>
      <c r="AF420">
        <v>74724</v>
      </c>
    </row>
    <row r="421" spans="1:32" x14ac:dyDescent="0.45">
      <c r="A421" s="8">
        <v>420</v>
      </c>
      <c r="B421" s="8" t="s">
        <v>539</v>
      </c>
      <c r="C421" s="8" t="s">
        <v>528</v>
      </c>
      <c r="D421" s="8" t="s">
        <v>535</v>
      </c>
      <c r="E421" s="15" t="b">
        <f t="shared" si="84"/>
        <v>1</v>
      </c>
      <c r="F421" s="15" t="b">
        <f t="shared" si="85"/>
        <v>1</v>
      </c>
      <c r="G421" s="8" t="s">
        <v>550</v>
      </c>
      <c r="H421" s="15" t="b">
        <f t="shared" si="86"/>
        <v>0</v>
      </c>
      <c r="I421" s="8" t="s">
        <v>543</v>
      </c>
      <c r="J421" s="8" t="s">
        <v>544</v>
      </c>
      <c r="K421" s="15" t="b">
        <f t="shared" si="87"/>
        <v>1</v>
      </c>
      <c r="L421" s="8" t="s">
        <v>558</v>
      </c>
      <c r="M421" s="8">
        <v>34</v>
      </c>
      <c r="N421" s="8">
        <v>101354</v>
      </c>
      <c r="O421" s="8">
        <v>9</v>
      </c>
      <c r="P421" s="15" t="b">
        <f t="shared" si="88"/>
        <v>0</v>
      </c>
      <c r="Q421" s="8">
        <v>9</v>
      </c>
      <c r="R421" s="8">
        <v>8</v>
      </c>
      <c r="S421" s="8">
        <v>6</v>
      </c>
      <c r="T421" s="8">
        <v>35</v>
      </c>
      <c r="U421" s="9" t="b">
        <f t="shared" si="89"/>
        <v>0</v>
      </c>
      <c r="V421" s="9" t="b">
        <f t="shared" si="90"/>
        <v>0</v>
      </c>
      <c r="W421" s="9" t="b">
        <f t="shared" si="91"/>
        <v>0</v>
      </c>
      <c r="X421" t="b">
        <f t="shared" si="92"/>
        <v>0</v>
      </c>
      <c r="Y421" t="b">
        <f t="shared" si="93"/>
        <v>0</v>
      </c>
      <c r="Z421" t="b">
        <f t="shared" si="94"/>
        <v>0</v>
      </c>
      <c r="AA421">
        <f t="shared" si="95"/>
        <v>103</v>
      </c>
      <c r="AB421" t="b">
        <f t="shared" si="96"/>
        <v>0</v>
      </c>
      <c r="AC421" t="str">
        <f t="shared" si="97"/>
        <v>Well Paid</v>
      </c>
      <c r="AD421" t="str">
        <v>Well Paid</v>
      </c>
      <c r="AF421">
        <v>101354</v>
      </c>
    </row>
    <row r="422" spans="1:32" x14ac:dyDescent="0.45">
      <c r="A422" s="9">
        <v>421</v>
      </c>
      <c r="B422" s="9" t="s">
        <v>559</v>
      </c>
      <c r="C422" s="9" t="s">
        <v>42</v>
      </c>
      <c r="D422" s="9" t="s">
        <v>535</v>
      </c>
      <c r="E422" s="15" t="b">
        <f t="shared" si="84"/>
        <v>1</v>
      </c>
      <c r="F422" s="15" t="b">
        <f t="shared" si="85"/>
        <v>1</v>
      </c>
      <c r="G422" s="9" t="s">
        <v>550</v>
      </c>
      <c r="H422" s="15" t="b">
        <f t="shared" si="86"/>
        <v>0</v>
      </c>
      <c r="I422" s="9" t="s">
        <v>531</v>
      </c>
      <c r="J422" s="9" t="s">
        <v>532</v>
      </c>
      <c r="K422" s="15" t="b">
        <f t="shared" si="87"/>
        <v>0</v>
      </c>
      <c r="L422" s="9" t="s">
        <v>549</v>
      </c>
      <c r="M422" s="9">
        <v>31</v>
      </c>
      <c r="N422" s="9">
        <v>81374</v>
      </c>
      <c r="O422" s="9">
        <v>27</v>
      </c>
      <c r="P422" s="15" t="b">
        <f t="shared" si="88"/>
        <v>1</v>
      </c>
      <c r="Q422" s="9">
        <v>13</v>
      </c>
      <c r="R422" s="9">
        <v>11</v>
      </c>
      <c r="S422" s="9">
        <v>7</v>
      </c>
      <c r="T422" s="9">
        <v>53</v>
      </c>
      <c r="U422" s="9" t="b">
        <f t="shared" si="89"/>
        <v>0</v>
      </c>
      <c r="V422" s="9" t="b">
        <f t="shared" si="90"/>
        <v>1</v>
      </c>
      <c r="W422" s="9" t="b">
        <f t="shared" si="91"/>
        <v>1</v>
      </c>
      <c r="X422" t="b">
        <f t="shared" si="92"/>
        <v>0</v>
      </c>
      <c r="Y422" t="b">
        <f t="shared" si="93"/>
        <v>1</v>
      </c>
      <c r="Z422" t="b">
        <f t="shared" si="94"/>
        <v>0</v>
      </c>
      <c r="AA422">
        <f t="shared" si="95"/>
        <v>215</v>
      </c>
      <c r="AB422" t="b">
        <f t="shared" si="96"/>
        <v>0</v>
      </c>
      <c r="AC422" t="str">
        <f t="shared" si="97"/>
        <v>Well Paid</v>
      </c>
      <c r="AD422" t="str">
        <v>Well Paid</v>
      </c>
      <c r="AF422" t="b">
        <v>0</v>
      </c>
    </row>
    <row r="423" spans="1:32" x14ac:dyDescent="0.45">
      <c r="A423" s="8">
        <v>422</v>
      </c>
      <c r="B423" s="8" t="s">
        <v>557</v>
      </c>
      <c r="C423" s="8" t="s">
        <v>43</v>
      </c>
      <c r="D423" s="8" t="s">
        <v>529</v>
      </c>
      <c r="E423" s="15" t="b">
        <f t="shared" si="84"/>
        <v>1</v>
      </c>
      <c r="F423" s="15" t="b">
        <f t="shared" si="85"/>
        <v>1</v>
      </c>
      <c r="G423" s="8" t="s">
        <v>540</v>
      </c>
      <c r="H423" s="15" t="b">
        <f t="shared" si="86"/>
        <v>0</v>
      </c>
      <c r="I423" s="8" t="s">
        <v>553</v>
      </c>
      <c r="J423" s="8" t="s">
        <v>544</v>
      </c>
      <c r="K423" s="15" t="b">
        <f t="shared" si="87"/>
        <v>1</v>
      </c>
      <c r="L423" s="8" t="s">
        <v>554</v>
      </c>
      <c r="M423" s="8">
        <v>35</v>
      </c>
      <c r="N423" s="8">
        <v>60116</v>
      </c>
      <c r="O423" s="8">
        <v>26</v>
      </c>
      <c r="P423" s="15" t="b">
        <f t="shared" si="88"/>
        <v>1</v>
      </c>
      <c r="Q423" s="8">
        <v>16</v>
      </c>
      <c r="R423" s="8">
        <v>9</v>
      </c>
      <c r="S423" s="8">
        <v>9</v>
      </c>
      <c r="T423" s="8">
        <v>42</v>
      </c>
      <c r="U423" s="9" t="b">
        <f t="shared" si="89"/>
        <v>0</v>
      </c>
      <c r="V423" s="9" t="b">
        <f t="shared" si="90"/>
        <v>1</v>
      </c>
      <c r="W423" s="9" t="b">
        <f t="shared" si="91"/>
        <v>1</v>
      </c>
      <c r="X423" t="b">
        <f t="shared" si="92"/>
        <v>0</v>
      </c>
      <c r="Y423" t="b">
        <f t="shared" si="93"/>
        <v>1</v>
      </c>
      <c r="Z423" t="b">
        <f t="shared" si="94"/>
        <v>0</v>
      </c>
      <c r="AA423">
        <f t="shared" si="95"/>
        <v>319</v>
      </c>
      <c r="AB423" t="b">
        <f t="shared" si="96"/>
        <v>1</v>
      </c>
      <c r="AC423" t="str">
        <f t="shared" si="97"/>
        <v>Moderate</v>
      </c>
      <c r="AD423" t="str">
        <v>Moderate</v>
      </c>
      <c r="AF423" t="b">
        <v>0</v>
      </c>
    </row>
    <row r="424" spans="1:32" x14ac:dyDescent="0.45">
      <c r="A424" s="9">
        <v>423</v>
      </c>
      <c r="B424" s="9" t="s">
        <v>539</v>
      </c>
      <c r="C424" s="9" t="s">
        <v>42</v>
      </c>
      <c r="D424" s="9" t="s">
        <v>535</v>
      </c>
      <c r="E424" s="15" t="b">
        <f t="shared" si="84"/>
        <v>1</v>
      </c>
      <c r="F424" s="15" t="b">
        <f t="shared" si="85"/>
        <v>1</v>
      </c>
      <c r="G424" s="9" t="s">
        <v>548</v>
      </c>
      <c r="H424" s="15" t="b">
        <f t="shared" si="86"/>
        <v>1</v>
      </c>
      <c r="I424" s="9" t="s">
        <v>541</v>
      </c>
      <c r="J424" s="9" t="s">
        <v>532</v>
      </c>
      <c r="K424" s="15" t="b">
        <f t="shared" si="87"/>
        <v>0</v>
      </c>
      <c r="L424" s="9" t="s">
        <v>549</v>
      </c>
      <c r="M424" s="9">
        <v>39</v>
      </c>
      <c r="N424" s="9">
        <v>111029</v>
      </c>
      <c r="O424" s="9">
        <v>19</v>
      </c>
      <c r="P424" s="15" t="b">
        <f t="shared" si="88"/>
        <v>1</v>
      </c>
      <c r="Q424" s="9">
        <v>18</v>
      </c>
      <c r="R424" s="9">
        <v>7</v>
      </c>
      <c r="S424" s="9">
        <v>6</v>
      </c>
      <c r="T424" s="9">
        <v>43</v>
      </c>
      <c r="U424" s="9" t="b">
        <f t="shared" si="89"/>
        <v>0</v>
      </c>
      <c r="V424" s="9" t="b">
        <f t="shared" si="90"/>
        <v>1</v>
      </c>
      <c r="W424" s="9" t="b">
        <f t="shared" si="91"/>
        <v>1</v>
      </c>
      <c r="X424" t="b">
        <f t="shared" si="92"/>
        <v>0</v>
      </c>
      <c r="Y424" t="b">
        <f t="shared" si="93"/>
        <v>1</v>
      </c>
      <c r="Z424" t="b">
        <f t="shared" si="94"/>
        <v>0</v>
      </c>
      <c r="AA424">
        <f t="shared" si="95"/>
        <v>42</v>
      </c>
      <c r="AB424" t="b">
        <f t="shared" si="96"/>
        <v>0</v>
      </c>
      <c r="AC424" t="str">
        <f t="shared" si="97"/>
        <v>Well Paid</v>
      </c>
      <c r="AD424" t="str">
        <v>Well Paid</v>
      </c>
      <c r="AF424">
        <v>111029</v>
      </c>
    </row>
    <row r="425" spans="1:32" x14ac:dyDescent="0.45">
      <c r="A425" s="8">
        <v>424</v>
      </c>
      <c r="B425" s="8" t="s">
        <v>527</v>
      </c>
      <c r="C425" s="8" t="s">
        <v>43</v>
      </c>
      <c r="D425" s="8" t="s">
        <v>535</v>
      </c>
      <c r="E425" s="15" t="b">
        <f t="shared" si="84"/>
        <v>1</v>
      </c>
      <c r="F425" s="15" t="b">
        <f t="shared" si="85"/>
        <v>1</v>
      </c>
      <c r="G425" s="8" t="s">
        <v>530</v>
      </c>
      <c r="H425" s="15" t="b">
        <f t="shared" si="86"/>
        <v>0</v>
      </c>
      <c r="I425" s="8" t="s">
        <v>553</v>
      </c>
      <c r="J425" s="8" t="s">
        <v>532</v>
      </c>
      <c r="K425" s="15" t="b">
        <f t="shared" si="87"/>
        <v>0</v>
      </c>
      <c r="L425" s="8" t="s">
        <v>538</v>
      </c>
      <c r="M425" s="8">
        <v>30</v>
      </c>
      <c r="N425" s="8">
        <v>50447</v>
      </c>
      <c r="O425" s="8">
        <v>28</v>
      </c>
      <c r="P425" s="15" t="b">
        <f t="shared" si="88"/>
        <v>1</v>
      </c>
      <c r="Q425" s="8">
        <v>19</v>
      </c>
      <c r="R425" s="8">
        <v>13</v>
      </c>
      <c r="S425" s="8">
        <v>5</v>
      </c>
      <c r="T425" s="8">
        <v>32</v>
      </c>
      <c r="U425" s="9" t="b">
        <f t="shared" si="89"/>
        <v>0</v>
      </c>
      <c r="V425" s="9" t="b">
        <f t="shared" si="90"/>
        <v>1</v>
      </c>
      <c r="W425" s="9" t="b">
        <f t="shared" si="91"/>
        <v>1</v>
      </c>
      <c r="X425" t="b">
        <f t="shared" si="92"/>
        <v>0</v>
      </c>
      <c r="Y425" t="b">
        <f t="shared" si="93"/>
        <v>1</v>
      </c>
      <c r="Z425" t="b">
        <f t="shared" si="94"/>
        <v>0</v>
      </c>
      <c r="AA425">
        <f t="shared" si="95"/>
        <v>383</v>
      </c>
      <c r="AB425" t="b">
        <f t="shared" si="96"/>
        <v>1</v>
      </c>
      <c r="AC425" t="str">
        <f t="shared" si="97"/>
        <v>Moderate</v>
      </c>
      <c r="AD425" t="str">
        <v>Moderate</v>
      </c>
      <c r="AF425" t="b">
        <v>0</v>
      </c>
    </row>
    <row r="426" spans="1:32" x14ac:dyDescent="0.45">
      <c r="A426" s="9">
        <v>425</v>
      </c>
      <c r="B426" s="9" t="s">
        <v>545</v>
      </c>
      <c r="C426" s="9" t="s">
        <v>528</v>
      </c>
      <c r="D426" s="9" t="s">
        <v>547</v>
      </c>
      <c r="E426" s="15" t="b">
        <f t="shared" si="84"/>
        <v>0</v>
      </c>
      <c r="F426" s="15" t="b">
        <f t="shared" si="85"/>
        <v>0</v>
      </c>
      <c r="G426" s="9" t="s">
        <v>540</v>
      </c>
      <c r="H426" s="15" t="b">
        <f t="shared" si="86"/>
        <v>0</v>
      </c>
      <c r="I426" s="9" t="s">
        <v>551</v>
      </c>
      <c r="J426" s="9" t="s">
        <v>544</v>
      </c>
      <c r="K426" s="15" t="b">
        <f t="shared" si="87"/>
        <v>1</v>
      </c>
      <c r="L426" s="9" t="s">
        <v>542</v>
      </c>
      <c r="M426" s="9">
        <v>60</v>
      </c>
      <c r="N426" s="9">
        <v>60431</v>
      </c>
      <c r="O426" s="9">
        <v>17</v>
      </c>
      <c r="P426" s="15" t="b">
        <f t="shared" si="88"/>
        <v>1</v>
      </c>
      <c r="Q426" s="9">
        <v>12</v>
      </c>
      <c r="R426" s="9">
        <v>2</v>
      </c>
      <c r="S426" s="9">
        <v>7</v>
      </c>
      <c r="T426" s="9">
        <v>37</v>
      </c>
      <c r="U426" s="9" t="b">
        <f t="shared" si="89"/>
        <v>0</v>
      </c>
      <c r="V426" s="9" t="b">
        <f t="shared" si="90"/>
        <v>0</v>
      </c>
      <c r="W426" s="9" t="b">
        <f t="shared" si="91"/>
        <v>0</v>
      </c>
      <c r="X426" t="b">
        <f t="shared" si="92"/>
        <v>0</v>
      </c>
      <c r="Y426" t="b">
        <f t="shared" si="93"/>
        <v>0</v>
      </c>
      <c r="Z426" t="b">
        <f t="shared" si="94"/>
        <v>0</v>
      </c>
      <c r="AA426">
        <f t="shared" si="95"/>
        <v>316</v>
      </c>
      <c r="AB426" t="b">
        <f t="shared" si="96"/>
        <v>0</v>
      </c>
      <c r="AC426" t="str">
        <f t="shared" si="97"/>
        <v>Moderate</v>
      </c>
      <c r="AD426" t="str">
        <v>Moderate</v>
      </c>
      <c r="AF426" t="b">
        <v>0</v>
      </c>
    </row>
    <row r="427" spans="1:32" x14ac:dyDescent="0.45">
      <c r="A427" s="8">
        <v>426</v>
      </c>
      <c r="B427" s="8" t="s">
        <v>534</v>
      </c>
      <c r="C427" s="8" t="s">
        <v>42</v>
      </c>
      <c r="D427" s="8" t="s">
        <v>529</v>
      </c>
      <c r="E427" s="15" t="b">
        <f t="shared" si="84"/>
        <v>1</v>
      </c>
      <c r="F427" s="15" t="b">
        <f t="shared" si="85"/>
        <v>1</v>
      </c>
      <c r="G427" s="8" t="s">
        <v>548</v>
      </c>
      <c r="H427" s="15" t="b">
        <f t="shared" si="86"/>
        <v>1</v>
      </c>
      <c r="I427" s="8" t="s">
        <v>536</v>
      </c>
      <c r="J427" s="8" t="s">
        <v>532</v>
      </c>
      <c r="K427" s="15" t="b">
        <f t="shared" si="87"/>
        <v>0</v>
      </c>
      <c r="L427" s="8" t="s">
        <v>554</v>
      </c>
      <c r="M427" s="8">
        <v>49</v>
      </c>
      <c r="N427" s="8">
        <v>47908</v>
      </c>
      <c r="O427" s="8">
        <v>20</v>
      </c>
      <c r="P427" s="15" t="b">
        <f t="shared" si="88"/>
        <v>1</v>
      </c>
      <c r="Q427" s="8">
        <v>8</v>
      </c>
      <c r="R427" s="8">
        <v>8</v>
      </c>
      <c r="S427" s="8">
        <v>1</v>
      </c>
      <c r="T427" s="8">
        <v>32</v>
      </c>
      <c r="U427" s="9" t="b">
        <f t="shared" si="89"/>
        <v>0</v>
      </c>
      <c r="V427" s="9" t="b">
        <f t="shared" si="90"/>
        <v>1</v>
      </c>
      <c r="W427" s="9" t="b">
        <f t="shared" si="91"/>
        <v>1</v>
      </c>
      <c r="X427" t="b">
        <f t="shared" si="92"/>
        <v>0</v>
      </c>
      <c r="Y427" t="b">
        <f t="shared" si="93"/>
        <v>1</v>
      </c>
      <c r="Z427" t="b">
        <f t="shared" si="94"/>
        <v>0</v>
      </c>
      <c r="AA427">
        <f t="shared" si="95"/>
        <v>404</v>
      </c>
      <c r="AB427" t="b">
        <f t="shared" si="96"/>
        <v>1</v>
      </c>
      <c r="AC427" t="str">
        <f t="shared" si="97"/>
        <v>Moderate</v>
      </c>
      <c r="AD427" t="str">
        <v>Moderate</v>
      </c>
      <c r="AF427" t="b">
        <v>0</v>
      </c>
    </row>
    <row r="428" spans="1:32" x14ac:dyDescent="0.45">
      <c r="A428" s="9">
        <v>427</v>
      </c>
      <c r="B428" s="9" t="s">
        <v>559</v>
      </c>
      <c r="C428" s="9" t="s">
        <v>528</v>
      </c>
      <c r="D428" s="9" t="s">
        <v>555</v>
      </c>
      <c r="E428" s="15" t="b">
        <f t="shared" si="84"/>
        <v>1</v>
      </c>
      <c r="F428" s="15" t="b">
        <f t="shared" si="85"/>
        <v>1</v>
      </c>
      <c r="G428" s="9" t="s">
        <v>540</v>
      </c>
      <c r="H428" s="15" t="b">
        <f t="shared" si="86"/>
        <v>0</v>
      </c>
      <c r="I428" s="9" t="s">
        <v>531</v>
      </c>
      <c r="J428" s="9" t="s">
        <v>537</v>
      </c>
      <c r="K428" s="15" t="b">
        <f t="shared" si="87"/>
        <v>0</v>
      </c>
      <c r="L428" s="9" t="s">
        <v>538</v>
      </c>
      <c r="M428" s="9">
        <v>24</v>
      </c>
      <c r="N428" s="9">
        <v>59336</v>
      </c>
      <c r="O428" s="9">
        <v>39</v>
      </c>
      <c r="P428" s="15" t="b">
        <f t="shared" si="88"/>
        <v>1</v>
      </c>
      <c r="Q428" s="9">
        <v>17</v>
      </c>
      <c r="R428" s="9">
        <v>7</v>
      </c>
      <c r="S428" s="9">
        <v>5</v>
      </c>
      <c r="T428" s="9">
        <v>56</v>
      </c>
      <c r="U428" s="9" t="b">
        <f t="shared" si="89"/>
        <v>0</v>
      </c>
      <c r="V428" s="9" t="b">
        <f t="shared" si="90"/>
        <v>1</v>
      </c>
      <c r="W428" s="9" t="b">
        <f t="shared" si="91"/>
        <v>1</v>
      </c>
      <c r="X428" t="b">
        <f t="shared" si="92"/>
        <v>0</v>
      </c>
      <c r="Y428" t="b">
        <f t="shared" si="93"/>
        <v>0</v>
      </c>
      <c r="Z428" t="b">
        <f t="shared" si="94"/>
        <v>0</v>
      </c>
      <c r="AA428">
        <f t="shared" si="95"/>
        <v>322</v>
      </c>
      <c r="AB428" t="b">
        <f t="shared" si="96"/>
        <v>0</v>
      </c>
      <c r="AC428" t="str">
        <f t="shared" si="97"/>
        <v>Moderate</v>
      </c>
      <c r="AD428" t="str">
        <v>Moderate</v>
      </c>
      <c r="AF428" t="b">
        <v>0</v>
      </c>
    </row>
    <row r="429" spans="1:32" x14ac:dyDescent="0.45">
      <c r="A429" s="8">
        <v>428</v>
      </c>
      <c r="B429" s="8" t="s">
        <v>534</v>
      </c>
      <c r="C429" s="8" t="s">
        <v>42</v>
      </c>
      <c r="D429" s="8" t="s">
        <v>535</v>
      </c>
      <c r="E429" s="15" t="b">
        <f t="shared" si="84"/>
        <v>1</v>
      </c>
      <c r="F429" s="15" t="b">
        <f t="shared" si="85"/>
        <v>1</v>
      </c>
      <c r="G429" s="8" t="s">
        <v>530</v>
      </c>
      <c r="H429" s="15" t="b">
        <f t="shared" si="86"/>
        <v>0</v>
      </c>
      <c r="I429" s="8" t="s">
        <v>541</v>
      </c>
      <c r="J429" s="8" t="s">
        <v>544</v>
      </c>
      <c r="K429" s="15" t="b">
        <f t="shared" si="87"/>
        <v>1</v>
      </c>
      <c r="L429" s="8" t="s">
        <v>542</v>
      </c>
      <c r="M429" s="8">
        <v>41</v>
      </c>
      <c r="N429" s="8">
        <v>70992</v>
      </c>
      <c r="O429" s="8">
        <v>23</v>
      </c>
      <c r="P429" s="15" t="b">
        <f t="shared" si="88"/>
        <v>1</v>
      </c>
      <c r="Q429" s="8">
        <v>15</v>
      </c>
      <c r="R429" s="8">
        <v>8</v>
      </c>
      <c r="S429" s="8">
        <v>2</v>
      </c>
      <c r="T429" s="8">
        <v>58</v>
      </c>
      <c r="U429" s="9" t="b">
        <f t="shared" si="89"/>
        <v>0</v>
      </c>
      <c r="V429" s="9" t="b">
        <f t="shared" si="90"/>
        <v>1</v>
      </c>
      <c r="W429" s="9" t="b">
        <f t="shared" si="91"/>
        <v>1</v>
      </c>
      <c r="X429" t="b">
        <f t="shared" si="92"/>
        <v>0</v>
      </c>
      <c r="Y429" t="b">
        <f t="shared" si="93"/>
        <v>0</v>
      </c>
      <c r="Z429" t="b">
        <f t="shared" si="94"/>
        <v>0</v>
      </c>
      <c r="AA429">
        <f t="shared" si="95"/>
        <v>268</v>
      </c>
      <c r="AB429" t="b">
        <f t="shared" si="96"/>
        <v>0</v>
      </c>
      <c r="AC429" t="str">
        <f t="shared" si="97"/>
        <v>Moderate</v>
      </c>
      <c r="AD429" t="str">
        <v>Moderate</v>
      </c>
      <c r="AF429" t="b">
        <v>0</v>
      </c>
    </row>
    <row r="430" spans="1:32" x14ac:dyDescent="0.45">
      <c r="A430" s="9">
        <v>429</v>
      </c>
      <c r="B430" s="9" t="s">
        <v>527</v>
      </c>
      <c r="C430" s="9" t="s">
        <v>528</v>
      </c>
      <c r="D430" s="9" t="s">
        <v>529</v>
      </c>
      <c r="E430" s="15" t="b">
        <f t="shared" si="84"/>
        <v>1</v>
      </c>
      <c r="F430" s="15" t="b">
        <f t="shared" si="85"/>
        <v>1</v>
      </c>
      <c r="G430" s="9" t="s">
        <v>548</v>
      </c>
      <c r="H430" s="15" t="b">
        <f t="shared" si="86"/>
        <v>1</v>
      </c>
      <c r="I430" s="9" t="s">
        <v>543</v>
      </c>
      <c r="J430" s="9" t="s">
        <v>532</v>
      </c>
      <c r="K430" s="15" t="b">
        <f t="shared" si="87"/>
        <v>0</v>
      </c>
      <c r="L430" s="9" t="s">
        <v>546</v>
      </c>
      <c r="M430" s="9">
        <v>27</v>
      </c>
      <c r="N430" s="9">
        <v>85350</v>
      </c>
      <c r="O430" s="9">
        <v>32</v>
      </c>
      <c r="P430" s="15" t="b">
        <f t="shared" si="88"/>
        <v>1</v>
      </c>
      <c r="Q430" s="9">
        <v>10</v>
      </c>
      <c r="R430" s="9">
        <v>12</v>
      </c>
      <c r="S430" s="9">
        <v>4</v>
      </c>
      <c r="T430" s="9">
        <v>36</v>
      </c>
      <c r="U430" s="9" t="b">
        <f t="shared" si="89"/>
        <v>0</v>
      </c>
      <c r="V430" s="9" t="b">
        <f t="shared" si="90"/>
        <v>1</v>
      </c>
      <c r="W430" s="9" t="b">
        <f t="shared" si="91"/>
        <v>1</v>
      </c>
      <c r="X430" t="b">
        <f t="shared" si="92"/>
        <v>0</v>
      </c>
      <c r="Y430" t="b">
        <f t="shared" si="93"/>
        <v>1</v>
      </c>
      <c r="Z430" t="b">
        <f t="shared" si="94"/>
        <v>0</v>
      </c>
      <c r="AA430">
        <f t="shared" si="95"/>
        <v>189</v>
      </c>
      <c r="AB430" t="b">
        <f t="shared" si="96"/>
        <v>1</v>
      </c>
      <c r="AC430" t="str">
        <f t="shared" si="97"/>
        <v>Well Paid</v>
      </c>
      <c r="AD430" t="str">
        <v>Well Paid</v>
      </c>
      <c r="AF430" t="b">
        <v>0</v>
      </c>
    </row>
    <row r="431" spans="1:32" x14ac:dyDescent="0.45">
      <c r="A431" s="8">
        <v>430</v>
      </c>
      <c r="B431" s="8" t="s">
        <v>539</v>
      </c>
      <c r="C431" s="8" t="s">
        <v>43</v>
      </c>
      <c r="D431" s="8" t="s">
        <v>547</v>
      </c>
      <c r="E431" s="15" t="b">
        <f t="shared" si="84"/>
        <v>0</v>
      </c>
      <c r="F431" s="15" t="b">
        <f t="shared" si="85"/>
        <v>0</v>
      </c>
      <c r="G431" s="8" t="s">
        <v>540</v>
      </c>
      <c r="H431" s="15" t="b">
        <f t="shared" si="86"/>
        <v>0</v>
      </c>
      <c r="I431" s="8" t="s">
        <v>556</v>
      </c>
      <c r="J431" s="8" t="s">
        <v>544</v>
      </c>
      <c r="K431" s="15" t="b">
        <f t="shared" si="87"/>
        <v>1</v>
      </c>
      <c r="L431" s="8" t="s">
        <v>546</v>
      </c>
      <c r="M431" s="8">
        <v>48</v>
      </c>
      <c r="N431" s="8">
        <v>99561</v>
      </c>
      <c r="O431" s="8">
        <v>33</v>
      </c>
      <c r="P431" s="15" t="b">
        <f t="shared" si="88"/>
        <v>1</v>
      </c>
      <c r="Q431" s="8">
        <v>15</v>
      </c>
      <c r="R431" s="8">
        <v>3</v>
      </c>
      <c r="S431" s="8">
        <v>7</v>
      </c>
      <c r="T431" s="8">
        <v>34</v>
      </c>
      <c r="U431" s="9" t="b">
        <f t="shared" si="89"/>
        <v>0</v>
      </c>
      <c r="V431" s="9" t="b">
        <f t="shared" si="90"/>
        <v>0</v>
      </c>
      <c r="W431" s="9" t="b">
        <f t="shared" si="91"/>
        <v>0</v>
      </c>
      <c r="X431" t="b">
        <f t="shared" si="92"/>
        <v>0</v>
      </c>
      <c r="Y431" t="b">
        <f t="shared" si="93"/>
        <v>0</v>
      </c>
      <c r="Z431" t="b">
        <f t="shared" si="94"/>
        <v>0</v>
      </c>
      <c r="AA431">
        <f t="shared" si="95"/>
        <v>114</v>
      </c>
      <c r="AB431" t="b">
        <f t="shared" si="96"/>
        <v>0</v>
      </c>
      <c r="AC431" t="str">
        <f t="shared" si="97"/>
        <v>Well Paid</v>
      </c>
      <c r="AD431" t="str">
        <v>Well Paid</v>
      </c>
      <c r="AF431">
        <v>99561</v>
      </c>
    </row>
    <row r="432" spans="1:32" x14ac:dyDescent="0.45">
      <c r="A432" s="9">
        <v>431</v>
      </c>
      <c r="B432" s="9" t="s">
        <v>539</v>
      </c>
      <c r="C432" s="9" t="s">
        <v>43</v>
      </c>
      <c r="D432" s="9" t="s">
        <v>555</v>
      </c>
      <c r="E432" s="15" t="b">
        <f t="shared" si="84"/>
        <v>1</v>
      </c>
      <c r="F432" s="15" t="b">
        <f t="shared" si="85"/>
        <v>1</v>
      </c>
      <c r="G432" s="9" t="s">
        <v>530</v>
      </c>
      <c r="H432" s="15" t="b">
        <f t="shared" si="86"/>
        <v>0</v>
      </c>
      <c r="I432" s="9" t="s">
        <v>551</v>
      </c>
      <c r="J432" s="9" t="s">
        <v>544</v>
      </c>
      <c r="K432" s="15" t="b">
        <f t="shared" si="87"/>
        <v>1</v>
      </c>
      <c r="L432" s="9" t="s">
        <v>554</v>
      </c>
      <c r="M432" s="9">
        <v>23</v>
      </c>
      <c r="N432" s="9">
        <v>81955</v>
      </c>
      <c r="O432" s="9">
        <v>5</v>
      </c>
      <c r="P432" s="15" t="b">
        <f t="shared" si="88"/>
        <v>0</v>
      </c>
      <c r="Q432" s="9">
        <v>15</v>
      </c>
      <c r="R432" s="9">
        <v>7</v>
      </c>
      <c r="S432" s="9">
        <v>5</v>
      </c>
      <c r="T432" s="9">
        <v>37</v>
      </c>
      <c r="U432" s="9" t="b">
        <f t="shared" si="89"/>
        <v>0</v>
      </c>
      <c r="V432" s="9" t="b">
        <f t="shared" si="90"/>
        <v>0</v>
      </c>
      <c r="W432" s="9" t="b">
        <f t="shared" si="91"/>
        <v>0</v>
      </c>
      <c r="X432" t="b">
        <f t="shared" si="92"/>
        <v>0</v>
      </c>
      <c r="Y432" t="b">
        <f t="shared" si="93"/>
        <v>0</v>
      </c>
      <c r="Z432" t="b">
        <f t="shared" si="94"/>
        <v>0</v>
      </c>
      <c r="AA432">
        <f t="shared" si="95"/>
        <v>212</v>
      </c>
      <c r="AB432" t="b">
        <f t="shared" si="96"/>
        <v>0</v>
      </c>
      <c r="AC432" t="str">
        <f t="shared" si="97"/>
        <v>Well Paid</v>
      </c>
      <c r="AD432" t="str">
        <v>Well Paid</v>
      </c>
      <c r="AF432">
        <v>81955</v>
      </c>
    </row>
    <row r="433" spans="1:32" x14ac:dyDescent="0.45">
      <c r="A433" s="8">
        <v>432</v>
      </c>
      <c r="B433" s="8" t="s">
        <v>527</v>
      </c>
      <c r="C433" s="8" t="s">
        <v>43</v>
      </c>
      <c r="D433" s="8" t="s">
        <v>529</v>
      </c>
      <c r="E433" s="15" t="b">
        <f t="shared" si="84"/>
        <v>1</v>
      </c>
      <c r="F433" s="15" t="b">
        <f t="shared" si="85"/>
        <v>1</v>
      </c>
      <c r="G433" s="8" t="s">
        <v>550</v>
      </c>
      <c r="H433" s="15" t="b">
        <f t="shared" si="86"/>
        <v>0</v>
      </c>
      <c r="I433" s="8" t="s">
        <v>541</v>
      </c>
      <c r="J433" s="8" t="s">
        <v>544</v>
      </c>
      <c r="K433" s="15" t="b">
        <f t="shared" si="87"/>
        <v>1</v>
      </c>
      <c r="L433" s="8" t="s">
        <v>533</v>
      </c>
      <c r="M433" s="8">
        <v>50</v>
      </c>
      <c r="N433" s="8">
        <v>91240</v>
      </c>
      <c r="O433" s="8">
        <v>34</v>
      </c>
      <c r="P433" s="15" t="b">
        <f t="shared" si="88"/>
        <v>1</v>
      </c>
      <c r="Q433" s="8">
        <v>7</v>
      </c>
      <c r="R433" s="8">
        <v>10</v>
      </c>
      <c r="S433" s="8">
        <v>6</v>
      </c>
      <c r="T433" s="8">
        <v>42</v>
      </c>
      <c r="U433" s="9" t="b">
        <f t="shared" si="89"/>
        <v>0</v>
      </c>
      <c r="V433" s="9" t="b">
        <f t="shared" si="90"/>
        <v>1</v>
      </c>
      <c r="W433" s="9" t="b">
        <f t="shared" si="91"/>
        <v>1</v>
      </c>
      <c r="X433" t="b">
        <f t="shared" si="92"/>
        <v>0</v>
      </c>
      <c r="Y433" t="b">
        <f t="shared" si="93"/>
        <v>0</v>
      </c>
      <c r="Z433" t="b">
        <f t="shared" si="94"/>
        <v>0</v>
      </c>
      <c r="AA433">
        <f t="shared" si="95"/>
        <v>153</v>
      </c>
      <c r="AB433" t="b">
        <f t="shared" si="96"/>
        <v>1</v>
      </c>
      <c r="AC433" t="str">
        <f t="shared" si="97"/>
        <v>Well Paid</v>
      </c>
      <c r="AD433" t="str">
        <v>Well Paid</v>
      </c>
      <c r="AF433" t="b">
        <v>0</v>
      </c>
    </row>
    <row r="434" spans="1:32" x14ac:dyDescent="0.45">
      <c r="A434" s="9">
        <v>433</v>
      </c>
      <c r="B434" s="9" t="s">
        <v>559</v>
      </c>
      <c r="C434" s="9" t="s">
        <v>42</v>
      </c>
      <c r="D434" s="9" t="s">
        <v>555</v>
      </c>
      <c r="E434" s="15" t="b">
        <f t="shared" si="84"/>
        <v>1</v>
      </c>
      <c r="F434" s="15" t="b">
        <f t="shared" si="85"/>
        <v>1</v>
      </c>
      <c r="G434" s="9" t="s">
        <v>530</v>
      </c>
      <c r="H434" s="15" t="b">
        <f t="shared" si="86"/>
        <v>0</v>
      </c>
      <c r="I434" s="9" t="s">
        <v>543</v>
      </c>
      <c r="J434" s="9" t="s">
        <v>532</v>
      </c>
      <c r="K434" s="15" t="b">
        <f t="shared" si="87"/>
        <v>0</v>
      </c>
      <c r="L434" s="9" t="s">
        <v>558</v>
      </c>
      <c r="M434" s="9">
        <v>59</v>
      </c>
      <c r="N434" s="9">
        <v>50093</v>
      </c>
      <c r="O434" s="9">
        <v>11</v>
      </c>
      <c r="P434" s="15" t="b">
        <f t="shared" si="88"/>
        <v>0</v>
      </c>
      <c r="Q434" s="9">
        <v>13</v>
      </c>
      <c r="R434" s="9">
        <v>13</v>
      </c>
      <c r="S434" s="9">
        <v>2</v>
      </c>
      <c r="T434" s="9">
        <v>49</v>
      </c>
      <c r="U434" s="9" t="b">
        <f t="shared" si="89"/>
        <v>0</v>
      </c>
      <c r="V434" s="9" t="b">
        <f t="shared" si="90"/>
        <v>0</v>
      </c>
      <c r="W434" s="9" t="b">
        <f t="shared" si="91"/>
        <v>0</v>
      </c>
      <c r="X434" t="b">
        <f t="shared" si="92"/>
        <v>0</v>
      </c>
      <c r="Y434" t="b">
        <f t="shared" si="93"/>
        <v>1</v>
      </c>
      <c r="Z434" t="b">
        <f t="shared" si="94"/>
        <v>0</v>
      </c>
      <c r="AA434">
        <f t="shared" si="95"/>
        <v>388</v>
      </c>
      <c r="AB434" t="b">
        <f t="shared" si="96"/>
        <v>0</v>
      </c>
      <c r="AC434" t="str">
        <f t="shared" si="97"/>
        <v>Moderate</v>
      </c>
      <c r="AD434" t="str">
        <v>Moderate</v>
      </c>
      <c r="AF434" t="b">
        <v>0</v>
      </c>
    </row>
    <row r="435" spans="1:32" x14ac:dyDescent="0.45">
      <c r="A435" s="8">
        <v>434</v>
      </c>
      <c r="B435" s="8" t="s">
        <v>545</v>
      </c>
      <c r="C435" s="8" t="s">
        <v>43</v>
      </c>
      <c r="D435" s="8" t="s">
        <v>555</v>
      </c>
      <c r="E435" s="15" t="b">
        <f t="shared" si="84"/>
        <v>1</v>
      </c>
      <c r="F435" s="15" t="b">
        <f t="shared" si="85"/>
        <v>1</v>
      </c>
      <c r="G435" s="8" t="s">
        <v>550</v>
      </c>
      <c r="H435" s="15" t="b">
        <f t="shared" si="86"/>
        <v>0</v>
      </c>
      <c r="I435" s="8" t="s">
        <v>556</v>
      </c>
      <c r="J435" s="8" t="s">
        <v>537</v>
      </c>
      <c r="K435" s="15" t="b">
        <f t="shared" si="87"/>
        <v>0</v>
      </c>
      <c r="L435" s="8" t="s">
        <v>558</v>
      </c>
      <c r="M435" s="8">
        <v>24</v>
      </c>
      <c r="N435" s="8">
        <v>36155</v>
      </c>
      <c r="O435" s="8">
        <v>3</v>
      </c>
      <c r="P435" s="15" t="b">
        <f t="shared" si="88"/>
        <v>0</v>
      </c>
      <c r="Q435" s="8">
        <v>17</v>
      </c>
      <c r="R435" s="8">
        <v>9</v>
      </c>
      <c r="S435" s="8">
        <v>3</v>
      </c>
      <c r="T435" s="8">
        <v>53</v>
      </c>
      <c r="U435" s="9" t="b">
        <f t="shared" si="89"/>
        <v>0</v>
      </c>
      <c r="V435" s="9" t="b">
        <f t="shared" si="90"/>
        <v>0</v>
      </c>
      <c r="W435" s="9" t="b">
        <f t="shared" si="91"/>
        <v>0</v>
      </c>
      <c r="X435" t="b">
        <f t="shared" si="92"/>
        <v>0</v>
      </c>
      <c r="Y435" t="b">
        <f t="shared" si="93"/>
        <v>0</v>
      </c>
      <c r="Z435" t="b">
        <f t="shared" si="94"/>
        <v>0</v>
      </c>
      <c r="AA435">
        <f t="shared" si="95"/>
        <v>464</v>
      </c>
      <c r="AB435" t="b">
        <f t="shared" si="96"/>
        <v>0</v>
      </c>
      <c r="AC435" t="str">
        <f t="shared" si="97"/>
        <v>Moderate</v>
      </c>
      <c r="AD435" t="str">
        <v>Moderate</v>
      </c>
      <c r="AF435" t="b">
        <v>0</v>
      </c>
    </row>
    <row r="436" spans="1:32" x14ac:dyDescent="0.45">
      <c r="A436" s="9">
        <v>435</v>
      </c>
      <c r="B436" s="9" t="s">
        <v>552</v>
      </c>
      <c r="C436" s="9" t="s">
        <v>42</v>
      </c>
      <c r="D436" s="9" t="s">
        <v>555</v>
      </c>
      <c r="E436" s="15" t="b">
        <f t="shared" si="84"/>
        <v>1</v>
      </c>
      <c r="F436" s="15" t="b">
        <f t="shared" si="85"/>
        <v>1</v>
      </c>
      <c r="G436" s="9" t="s">
        <v>540</v>
      </c>
      <c r="H436" s="15" t="b">
        <f t="shared" si="86"/>
        <v>0</v>
      </c>
      <c r="I436" s="9" t="s">
        <v>556</v>
      </c>
      <c r="J436" s="9" t="s">
        <v>537</v>
      </c>
      <c r="K436" s="15" t="b">
        <f t="shared" si="87"/>
        <v>0</v>
      </c>
      <c r="L436" s="9" t="s">
        <v>538</v>
      </c>
      <c r="M436" s="9">
        <v>37</v>
      </c>
      <c r="N436" s="9">
        <v>76607</v>
      </c>
      <c r="O436" s="9">
        <v>33</v>
      </c>
      <c r="P436" s="15" t="b">
        <f t="shared" si="88"/>
        <v>1</v>
      </c>
      <c r="Q436" s="9">
        <v>9</v>
      </c>
      <c r="R436" s="9">
        <v>3</v>
      </c>
      <c r="S436" s="9">
        <v>7</v>
      </c>
      <c r="T436" s="9">
        <v>23</v>
      </c>
      <c r="U436" s="9" t="b">
        <f t="shared" si="89"/>
        <v>0</v>
      </c>
      <c r="V436" s="9" t="b">
        <f t="shared" si="90"/>
        <v>1</v>
      </c>
      <c r="W436" s="9" t="b">
        <f t="shared" si="91"/>
        <v>1</v>
      </c>
      <c r="X436" t="b">
        <f t="shared" si="92"/>
        <v>0</v>
      </c>
      <c r="Y436" t="b">
        <f t="shared" si="93"/>
        <v>0</v>
      </c>
      <c r="Z436" t="b">
        <f t="shared" si="94"/>
        <v>0</v>
      </c>
      <c r="AA436">
        <f t="shared" si="95"/>
        <v>240</v>
      </c>
      <c r="AB436" t="b">
        <f t="shared" si="96"/>
        <v>0</v>
      </c>
      <c r="AC436" t="str">
        <f t="shared" si="97"/>
        <v>Moderate</v>
      </c>
      <c r="AD436" t="str">
        <v>Moderate</v>
      </c>
      <c r="AF436" t="b">
        <v>0</v>
      </c>
    </row>
    <row r="437" spans="1:32" x14ac:dyDescent="0.45">
      <c r="A437" s="8">
        <v>436</v>
      </c>
      <c r="B437" s="8" t="s">
        <v>559</v>
      </c>
      <c r="C437" s="8" t="s">
        <v>43</v>
      </c>
      <c r="D437" s="8" t="s">
        <v>535</v>
      </c>
      <c r="E437" s="15" t="b">
        <f t="shared" si="84"/>
        <v>1</v>
      </c>
      <c r="F437" s="15" t="b">
        <f t="shared" si="85"/>
        <v>1</v>
      </c>
      <c r="G437" s="8" t="s">
        <v>548</v>
      </c>
      <c r="H437" s="15" t="b">
        <f t="shared" si="86"/>
        <v>1</v>
      </c>
      <c r="I437" s="8" t="s">
        <v>541</v>
      </c>
      <c r="J437" s="8" t="s">
        <v>532</v>
      </c>
      <c r="K437" s="15" t="b">
        <f t="shared" si="87"/>
        <v>0</v>
      </c>
      <c r="L437" s="8" t="s">
        <v>542</v>
      </c>
      <c r="M437" s="8">
        <v>51</v>
      </c>
      <c r="N437" s="8">
        <v>63487</v>
      </c>
      <c r="O437" s="8">
        <v>11</v>
      </c>
      <c r="P437" s="15" t="b">
        <f t="shared" si="88"/>
        <v>0</v>
      </c>
      <c r="Q437" s="8">
        <v>8</v>
      </c>
      <c r="R437" s="8">
        <v>14</v>
      </c>
      <c r="S437" s="8">
        <v>2</v>
      </c>
      <c r="T437" s="8">
        <v>22</v>
      </c>
      <c r="U437" s="9" t="b">
        <f t="shared" si="89"/>
        <v>0</v>
      </c>
      <c r="V437" s="9" t="b">
        <f t="shared" si="90"/>
        <v>0</v>
      </c>
      <c r="W437" s="9" t="b">
        <f t="shared" si="91"/>
        <v>0</v>
      </c>
      <c r="X437" t="b">
        <f t="shared" si="92"/>
        <v>0</v>
      </c>
      <c r="Y437" t="b">
        <f t="shared" si="93"/>
        <v>1</v>
      </c>
      <c r="Z437" t="b">
        <f t="shared" si="94"/>
        <v>0</v>
      </c>
      <c r="AA437">
        <f t="shared" si="95"/>
        <v>298</v>
      </c>
      <c r="AB437" t="b">
        <f t="shared" si="96"/>
        <v>0</v>
      </c>
      <c r="AC437" t="str">
        <f t="shared" si="97"/>
        <v>Moderate</v>
      </c>
      <c r="AD437" t="str">
        <v>Moderate</v>
      </c>
      <c r="AF437" t="b">
        <v>0</v>
      </c>
    </row>
    <row r="438" spans="1:32" x14ac:dyDescent="0.45">
      <c r="A438" s="9">
        <v>437</v>
      </c>
      <c r="B438" s="9" t="s">
        <v>552</v>
      </c>
      <c r="C438" s="9" t="s">
        <v>43</v>
      </c>
      <c r="D438" s="9" t="s">
        <v>535</v>
      </c>
      <c r="E438" s="15" t="b">
        <f t="shared" si="84"/>
        <v>1</v>
      </c>
      <c r="F438" s="15" t="b">
        <f t="shared" si="85"/>
        <v>1</v>
      </c>
      <c r="G438" s="9" t="s">
        <v>548</v>
      </c>
      <c r="H438" s="15" t="b">
        <f t="shared" si="86"/>
        <v>1</v>
      </c>
      <c r="I438" s="9" t="s">
        <v>551</v>
      </c>
      <c r="J438" s="9" t="s">
        <v>544</v>
      </c>
      <c r="K438" s="15" t="b">
        <f t="shared" si="87"/>
        <v>1</v>
      </c>
      <c r="L438" s="9" t="s">
        <v>558</v>
      </c>
      <c r="M438" s="9">
        <v>61</v>
      </c>
      <c r="N438" s="9">
        <v>85668</v>
      </c>
      <c r="O438" s="9">
        <v>16</v>
      </c>
      <c r="P438" s="15" t="b">
        <f t="shared" si="88"/>
        <v>1</v>
      </c>
      <c r="Q438" s="9">
        <v>18</v>
      </c>
      <c r="R438" s="9">
        <v>10</v>
      </c>
      <c r="S438" s="9">
        <v>6</v>
      </c>
      <c r="T438" s="9">
        <v>26</v>
      </c>
      <c r="U438" s="9" t="b">
        <f t="shared" si="89"/>
        <v>1</v>
      </c>
      <c r="V438" s="9" t="b">
        <f t="shared" si="90"/>
        <v>1</v>
      </c>
      <c r="W438" s="9" t="b">
        <f t="shared" si="91"/>
        <v>1</v>
      </c>
      <c r="X438" t="b">
        <f t="shared" si="92"/>
        <v>0</v>
      </c>
      <c r="Y438" t="b">
        <f t="shared" si="93"/>
        <v>0</v>
      </c>
      <c r="Z438" t="b">
        <f t="shared" si="94"/>
        <v>0</v>
      </c>
      <c r="AA438">
        <f t="shared" si="95"/>
        <v>186</v>
      </c>
      <c r="AB438" t="b">
        <f t="shared" si="96"/>
        <v>1</v>
      </c>
      <c r="AC438" t="str">
        <f t="shared" si="97"/>
        <v>Well Paid</v>
      </c>
      <c r="AD438" t="str">
        <v>Well Paid</v>
      </c>
      <c r="AF438" t="b">
        <v>0</v>
      </c>
    </row>
    <row r="439" spans="1:32" x14ac:dyDescent="0.45">
      <c r="A439" s="8">
        <v>438</v>
      </c>
      <c r="B439" s="8" t="s">
        <v>527</v>
      </c>
      <c r="C439" s="8" t="s">
        <v>42</v>
      </c>
      <c r="D439" s="8" t="s">
        <v>547</v>
      </c>
      <c r="E439" s="15" t="b">
        <f t="shared" si="84"/>
        <v>0</v>
      </c>
      <c r="F439" s="15" t="b">
        <f t="shared" si="85"/>
        <v>0</v>
      </c>
      <c r="G439" s="8" t="s">
        <v>540</v>
      </c>
      <c r="H439" s="15" t="b">
        <f t="shared" si="86"/>
        <v>0</v>
      </c>
      <c r="I439" s="8" t="s">
        <v>553</v>
      </c>
      <c r="J439" s="8" t="s">
        <v>532</v>
      </c>
      <c r="K439" s="15" t="b">
        <f t="shared" si="87"/>
        <v>0</v>
      </c>
      <c r="L439" s="8" t="s">
        <v>542</v>
      </c>
      <c r="M439" s="8">
        <v>23</v>
      </c>
      <c r="N439" s="8">
        <v>50963</v>
      </c>
      <c r="O439" s="8">
        <v>18</v>
      </c>
      <c r="P439" s="15" t="b">
        <f t="shared" si="88"/>
        <v>1</v>
      </c>
      <c r="Q439" s="8">
        <v>13</v>
      </c>
      <c r="R439" s="8">
        <v>6</v>
      </c>
      <c r="S439" s="8">
        <v>5</v>
      </c>
      <c r="T439" s="8">
        <v>37</v>
      </c>
      <c r="U439" s="9" t="b">
        <f t="shared" si="89"/>
        <v>0</v>
      </c>
      <c r="V439" s="9" t="b">
        <f t="shared" si="90"/>
        <v>0</v>
      </c>
      <c r="W439" s="9" t="b">
        <f t="shared" si="91"/>
        <v>0</v>
      </c>
      <c r="X439" t="b">
        <f t="shared" si="92"/>
        <v>0</v>
      </c>
      <c r="Y439" t="b">
        <f t="shared" si="93"/>
        <v>1</v>
      </c>
      <c r="Z439" t="b">
        <f t="shared" si="94"/>
        <v>0</v>
      </c>
      <c r="AA439">
        <f t="shared" si="95"/>
        <v>378</v>
      </c>
      <c r="AB439" t="b">
        <f t="shared" si="96"/>
        <v>1</v>
      </c>
      <c r="AC439" t="str">
        <f t="shared" si="97"/>
        <v>Moderate</v>
      </c>
      <c r="AD439" t="str">
        <v>Moderate</v>
      </c>
      <c r="AF439" t="b">
        <v>0</v>
      </c>
    </row>
    <row r="440" spans="1:32" x14ac:dyDescent="0.45">
      <c r="A440" s="9">
        <v>439</v>
      </c>
      <c r="B440" s="9" t="s">
        <v>557</v>
      </c>
      <c r="C440" s="9" t="s">
        <v>42</v>
      </c>
      <c r="D440" s="9" t="s">
        <v>547</v>
      </c>
      <c r="E440" s="15" t="b">
        <f t="shared" si="84"/>
        <v>0</v>
      </c>
      <c r="F440" s="15" t="b">
        <f t="shared" si="85"/>
        <v>0</v>
      </c>
      <c r="G440" s="9" t="s">
        <v>548</v>
      </c>
      <c r="H440" s="15" t="b">
        <f t="shared" si="86"/>
        <v>1</v>
      </c>
      <c r="I440" s="9" t="s">
        <v>553</v>
      </c>
      <c r="J440" s="9" t="s">
        <v>532</v>
      </c>
      <c r="K440" s="15" t="b">
        <f t="shared" si="87"/>
        <v>0</v>
      </c>
      <c r="L440" s="9" t="s">
        <v>542</v>
      </c>
      <c r="M440" s="9">
        <v>38</v>
      </c>
      <c r="N440" s="9">
        <v>80124</v>
      </c>
      <c r="O440" s="9">
        <v>30</v>
      </c>
      <c r="P440" s="15" t="b">
        <f t="shared" si="88"/>
        <v>1</v>
      </c>
      <c r="Q440" s="9">
        <v>16</v>
      </c>
      <c r="R440" s="9">
        <v>2</v>
      </c>
      <c r="S440" s="9">
        <v>1</v>
      </c>
      <c r="T440" s="9">
        <v>26</v>
      </c>
      <c r="U440" s="9" t="b">
        <f t="shared" si="89"/>
        <v>0</v>
      </c>
      <c r="V440" s="9" t="b">
        <f t="shared" si="90"/>
        <v>0</v>
      </c>
      <c r="W440" s="9" t="b">
        <f t="shared" si="91"/>
        <v>0</v>
      </c>
      <c r="X440" t="b">
        <f t="shared" si="92"/>
        <v>0</v>
      </c>
      <c r="Y440" t="b">
        <f t="shared" si="93"/>
        <v>1</v>
      </c>
      <c r="Z440" t="b">
        <f t="shared" si="94"/>
        <v>0</v>
      </c>
      <c r="AA440">
        <f t="shared" si="95"/>
        <v>221</v>
      </c>
      <c r="AB440" t="b">
        <f t="shared" si="96"/>
        <v>1</v>
      </c>
      <c r="AC440" t="str">
        <f t="shared" si="97"/>
        <v>Well Paid</v>
      </c>
      <c r="AD440" t="str">
        <v>Well Paid</v>
      </c>
      <c r="AF440" t="b">
        <v>0</v>
      </c>
    </row>
    <row r="441" spans="1:32" x14ac:dyDescent="0.45">
      <c r="A441" s="8">
        <v>440</v>
      </c>
      <c r="B441" s="8" t="s">
        <v>552</v>
      </c>
      <c r="C441" s="8" t="s">
        <v>43</v>
      </c>
      <c r="D441" s="8" t="s">
        <v>529</v>
      </c>
      <c r="E441" s="15" t="b">
        <f t="shared" si="84"/>
        <v>1</v>
      </c>
      <c r="F441" s="15" t="b">
        <f t="shared" si="85"/>
        <v>1</v>
      </c>
      <c r="G441" s="8" t="s">
        <v>548</v>
      </c>
      <c r="H441" s="15" t="b">
        <f t="shared" si="86"/>
        <v>1</v>
      </c>
      <c r="I441" s="8" t="s">
        <v>556</v>
      </c>
      <c r="J441" s="8" t="s">
        <v>532</v>
      </c>
      <c r="K441" s="15" t="b">
        <f t="shared" si="87"/>
        <v>0</v>
      </c>
      <c r="L441" s="8" t="s">
        <v>538</v>
      </c>
      <c r="M441" s="8">
        <v>62</v>
      </c>
      <c r="N441" s="8">
        <v>82870</v>
      </c>
      <c r="O441" s="8">
        <v>10</v>
      </c>
      <c r="P441" s="15" t="b">
        <f t="shared" si="88"/>
        <v>0</v>
      </c>
      <c r="Q441" s="8">
        <v>9</v>
      </c>
      <c r="R441" s="8">
        <v>2</v>
      </c>
      <c r="S441" s="8">
        <v>4</v>
      </c>
      <c r="T441" s="8">
        <v>59</v>
      </c>
      <c r="U441" s="9" t="b">
        <f t="shared" si="89"/>
        <v>0</v>
      </c>
      <c r="V441" s="9" t="b">
        <f t="shared" si="90"/>
        <v>0</v>
      </c>
      <c r="W441" s="9" t="b">
        <f t="shared" si="91"/>
        <v>0</v>
      </c>
      <c r="X441" t="b">
        <f t="shared" si="92"/>
        <v>0</v>
      </c>
      <c r="Y441" t="b">
        <f t="shared" si="93"/>
        <v>1</v>
      </c>
      <c r="Z441" t="b">
        <f t="shared" si="94"/>
        <v>0</v>
      </c>
      <c r="AA441">
        <f t="shared" si="95"/>
        <v>207</v>
      </c>
      <c r="AB441" t="b">
        <f t="shared" si="96"/>
        <v>1</v>
      </c>
      <c r="AC441" t="str">
        <f t="shared" si="97"/>
        <v>Well Paid</v>
      </c>
      <c r="AD441" t="str">
        <v>Well Paid</v>
      </c>
      <c r="AF441" t="b">
        <v>0</v>
      </c>
    </row>
    <row r="442" spans="1:32" x14ac:dyDescent="0.45">
      <c r="A442" s="9">
        <v>441</v>
      </c>
      <c r="B442" s="9" t="s">
        <v>545</v>
      </c>
      <c r="C442" s="9" t="s">
        <v>42</v>
      </c>
      <c r="D442" s="9" t="s">
        <v>547</v>
      </c>
      <c r="E442" s="15" t="b">
        <f t="shared" si="84"/>
        <v>0</v>
      </c>
      <c r="F442" s="15" t="b">
        <f t="shared" si="85"/>
        <v>0</v>
      </c>
      <c r="G442" s="9" t="s">
        <v>550</v>
      </c>
      <c r="H442" s="15" t="b">
        <f t="shared" si="86"/>
        <v>0</v>
      </c>
      <c r="I442" s="9" t="s">
        <v>553</v>
      </c>
      <c r="J442" s="9" t="s">
        <v>544</v>
      </c>
      <c r="K442" s="15" t="b">
        <f t="shared" si="87"/>
        <v>1</v>
      </c>
      <c r="L442" s="9" t="s">
        <v>538</v>
      </c>
      <c r="M442" s="9">
        <v>33</v>
      </c>
      <c r="N442" s="9">
        <v>86547</v>
      </c>
      <c r="O442" s="9">
        <v>18</v>
      </c>
      <c r="P442" s="15" t="b">
        <f t="shared" si="88"/>
        <v>1</v>
      </c>
      <c r="Q442" s="9">
        <v>12</v>
      </c>
      <c r="R442" s="9">
        <v>5</v>
      </c>
      <c r="S442" s="9">
        <v>2</v>
      </c>
      <c r="T442" s="9">
        <v>25</v>
      </c>
      <c r="U442" s="9" t="b">
        <f t="shared" si="89"/>
        <v>0</v>
      </c>
      <c r="V442" s="9" t="b">
        <f t="shared" si="90"/>
        <v>0</v>
      </c>
      <c r="W442" s="9" t="b">
        <f t="shared" si="91"/>
        <v>0</v>
      </c>
      <c r="X442" t="b">
        <f t="shared" si="92"/>
        <v>0</v>
      </c>
      <c r="Y442" t="b">
        <f t="shared" si="93"/>
        <v>0</v>
      </c>
      <c r="Z442" t="b">
        <f t="shared" si="94"/>
        <v>0</v>
      </c>
      <c r="AA442">
        <f t="shared" si="95"/>
        <v>177</v>
      </c>
      <c r="AB442" t="b">
        <f t="shared" si="96"/>
        <v>1</v>
      </c>
      <c r="AC442" t="str">
        <f t="shared" si="97"/>
        <v>Well Paid</v>
      </c>
      <c r="AD442" t="str">
        <v>Well Paid</v>
      </c>
      <c r="AF442" t="b">
        <v>0</v>
      </c>
    </row>
    <row r="443" spans="1:32" x14ac:dyDescent="0.45">
      <c r="A443" s="8">
        <v>442</v>
      </c>
      <c r="B443" s="8" t="s">
        <v>557</v>
      </c>
      <c r="C443" s="8" t="s">
        <v>43</v>
      </c>
      <c r="D443" s="8" t="s">
        <v>555</v>
      </c>
      <c r="E443" s="15" t="b">
        <f t="shared" si="84"/>
        <v>1</v>
      </c>
      <c r="F443" s="15" t="b">
        <f t="shared" si="85"/>
        <v>1</v>
      </c>
      <c r="G443" s="8" t="s">
        <v>540</v>
      </c>
      <c r="H443" s="15" t="b">
        <f t="shared" si="86"/>
        <v>0</v>
      </c>
      <c r="I443" s="8" t="s">
        <v>536</v>
      </c>
      <c r="J443" s="8" t="s">
        <v>532</v>
      </c>
      <c r="K443" s="15" t="b">
        <f t="shared" si="87"/>
        <v>0</v>
      </c>
      <c r="L443" s="8" t="s">
        <v>538</v>
      </c>
      <c r="M443" s="8">
        <v>56</v>
      </c>
      <c r="N443" s="8">
        <v>94110</v>
      </c>
      <c r="O443" s="8">
        <v>38</v>
      </c>
      <c r="P443" s="15" t="b">
        <f t="shared" si="88"/>
        <v>1</v>
      </c>
      <c r="Q443" s="8">
        <v>12</v>
      </c>
      <c r="R443" s="8">
        <v>5</v>
      </c>
      <c r="S443" s="8">
        <v>4</v>
      </c>
      <c r="T443" s="8">
        <v>41</v>
      </c>
      <c r="U443" s="9" t="b">
        <f t="shared" si="89"/>
        <v>0</v>
      </c>
      <c r="V443" s="9" t="b">
        <f t="shared" si="90"/>
        <v>1</v>
      </c>
      <c r="W443" s="9" t="b">
        <f t="shared" si="91"/>
        <v>1</v>
      </c>
      <c r="X443" t="b">
        <f t="shared" si="92"/>
        <v>0</v>
      </c>
      <c r="Y443" t="b">
        <f t="shared" si="93"/>
        <v>1</v>
      </c>
      <c r="Z443" t="b">
        <f t="shared" si="94"/>
        <v>0</v>
      </c>
      <c r="AA443">
        <f t="shared" si="95"/>
        <v>135</v>
      </c>
      <c r="AB443" t="b">
        <f t="shared" si="96"/>
        <v>1</v>
      </c>
      <c r="AC443" t="str">
        <f t="shared" si="97"/>
        <v>Well Paid</v>
      </c>
      <c r="AD443" t="str">
        <v>Well Paid</v>
      </c>
      <c r="AF443" t="b">
        <v>0</v>
      </c>
    </row>
    <row r="444" spans="1:32" x14ac:dyDescent="0.45">
      <c r="A444" s="9">
        <v>443</v>
      </c>
      <c r="B444" s="9" t="s">
        <v>552</v>
      </c>
      <c r="C444" s="9" t="s">
        <v>42</v>
      </c>
      <c r="D444" s="9" t="s">
        <v>555</v>
      </c>
      <c r="E444" s="15" t="b">
        <f t="shared" si="84"/>
        <v>1</v>
      </c>
      <c r="F444" s="15" t="b">
        <f t="shared" si="85"/>
        <v>1</v>
      </c>
      <c r="G444" s="9" t="s">
        <v>530</v>
      </c>
      <c r="H444" s="15" t="b">
        <f t="shared" si="86"/>
        <v>0</v>
      </c>
      <c r="I444" s="9" t="s">
        <v>556</v>
      </c>
      <c r="J444" s="9" t="s">
        <v>544</v>
      </c>
      <c r="K444" s="15" t="b">
        <f t="shared" si="87"/>
        <v>1</v>
      </c>
      <c r="L444" s="9" t="s">
        <v>558</v>
      </c>
      <c r="M444" s="9">
        <v>64</v>
      </c>
      <c r="N444" s="9">
        <v>83554</v>
      </c>
      <c r="O444" s="9">
        <v>19</v>
      </c>
      <c r="P444" s="15" t="b">
        <f t="shared" si="88"/>
        <v>1</v>
      </c>
      <c r="Q444" s="9">
        <v>6</v>
      </c>
      <c r="R444" s="9">
        <v>13</v>
      </c>
      <c r="S444" s="9">
        <v>1</v>
      </c>
      <c r="T444" s="9">
        <v>20</v>
      </c>
      <c r="U444" s="9" t="b">
        <f t="shared" si="89"/>
        <v>0</v>
      </c>
      <c r="V444" s="9" t="b">
        <f t="shared" si="90"/>
        <v>1</v>
      </c>
      <c r="W444" s="9" t="b">
        <f t="shared" si="91"/>
        <v>1</v>
      </c>
      <c r="X444" t="b">
        <f t="shared" si="92"/>
        <v>0</v>
      </c>
      <c r="Y444" t="b">
        <f t="shared" si="93"/>
        <v>0</v>
      </c>
      <c r="Z444" t="b">
        <f t="shared" si="94"/>
        <v>0</v>
      </c>
      <c r="AA444">
        <f t="shared" si="95"/>
        <v>201</v>
      </c>
      <c r="AB444" t="b">
        <f t="shared" si="96"/>
        <v>0</v>
      </c>
      <c r="AC444" t="str">
        <f t="shared" si="97"/>
        <v>Well Paid</v>
      </c>
      <c r="AD444" t="str">
        <v>Well Paid</v>
      </c>
      <c r="AF444" t="b">
        <v>0</v>
      </c>
    </row>
    <row r="445" spans="1:32" x14ac:dyDescent="0.45">
      <c r="A445" s="8">
        <v>444</v>
      </c>
      <c r="B445" s="8" t="s">
        <v>527</v>
      </c>
      <c r="C445" s="8" t="s">
        <v>528</v>
      </c>
      <c r="D445" s="8" t="s">
        <v>535</v>
      </c>
      <c r="E445" s="15" t="b">
        <f t="shared" si="84"/>
        <v>1</v>
      </c>
      <c r="F445" s="15" t="b">
        <f t="shared" si="85"/>
        <v>1</v>
      </c>
      <c r="G445" s="8" t="s">
        <v>550</v>
      </c>
      <c r="H445" s="15" t="b">
        <f t="shared" si="86"/>
        <v>0</v>
      </c>
      <c r="I445" s="8" t="s">
        <v>556</v>
      </c>
      <c r="J445" s="8" t="s">
        <v>532</v>
      </c>
      <c r="K445" s="15" t="b">
        <f t="shared" si="87"/>
        <v>0</v>
      </c>
      <c r="L445" s="8" t="s">
        <v>546</v>
      </c>
      <c r="M445" s="8">
        <v>22</v>
      </c>
      <c r="N445" s="8">
        <v>50936</v>
      </c>
      <c r="O445" s="8">
        <v>36</v>
      </c>
      <c r="P445" s="15" t="b">
        <f t="shared" si="88"/>
        <v>1</v>
      </c>
      <c r="Q445" s="8">
        <v>19</v>
      </c>
      <c r="R445" s="8">
        <v>7</v>
      </c>
      <c r="S445" s="8">
        <v>2</v>
      </c>
      <c r="T445" s="8">
        <v>23</v>
      </c>
      <c r="U445" s="9" t="b">
        <f t="shared" si="89"/>
        <v>0</v>
      </c>
      <c r="V445" s="9" t="b">
        <f t="shared" si="90"/>
        <v>1</v>
      </c>
      <c r="W445" s="9" t="b">
        <f t="shared" si="91"/>
        <v>1</v>
      </c>
      <c r="X445" t="b">
        <f t="shared" si="92"/>
        <v>0</v>
      </c>
      <c r="Y445" t="b">
        <f t="shared" si="93"/>
        <v>1</v>
      </c>
      <c r="Z445" t="b">
        <f t="shared" si="94"/>
        <v>0</v>
      </c>
      <c r="AA445">
        <f t="shared" si="95"/>
        <v>379</v>
      </c>
      <c r="AB445" t="b">
        <f t="shared" si="96"/>
        <v>1</v>
      </c>
      <c r="AC445" t="str">
        <f t="shared" si="97"/>
        <v>Moderate</v>
      </c>
      <c r="AD445" t="str">
        <v>Moderate</v>
      </c>
      <c r="AF445" t="b">
        <v>0</v>
      </c>
    </row>
    <row r="446" spans="1:32" x14ac:dyDescent="0.45">
      <c r="A446" s="9">
        <v>445</v>
      </c>
      <c r="B446" s="9" t="s">
        <v>557</v>
      </c>
      <c r="C446" s="9" t="s">
        <v>528</v>
      </c>
      <c r="D446" s="9" t="s">
        <v>555</v>
      </c>
      <c r="E446" s="15" t="b">
        <f t="shared" si="84"/>
        <v>1</v>
      </c>
      <c r="F446" s="15" t="b">
        <f t="shared" si="85"/>
        <v>1</v>
      </c>
      <c r="G446" s="9" t="s">
        <v>540</v>
      </c>
      <c r="H446" s="15" t="b">
        <f t="shared" si="86"/>
        <v>0</v>
      </c>
      <c r="I446" s="9" t="s">
        <v>543</v>
      </c>
      <c r="J446" s="9" t="s">
        <v>537</v>
      </c>
      <c r="K446" s="15" t="b">
        <f t="shared" si="87"/>
        <v>0</v>
      </c>
      <c r="L446" s="9" t="s">
        <v>538</v>
      </c>
      <c r="M446" s="9">
        <v>36</v>
      </c>
      <c r="N446" s="9">
        <v>34426</v>
      </c>
      <c r="O446" s="9">
        <v>13</v>
      </c>
      <c r="P446" s="15" t="b">
        <f t="shared" si="88"/>
        <v>0</v>
      </c>
      <c r="Q446" s="9">
        <v>7</v>
      </c>
      <c r="R446" s="9">
        <v>12</v>
      </c>
      <c r="S446" s="9">
        <v>8</v>
      </c>
      <c r="T446" s="9">
        <v>48</v>
      </c>
      <c r="U446" s="9" t="b">
        <f t="shared" si="89"/>
        <v>0</v>
      </c>
      <c r="V446" s="9" t="b">
        <f t="shared" si="90"/>
        <v>0</v>
      </c>
      <c r="W446" s="9" t="b">
        <f t="shared" si="91"/>
        <v>0</v>
      </c>
      <c r="X446" t="b">
        <f t="shared" si="92"/>
        <v>0</v>
      </c>
      <c r="Y446" t="b">
        <f t="shared" si="93"/>
        <v>1</v>
      </c>
      <c r="Z446" t="b">
        <f t="shared" si="94"/>
        <v>0</v>
      </c>
      <c r="AA446">
        <f t="shared" si="95"/>
        <v>474</v>
      </c>
      <c r="AB446" t="b">
        <f t="shared" si="96"/>
        <v>0</v>
      </c>
      <c r="AC446" t="str">
        <f t="shared" si="97"/>
        <v>Moderate</v>
      </c>
      <c r="AD446" t="str">
        <v>Moderate</v>
      </c>
      <c r="AF446" t="b">
        <v>0</v>
      </c>
    </row>
    <row r="447" spans="1:32" x14ac:dyDescent="0.45">
      <c r="A447" s="8">
        <v>446</v>
      </c>
      <c r="B447" s="8" t="s">
        <v>527</v>
      </c>
      <c r="C447" s="8" t="s">
        <v>528</v>
      </c>
      <c r="D447" s="8" t="s">
        <v>529</v>
      </c>
      <c r="E447" s="15" t="b">
        <f t="shared" si="84"/>
        <v>1</v>
      </c>
      <c r="F447" s="15" t="b">
        <f t="shared" si="85"/>
        <v>1</v>
      </c>
      <c r="G447" s="8" t="s">
        <v>550</v>
      </c>
      <c r="H447" s="15" t="b">
        <f t="shared" si="86"/>
        <v>0</v>
      </c>
      <c r="I447" s="8" t="s">
        <v>553</v>
      </c>
      <c r="J447" s="8" t="s">
        <v>532</v>
      </c>
      <c r="K447" s="15" t="b">
        <f t="shared" si="87"/>
        <v>0</v>
      </c>
      <c r="L447" s="8" t="s">
        <v>558</v>
      </c>
      <c r="M447" s="8">
        <v>47</v>
      </c>
      <c r="N447" s="8">
        <v>118839</v>
      </c>
      <c r="O447" s="8">
        <v>3</v>
      </c>
      <c r="P447" s="15" t="b">
        <f t="shared" si="88"/>
        <v>0</v>
      </c>
      <c r="Q447" s="8">
        <v>3</v>
      </c>
      <c r="R447" s="8">
        <v>2</v>
      </c>
      <c r="S447" s="8">
        <v>6</v>
      </c>
      <c r="T447" s="8">
        <v>40</v>
      </c>
      <c r="U447" s="9" t="b">
        <f t="shared" si="89"/>
        <v>0</v>
      </c>
      <c r="V447" s="9" t="b">
        <f t="shared" si="90"/>
        <v>0</v>
      </c>
      <c r="W447" s="9" t="b">
        <f t="shared" si="91"/>
        <v>0</v>
      </c>
      <c r="X447" t="b">
        <f t="shared" si="92"/>
        <v>0</v>
      </c>
      <c r="Y447" t="b">
        <f t="shared" si="93"/>
        <v>1</v>
      </c>
      <c r="Z447" t="b">
        <f t="shared" si="94"/>
        <v>0</v>
      </c>
      <c r="AA447">
        <f t="shared" si="95"/>
        <v>9</v>
      </c>
      <c r="AB447" t="b">
        <f t="shared" si="96"/>
        <v>0</v>
      </c>
      <c r="AC447" t="str">
        <f t="shared" si="97"/>
        <v>Well Paid</v>
      </c>
      <c r="AD447" t="str">
        <v>Well Paid</v>
      </c>
      <c r="AF447" t="b">
        <v>0</v>
      </c>
    </row>
    <row r="448" spans="1:32" x14ac:dyDescent="0.45">
      <c r="A448" s="9">
        <v>447</v>
      </c>
      <c r="B448" s="9" t="s">
        <v>552</v>
      </c>
      <c r="C448" s="9" t="s">
        <v>528</v>
      </c>
      <c r="D448" s="9" t="s">
        <v>555</v>
      </c>
      <c r="E448" s="15" t="b">
        <f t="shared" si="84"/>
        <v>1</v>
      </c>
      <c r="F448" s="15" t="b">
        <f t="shared" si="85"/>
        <v>1</v>
      </c>
      <c r="G448" s="9" t="s">
        <v>530</v>
      </c>
      <c r="H448" s="15" t="b">
        <f t="shared" si="86"/>
        <v>0</v>
      </c>
      <c r="I448" s="9" t="s">
        <v>551</v>
      </c>
      <c r="J448" s="9" t="s">
        <v>532</v>
      </c>
      <c r="K448" s="15" t="b">
        <f t="shared" si="87"/>
        <v>0</v>
      </c>
      <c r="L448" s="9" t="s">
        <v>538</v>
      </c>
      <c r="M448" s="9">
        <v>58</v>
      </c>
      <c r="N448" s="9">
        <v>57606</v>
      </c>
      <c r="O448" s="9">
        <v>10</v>
      </c>
      <c r="P448" s="15" t="b">
        <f t="shared" si="88"/>
        <v>0</v>
      </c>
      <c r="Q448" s="9">
        <v>16</v>
      </c>
      <c r="R448" s="9">
        <v>11</v>
      </c>
      <c r="S448" s="9">
        <v>2</v>
      </c>
      <c r="T448" s="9">
        <v>45</v>
      </c>
      <c r="U448" s="9" t="b">
        <f t="shared" si="89"/>
        <v>0</v>
      </c>
      <c r="V448" s="9" t="b">
        <f t="shared" si="90"/>
        <v>0</v>
      </c>
      <c r="W448" s="9" t="b">
        <f t="shared" si="91"/>
        <v>0</v>
      </c>
      <c r="X448" t="b">
        <f t="shared" si="92"/>
        <v>0</v>
      </c>
      <c r="Y448" t="b">
        <f t="shared" si="93"/>
        <v>1</v>
      </c>
      <c r="Z448" t="b">
        <f t="shared" si="94"/>
        <v>0</v>
      </c>
      <c r="AA448">
        <f t="shared" si="95"/>
        <v>336</v>
      </c>
      <c r="AB448" t="b">
        <f t="shared" si="96"/>
        <v>1</v>
      </c>
      <c r="AC448" t="str">
        <f t="shared" si="97"/>
        <v>Moderate</v>
      </c>
      <c r="AD448" t="str">
        <v>Moderate</v>
      </c>
      <c r="AF448" t="b">
        <v>0</v>
      </c>
    </row>
    <row r="449" spans="1:32" x14ac:dyDescent="0.45">
      <c r="A449" s="8">
        <v>448</v>
      </c>
      <c r="B449" s="8" t="s">
        <v>527</v>
      </c>
      <c r="C449" s="8" t="s">
        <v>528</v>
      </c>
      <c r="D449" s="8" t="s">
        <v>555</v>
      </c>
      <c r="E449" s="15" t="b">
        <f t="shared" si="84"/>
        <v>1</v>
      </c>
      <c r="F449" s="15" t="b">
        <f t="shared" si="85"/>
        <v>1</v>
      </c>
      <c r="G449" s="8" t="s">
        <v>530</v>
      </c>
      <c r="H449" s="15" t="b">
        <f t="shared" si="86"/>
        <v>0</v>
      </c>
      <c r="I449" s="8" t="s">
        <v>556</v>
      </c>
      <c r="J449" s="8" t="s">
        <v>537</v>
      </c>
      <c r="K449" s="15" t="b">
        <f t="shared" si="87"/>
        <v>0</v>
      </c>
      <c r="L449" s="8" t="s">
        <v>549</v>
      </c>
      <c r="M449" s="8">
        <v>42</v>
      </c>
      <c r="N449" s="8">
        <v>77832</v>
      </c>
      <c r="O449" s="8">
        <v>38</v>
      </c>
      <c r="P449" s="15" t="b">
        <f t="shared" si="88"/>
        <v>1</v>
      </c>
      <c r="Q449" s="8">
        <v>18</v>
      </c>
      <c r="R449" s="8">
        <v>14</v>
      </c>
      <c r="S449" s="8">
        <v>6</v>
      </c>
      <c r="T449" s="8">
        <v>33</v>
      </c>
      <c r="U449" s="9" t="b">
        <f t="shared" si="89"/>
        <v>0</v>
      </c>
      <c r="V449" s="9" t="b">
        <f t="shared" si="90"/>
        <v>1</v>
      </c>
      <c r="W449" s="9" t="b">
        <f t="shared" si="91"/>
        <v>1</v>
      </c>
      <c r="X449" t="b">
        <f t="shared" si="92"/>
        <v>0</v>
      </c>
      <c r="Y449" t="b">
        <f t="shared" si="93"/>
        <v>0</v>
      </c>
      <c r="Z449" t="b">
        <f t="shared" si="94"/>
        <v>0</v>
      </c>
      <c r="AA449">
        <f t="shared" si="95"/>
        <v>234</v>
      </c>
      <c r="AB449" t="b">
        <f t="shared" si="96"/>
        <v>1</v>
      </c>
      <c r="AC449" t="str">
        <f t="shared" si="97"/>
        <v>Moderate</v>
      </c>
      <c r="AD449" t="str">
        <v>Moderate</v>
      </c>
      <c r="AF449" t="b">
        <v>0</v>
      </c>
    </row>
    <row r="450" spans="1:32" x14ac:dyDescent="0.45">
      <c r="A450" s="9">
        <v>449</v>
      </c>
      <c r="B450" s="9" t="s">
        <v>545</v>
      </c>
      <c r="C450" s="9" t="s">
        <v>43</v>
      </c>
      <c r="D450" s="9" t="s">
        <v>529</v>
      </c>
      <c r="E450" s="15" t="b">
        <f t="shared" si="84"/>
        <v>1</v>
      </c>
      <c r="F450" s="15" t="b">
        <f t="shared" si="85"/>
        <v>1</v>
      </c>
      <c r="G450" s="9" t="s">
        <v>540</v>
      </c>
      <c r="H450" s="15" t="b">
        <f t="shared" si="86"/>
        <v>0</v>
      </c>
      <c r="I450" s="9" t="s">
        <v>551</v>
      </c>
      <c r="J450" s="9" t="s">
        <v>544</v>
      </c>
      <c r="K450" s="15" t="b">
        <f t="shared" si="87"/>
        <v>1</v>
      </c>
      <c r="L450" s="9" t="s">
        <v>542</v>
      </c>
      <c r="M450" s="9">
        <v>52</v>
      </c>
      <c r="N450" s="9">
        <v>58151</v>
      </c>
      <c r="O450" s="9">
        <v>1</v>
      </c>
      <c r="P450" s="15" t="b">
        <f t="shared" si="88"/>
        <v>0</v>
      </c>
      <c r="Q450" s="9">
        <v>16</v>
      </c>
      <c r="R450" s="9">
        <v>13</v>
      </c>
      <c r="S450" s="9">
        <v>9</v>
      </c>
      <c r="T450" s="9">
        <v>28</v>
      </c>
      <c r="U450" s="9" t="b">
        <f t="shared" si="89"/>
        <v>0</v>
      </c>
      <c r="V450" s="9" t="b">
        <f t="shared" si="90"/>
        <v>0</v>
      </c>
      <c r="W450" s="9" t="b">
        <f t="shared" si="91"/>
        <v>0</v>
      </c>
      <c r="X450" t="b">
        <f t="shared" si="92"/>
        <v>0</v>
      </c>
      <c r="Y450" t="b">
        <f t="shared" si="93"/>
        <v>1</v>
      </c>
      <c r="Z450" t="b">
        <f t="shared" si="94"/>
        <v>0</v>
      </c>
      <c r="AA450">
        <f t="shared" si="95"/>
        <v>329</v>
      </c>
      <c r="AB450" t="b">
        <f t="shared" si="96"/>
        <v>0</v>
      </c>
      <c r="AC450" t="str">
        <f t="shared" si="97"/>
        <v>Moderate</v>
      </c>
      <c r="AD450" t="str">
        <v>Moderate</v>
      </c>
      <c r="AF450" t="b">
        <v>0</v>
      </c>
    </row>
    <row r="451" spans="1:32" x14ac:dyDescent="0.45">
      <c r="A451" s="8">
        <v>450</v>
      </c>
      <c r="B451" s="8" t="s">
        <v>552</v>
      </c>
      <c r="C451" s="8" t="s">
        <v>528</v>
      </c>
      <c r="D451" s="8" t="s">
        <v>547</v>
      </c>
      <c r="E451" s="15" t="b">
        <f t="shared" ref="E451:E501" si="98">D451&lt;&gt;$D$7</f>
        <v>0</v>
      </c>
      <c r="F451" s="15" t="b">
        <f t="shared" ref="F451:F501" si="99">NOT(D451=$D$7)</f>
        <v>0</v>
      </c>
      <c r="G451" s="8" t="s">
        <v>530</v>
      </c>
      <c r="H451" s="15" t="b">
        <f t="shared" ref="H451:H501" si="100">G451=$G$12</f>
        <v>0</v>
      </c>
      <c r="I451" s="8" t="s">
        <v>536</v>
      </c>
      <c r="J451" s="8" t="s">
        <v>544</v>
      </c>
      <c r="K451" s="15" t="b">
        <f t="shared" ref="K451:K501" si="101">J451=$J$5</f>
        <v>1</v>
      </c>
      <c r="L451" s="8" t="s">
        <v>538</v>
      </c>
      <c r="M451" s="8">
        <v>46</v>
      </c>
      <c r="N451" s="8">
        <v>109303</v>
      </c>
      <c r="O451" s="8">
        <v>27</v>
      </c>
      <c r="P451" s="15" t="b">
        <f t="shared" ref="P451:P501" si="102">O451&gt;15</f>
        <v>1</v>
      </c>
      <c r="Q451" s="8">
        <v>7</v>
      </c>
      <c r="R451" s="8">
        <v>7</v>
      </c>
      <c r="S451" s="8">
        <v>7</v>
      </c>
      <c r="T451" s="8">
        <v>31</v>
      </c>
      <c r="U451" s="9" t="b">
        <f t="shared" ref="U451:U501" si="103">AND(K451,H451)</f>
        <v>0</v>
      </c>
      <c r="V451" s="9" t="b">
        <f t="shared" ref="V451:V501" si="104">AND(P451,E451)</f>
        <v>0</v>
      </c>
      <c r="W451" s="9" t="b">
        <f t="shared" ref="W451:W501" si="105">OR(U451:V451)</f>
        <v>0</v>
      </c>
      <c r="X451" t="b">
        <f t="shared" ref="X451:X501" si="106">AND(J451="Permanent",S451&gt;=8)</f>
        <v>0</v>
      </c>
      <c r="Y451" t="b">
        <f t="shared" ref="Y451:Y501" si="107">OR(J451=$J$2,S451&gt;7)</f>
        <v>0</v>
      </c>
      <c r="Z451" t="b">
        <f t="shared" ref="Z451:Z501" si="108">AND(J451=$J$5,G451=$G$7,D451=$D$8,O451&gt;15)</f>
        <v>0</v>
      </c>
      <c r="AA451">
        <f t="shared" ref="AA451:AA501" si="109">_xlfn.RANK.EQ(N451,$N$2:$N$501)</f>
        <v>56</v>
      </c>
      <c r="AB451" t="b">
        <f t="shared" ref="AB451:AB501" si="110">ISEVEN(O451)</f>
        <v>0</v>
      </c>
      <c r="AC451" t="str">
        <f t="shared" ref="AC451:AC501" si="111">IF(N451&gt;80000,"Well Paid","Moderate")</f>
        <v>Well Paid</v>
      </c>
      <c r="AD451" t="str">
        <v>Well Paid</v>
      </c>
      <c r="AF451" t="b">
        <v>0</v>
      </c>
    </row>
    <row r="452" spans="1:32" x14ac:dyDescent="0.45">
      <c r="A452" s="9">
        <v>451</v>
      </c>
      <c r="B452" s="9" t="s">
        <v>552</v>
      </c>
      <c r="C452" s="9" t="s">
        <v>528</v>
      </c>
      <c r="D452" s="9" t="s">
        <v>547</v>
      </c>
      <c r="E452" s="15" t="b">
        <f t="shared" si="98"/>
        <v>0</v>
      </c>
      <c r="F452" s="15" t="b">
        <f t="shared" si="99"/>
        <v>0</v>
      </c>
      <c r="G452" s="9" t="s">
        <v>550</v>
      </c>
      <c r="H452" s="15" t="b">
        <f t="shared" si="100"/>
        <v>0</v>
      </c>
      <c r="I452" s="9" t="s">
        <v>543</v>
      </c>
      <c r="J452" s="9" t="s">
        <v>532</v>
      </c>
      <c r="K452" s="15" t="b">
        <f t="shared" si="101"/>
        <v>0</v>
      </c>
      <c r="L452" s="9" t="s">
        <v>554</v>
      </c>
      <c r="M452" s="9">
        <v>44</v>
      </c>
      <c r="N452" s="9">
        <v>41308</v>
      </c>
      <c r="O452" s="9">
        <v>8</v>
      </c>
      <c r="P452" s="15" t="b">
        <f t="shared" si="102"/>
        <v>0</v>
      </c>
      <c r="Q452" s="9">
        <v>4</v>
      </c>
      <c r="R452" s="9">
        <v>5</v>
      </c>
      <c r="S452" s="9">
        <v>9</v>
      </c>
      <c r="T452" s="9">
        <v>25</v>
      </c>
      <c r="U452" s="9" t="b">
        <f t="shared" si="103"/>
        <v>0</v>
      </c>
      <c r="V452" s="9" t="b">
        <f t="shared" si="104"/>
        <v>0</v>
      </c>
      <c r="W452" s="9" t="b">
        <f t="shared" si="105"/>
        <v>0</v>
      </c>
      <c r="X452" t="b">
        <f t="shared" si="106"/>
        <v>1</v>
      </c>
      <c r="Y452" t="b">
        <f t="shared" si="107"/>
        <v>1</v>
      </c>
      <c r="Z452" t="b">
        <f t="shared" si="108"/>
        <v>0</v>
      </c>
      <c r="AA452">
        <f t="shared" si="109"/>
        <v>439</v>
      </c>
      <c r="AB452" t="b">
        <f t="shared" si="110"/>
        <v>1</v>
      </c>
      <c r="AC452" t="str">
        <f t="shared" si="111"/>
        <v>Moderate</v>
      </c>
      <c r="AD452" t="str">
        <v>Moderate</v>
      </c>
      <c r="AF452" t="b">
        <v>0</v>
      </c>
    </row>
    <row r="453" spans="1:32" x14ac:dyDescent="0.45">
      <c r="A453" s="8">
        <v>452</v>
      </c>
      <c r="B453" s="8" t="s">
        <v>552</v>
      </c>
      <c r="C453" s="8" t="s">
        <v>528</v>
      </c>
      <c r="D453" s="8" t="s">
        <v>529</v>
      </c>
      <c r="E453" s="15" t="b">
        <f t="shared" si="98"/>
        <v>1</v>
      </c>
      <c r="F453" s="15" t="b">
        <f t="shared" si="99"/>
        <v>1</v>
      </c>
      <c r="G453" s="8" t="s">
        <v>530</v>
      </c>
      <c r="H453" s="15" t="b">
        <f t="shared" si="100"/>
        <v>0</v>
      </c>
      <c r="I453" s="8" t="s">
        <v>541</v>
      </c>
      <c r="J453" s="8" t="s">
        <v>537</v>
      </c>
      <c r="K453" s="15" t="b">
        <f t="shared" si="101"/>
        <v>0</v>
      </c>
      <c r="L453" s="8" t="s">
        <v>542</v>
      </c>
      <c r="M453" s="8">
        <v>45</v>
      </c>
      <c r="N453" s="8">
        <v>92522</v>
      </c>
      <c r="O453" s="8">
        <v>17</v>
      </c>
      <c r="P453" s="15" t="b">
        <f t="shared" si="102"/>
        <v>1</v>
      </c>
      <c r="Q453" s="8">
        <v>8</v>
      </c>
      <c r="R453" s="8">
        <v>14</v>
      </c>
      <c r="S453" s="8">
        <v>5</v>
      </c>
      <c r="T453" s="8">
        <v>39</v>
      </c>
      <c r="U453" s="9" t="b">
        <f t="shared" si="103"/>
        <v>0</v>
      </c>
      <c r="V453" s="9" t="b">
        <f t="shared" si="104"/>
        <v>1</v>
      </c>
      <c r="W453" s="9" t="b">
        <f t="shared" si="105"/>
        <v>1</v>
      </c>
      <c r="X453" t="b">
        <f t="shared" si="106"/>
        <v>0</v>
      </c>
      <c r="Y453" t="b">
        <f t="shared" si="107"/>
        <v>0</v>
      </c>
      <c r="Z453" t="b">
        <f t="shared" si="108"/>
        <v>0</v>
      </c>
      <c r="AA453">
        <f t="shared" si="109"/>
        <v>141</v>
      </c>
      <c r="AB453" t="b">
        <f t="shared" si="110"/>
        <v>0</v>
      </c>
      <c r="AC453" t="str">
        <f t="shared" si="111"/>
        <v>Well Paid</v>
      </c>
      <c r="AD453" t="str">
        <v>Well Paid</v>
      </c>
      <c r="AF453" t="b">
        <v>0</v>
      </c>
    </row>
    <row r="454" spans="1:32" x14ac:dyDescent="0.45">
      <c r="A454" s="9">
        <v>453</v>
      </c>
      <c r="B454" s="9" t="s">
        <v>559</v>
      </c>
      <c r="C454" s="9" t="s">
        <v>528</v>
      </c>
      <c r="D454" s="9" t="s">
        <v>535</v>
      </c>
      <c r="E454" s="15" t="b">
        <f t="shared" si="98"/>
        <v>1</v>
      </c>
      <c r="F454" s="15" t="b">
        <f t="shared" si="99"/>
        <v>1</v>
      </c>
      <c r="G454" s="9" t="s">
        <v>550</v>
      </c>
      <c r="H454" s="15" t="b">
        <f t="shared" si="100"/>
        <v>0</v>
      </c>
      <c r="I454" s="9" t="s">
        <v>551</v>
      </c>
      <c r="J454" s="9" t="s">
        <v>544</v>
      </c>
      <c r="K454" s="15" t="b">
        <f t="shared" si="101"/>
        <v>1</v>
      </c>
      <c r="L454" s="9" t="s">
        <v>542</v>
      </c>
      <c r="M454" s="9">
        <v>59</v>
      </c>
      <c r="N454" s="9">
        <v>75671</v>
      </c>
      <c r="O454" s="9">
        <v>9</v>
      </c>
      <c r="P454" s="15" t="b">
        <f t="shared" si="102"/>
        <v>0</v>
      </c>
      <c r="Q454" s="9">
        <v>13</v>
      </c>
      <c r="R454" s="9">
        <v>6</v>
      </c>
      <c r="S454" s="9">
        <v>7</v>
      </c>
      <c r="T454" s="9">
        <v>43</v>
      </c>
      <c r="U454" s="9" t="b">
        <f t="shared" si="103"/>
        <v>0</v>
      </c>
      <c r="V454" s="9" t="b">
        <f t="shared" si="104"/>
        <v>0</v>
      </c>
      <c r="W454" s="9" t="b">
        <f t="shared" si="105"/>
        <v>0</v>
      </c>
      <c r="X454" t="b">
        <f t="shared" si="106"/>
        <v>0</v>
      </c>
      <c r="Y454" t="b">
        <f t="shared" si="107"/>
        <v>0</v>
      </c>
      <c r="Z454" t="b">
        <f t="shared" si="108"/>
        <v>0</v>
      </c>
      <c r="AA454">
        <f t="shared" si="109"/>
        <v>248</v>
      </c>
      <c r="AB454" t="b">
        <f t="shared" si="110"/>
        <v>0</v>
      </c>
      <c r="AC454" t="str">
        <f t="shared" si="111"/>
        <v>Moderate</v>
      </c>
      <c r="AD454" t="str">
        <v>Moderate</v>
      </c>
      <c r="AF454" t="b">
        <v>0</v>
      </c>
    </row>
    <row r="455" spans="1:32" x14ac:dyDescent="0.45">
      <c r="A455" s="8">
        <v>454</v>
      </c>
      <c r="B455" s="8" t="s">
        <v>559</v>
      </c>
      <c r="C455" s="8" t="s">
        <v>42</v>
      </c>
      <c r="D455" s="8" t="s">
        <v>555</v>
      </c>
      <c r="E455" s="15" t="b">
        <f t="shared" si="98"/>
        <v>1</v>
      </c>
      <c r="F455" s="15" t="b">
        <f t="shared" si="99"/>
        <v>1</v>
      </c>
      <c r="G455" s="8" t="s">
        <v>550</v>
      </c>
      <c r="H455" s="15" t="b">
        <f t="shared" si="100"/>
        <v>0</v>
      </c>
      <c r="I455" s="8" t="s">
        <v>556</v>
      </c>
      <c r="J455" s="8" t="s">
        <v>532</v>
      </c>
      <c r="K455" s="15" t="b">
        <f t="shared" si="101"/>
        <v>0</v>
      </c>
      <c r="L455" s="8" t="s">
        <v>538</v>
      </c>
      <c r="M455" s="8">
        <v>49</v>
      </c>
      <c r="N455" s="8">
        <v>32204</v>
      </c>
      <c r="O455" s="8">
        <v>6</v>
      </c>
      <c r="P455" s="15" t="b">
        <f t="shared" si="102"/>
        <v>0</v>
      </c>
      <c r="Q455" s="8">
        <v>13</v>
      </c>
      <c r="R455" s="8">
        <v>8</v>
      </c>
      <c r="S455" s="8">
        <v>7</v>
      </c>
      <c r="T455" s="8">
        <v>46</v>
      </c>
      <c r="U455" s="9" t="b">
        <f t="shared" si="103"/>
        <v>0</v>
      </c>
      <c r="V455" s="9" t="b">
        <f t="shared" si="104"/>
        <v>0</v>
      </c>
      <c r="W455" s="9" t="b">
        <f t="shared" si="105"/>
        <v>0</v>
      </c>
      <c r="X455" t="b">
        <f t="shared" si="106"/>
        <v>0</v>
      </c>
      <c r="Y455" t="b">
        <f t="shared" si="107"/>
        <v>1</v>
      </c>
      <c r="Z455" t="b">
        <f t="shared" si="108"/>
        <v>0</v>
      </c>
      <c r="AA455">
        <f t="shared" si="109"/>
        <v>485</v>
      </c>
      <c r="AB455" t="b">
        <f t="shared" si="110"/>
        <v>1</v>
      </c>
      <c r="AC455" t="str">
        <f t="shared" si="111"/>
        <v>Moderate</v>
      </c>
      <c r="AD455" t="str">
        <v>Moderate</v>
      </c>
      <c r="AF455" t="b">
        <v>0</v>
      </c>
    </row>
    <row r="456" spans="1:32" x14ac:dyDescent="0.45">
      <c r="A456" s="9">
        <v>455</v>
      </c>
      <c r="B456" s="9" t="s">
        <v>559</v>
      </c>
      <c r="C456" s="9" t="s">
        <v>43</v>
      </c>
      <c r="D456" s="9" t="s">
        <v>529</v>
      </c>
      <c r="E456" s="15" t="b">
        <f t="shared" si="98"/>
        <v>1</v>
      </c>
      <c r="F456" s="15" t="b">
        <f t="shared" si="99"/>
        <v>1</v>
      </c>
      <c r="G456" s="9" t="s">
        <v>530</v>
      </c>
      <c r="H456" s="15" t="b">
        <f t="shared" si="100"/>
        <v>0</v>
      </c>
      <c r="I456" s="9" t="s">
        <v>536</v>
      </c>
      <c r="J456" s="9" t="s">
        <v>537</v>
      </c>
      <c r="K456" s="15" t="b">
        <f t="shared" si="101"/>
        <v>0</v>
      </c>
      <c r="L456" s="9" t="s">
        <v>546</v>
      </c>
      <c r="M456" s="9">
        <v>42</v>
      </c>
      <c r="N456" s="9">
        <v>117265</v>
      </c>
      <c r="O456" s="9">
        <v>25</v>
      </c>
      <c r="P456" s="15" t="b">
        <f t="shared" si="102"/>
        <v>1</v>
      </c>
      <c r="Q456" s="9">
        <v>17</v>
      </c>
      <c r="R456" s="9">
        <v>10</v>
      </c>
      <c r="S456" s="9">
        <v>3</v>
      </c>
      <c r="T456" s="9">
        <v>57</v>
      </c>
      <c r="U456" s="9" t="b">
        <f t="shared" si="103"/>
        <v>0</v>
      </c>
      <c r="V456" s="9" t="b">
        <f t="shared" si="104"/>
        <v>1</v>
      </c>
      <c r="W456" s="9" t="b">
        <f t="shared" si="105"/>
        <v>1</v>
      </c>
      <c r="X456" t="b">
        <f t="shared" si="106"/>
        <v>0</v>
      </c>
      <c r="Y456" t="b">
        <f t="shared" si="107"/>
        <v>0</v>
      </c>
      <c r="Z456" t="b">
        <f t="shared" si="108"/>
        <v>0</v>
      </c>
      <c r="AA456">
        <f t="shared" si="109"/>
        <v>15</v>
      </c>
      <c r="AB456" t="b">
        <f t="shared" si="110"/>
        <v>0</v>
      </c>
      <c r="AC456" t="str">
        <f t="shared" si="111"/>
        <v>Well Paid</v>
      </c>
      <c r="AD456" t="str">
        <v>Well Paid</v>
      </c>
      <c r="AF456" t="b">
        <v>0</v>
      </c>
    </row>
    <row r="457" spans="1:32" x14ac:dyDescent="0.45">
      <c r="A457" s="8">
        <v>456</v>
      </c>
      <c r="B457" s="8" t="s">
        <v>545</v>
      </c>
      <c r="C457" s="8" t="s">
        <v>528</v>
      </c>
      <c r="D457" s="8" t="s">
        <v>555</v>
      </c>
      <c r="E457" s="15" t="b">
        <f t="shared" si="98"/>
        <v>1</v>
      </c>
      <c r="F457" s="15" t="b">
        <f t="shared" si="99"/>
        <v>1</v>
      </c>
      <c r="G457" s="8" t="s">
        <v>540</v>
      </c>
      <c r="H457" s="15" t="b">
        <f t="shared" si="100"/>
        <v>0</v>
      </c>
      <c r="I457" s="8" t="s">
        <v>531</v>
      </c>
      <c r="J457" s="8" t="s">
        <v>544</v>
      </c>
      <c r="K457" s="15" t="b">
        <f t="shared" si="101"/>
        <v>1</v>
      </c>
      <c r="L457" s="8" t="s">
        <v>533</v>
      </c>
      <c r="M457" s="8">
        <v>64</v>
      </c>
      <c r="N457" s="8">
        <v>61131</v>
      </c>
      <c r="O457" s="8">
        <v>39</v>
      </c>
      <c r="P457" s="15" t="b">
        <f t="shared" si="102"/>
        <v>1</v>
      </c>
      <c r="Q457" s="8">
        <v>17</v>
      </c>
      <c r="R457" s="8">
        <v>13</v>
      </c>
      <c r="S457" s="8">
        <v>7</v>
      </c>
      <c r="T457" s="8">
        <v>27</v>
      </c>
      <c r="U457" s="9" t="b">
        <f t="shared" si="103"/>
        <v>0</v>
      </c>
      <c r="V457" s="9" t="b">
        <f t="shared" si="104"/>
        <v>1</v>
      </c>
      <c r="W457" s="9" t="b">
        <f t="shared" si="105"/>
        <v>1</v>
      </c>
      <c r="X457" t="b">
        <f t="shared" si="106"/>
        <v>0</v>
      </c>
      <c r="Y457" t="b">
        <f t="shared" si="107"/>
        <v>0</v>
      </c>
      <c r="Z457" t="b">
        <f t="shared" si="108"/>
        <v>0</v>
      </c>
      <c r="AA457">
        <f t="shared" si="109"/>
        <v>313</v>
      </c>
      <c r="AB457" t="b">
        <f t="shared" si="110"/>
        <v>0</v>
      </c>
      <c r="AC457" t="str">
        <f t="shared" si="111"/>
        <v>Moderate</v>
      </c>
      <c r="AD457" t="str">
        <v>Moderate</v>
      </c>
      <c r="AF457" t="b">
        <v>0</v>
      </c>
    </row>
    <row r="458" spans="1:32" x14ac:dyDescent="0.45">
      <c r="A458" s="9">
        <v>457</v>
      </c>
      <c r="B458" s="9" t="s">
        <v>557</v>
      </c>
      <c r="C458" s="9" t="s">
        <v>528</v>
      </c>
      <c r="D458" s="9" t="s">
        <v>535</v>
      </c>
      <c r="E458" s="15" t="b">
        <f t="shared" si="98"/>
        <v>1</v>
      </c>
      <c r="F458" s="15" t="b">
        <f t="shared" si="99"/>
        <v>1</v>
      </c>
      <c r="G458" s="9" t="s">
        <v>548</v>
      </c>
      <c r="H458" s="15" t="b">
        <f t="shared" si="100"/>
        <v>1</v>
      </c>
      <c r="I458" s="9" t="s">
        <v>536</v>
      </c>
      <c r="J458" s="9" t="s">
        <v>544</v>
      </c>
      <c r="K458" s="15" t="b">
        <f t="shared" si="101"/>
        <v>1</v>
      </c>
      <c r="L458" s="9" t="s">
        <v>546</v>
      </c>
      <c r="M458" s="9">
        <v>39</v>
      </c>
      <c r="N458" s="9">
        <v>82428</v>
      </c>
      <c r="O458" s="9">
        <v>28</v>
      </c>
      <c r="P458" s="15" t="b">
        <f t="shared" si="102"/>
        <v>1</v>
      </c>
      <c r="Q458" s="9">
        <v>5</v>
      </c>
      <c r="R458" s="9">
        <v>14</v>
      </c>
      <c r="S458" s="9">
        <v>1</v>
      </c>
      <c r="T458" s="9">
        <v>20</v>
      </c>
      <c r="U458" s="9" t="b">
        <f t="shared" si="103"/>
        <v>1</v>
      </c>
      <c r="V458" s="9" t="b">
        <f t="shared" si="104"/>
        <v>1</v>
      </c>
      <c r="W458" s="9" t="b">
        <f t="shared" si="105"/>
        <v>1</v>
      </c>
      <c r="X458" t="b">
        <f t="shared" si="106"/>
        <v>0</v>
      </c>
      <c r="Y458" t="b">
        <f t="shared" si="107"/>
        <v>0</v>
      </c>
      <c r="Z458" t="b">
        <f t="shared" si="108"/>
        <v>0</v>
      </c>
      <c r="AA458">
        <f t="shared" si="109"/>
        <v>208</v>
      </c>
      <c r="AB458" t="b">
        <f t="shared" si="110"/>
        <v>1</v>
      </c>
      <c r="AC458" t="str">
        <f t="shared" si="111"/>
        <v>Well Paid</v>
      </c>
      <c r="AD458" t="str">
        <v>Well Paid</v>
      </c>
      <c r="AF458" t="b">
        <v>0</v>
      </c>
    </row>
    <row r="459" spans="1:32" x14ac:dyDescent="0.45">
      <c r="A459" s="8">
        <v>458</v>
      </c>
      <c r="B459" s="8" t="s">
        <v>527</v>
      </c>
      <c r="C459" s="8" t="s">
        <v>528</v>
      </c>
      <c r="D459" s="8" t="s">
        <v>555</v>
      </c>
      <c r="E459" s="15" t="b">
        <f t="shared" si="98"/>
        <v>1</v>
      </c>
      <c r="F459" s="15" t="b">
        <f t="shared" si="99"/>
        <v>1</v>
      </c>
      <c r="G459" s="8" t="s">
        <v>530</v>
      </c>
      <c r="H459" s="15" t="b">
        <f t="shared" si="100"/>
        <v>0</v>
      </c>
      <c r="I459" s="8" t="s">
        <v>536</v>
      </c>
      <c r="J459" s="8" t="s">
        <v>537</v>
      </c>
      <c r="K459" s="15" t="b">
        <f t="shared" si="101"/>
        <v>0</v>
      </c>
      <c r="L459" s="8" t="s">
        <v>538</v>
      </c>
      <c r="M459" s="8">
        <v>57</v>
      </c>
      <c r="N459" s="8">
        <v>63870</v>
      </c>
      <c r="O459" s="8">
        <v>33</v>
      </c>
      <c r="P459" s="15" t="b">
        <f t="shared" si="102"/>
        <v>1</v>
      </c>
      <c r="Q459" s="8">
        <v>6</v>
      </c>
      <c r="R459" s="8">
        <v>12</v>
      </c>
      <c r="S459" s="8">
        <v>9</v>
      </c>
      <c r="T459" s="8">
        <v>43</v>
      </c>
      <c r="U459" s="9" t="b">
        <f t="shared" si="103"/>
        <v>0</v>
      </c>
      <c r="V459" s="9" t="b">
        <f t="shared" si="104"/>
        <v>1</v>
      </c>
      <c r="W459" s="9" t="b">
        <f t="shared" si="105"/>
        <v>1</v>
      </c>
      <c r="X459" t="b">
        <f t="shared" si="106"/>
        <v>0</v>
      </c>
      <c r="Y459" t="b">
        <f t="shared" si="107"/>
        <v>1</v>
      </c>
      <c r="Z459" t="b">
        <f t="shared" si="108"/>
        <v>0</v>
      </c>
      <c r="AA459">
        <f t="shared" si="109"/>
        <v>296</v>
      </c>
      <c r="AB459" t="b">
        <f t="shared" si="110"/>
        <v>0</v>
      </c>
      <c r="AC459" t="str">
        <f t="shared" si="111"/>
        <v>Moderate</v>
      </c>
      <c r="AD459" t="str">
        <v>Moderate</v>
      </c>
      <c r="AF459" t="b">
        <v>0</v>
      </c>
    </row>
    <row r="460" spans="1:32" x14ac:dyDescent="0.45">
      <c r="A460" s="9">
        <v>459</v>
      </c>
      <c r="B460" s="9" t="s">
        <v>539</v>
      </c>
      <c r="C460" s="9" t="s">
        <v>43</v>
      </c>
      <c r="D460" s="9" t="s">
        <v>529</v>
      </c>
      <c r="E460" s="15" t="b">
        <f t="shared" si="98"/>
        <v>1</v>
      </c>
      <c r="F460" s="15" t="b">
        <f t="shared" si="99"/>
        <v>1</v>
      </c>
      <c r="G460" s="9" t="s">
        <v>550</v>
      </c>
      <c r="H460" s="15" t="b">
        <f t="shared" si="100"/>
        <v>0</v>
      </c>
      <c r="I460" s="9" t="s">
        <v>543</v>
      </c>
      <c r="J460" s="9" t="s">
        <v>537</v>
      </c>
      <c r="K460" s="15" t="b">
        <f t="shared" si="101"/>
        <v>0</v>
      </c>
      <c r="L460" s="9" t="s">
        <v>542</v>
      </c>
      <c r="M460" s="9">
        <v>56</v>
      </c>
      <c r="N460" s="9">
        <v>79067</v>
      </c>
      <c r="O460" s="9">
        <v>37</v>
      </c>
      <c r="P460" s="15" t="b">
        <f t="shared" si="102"/>
        <v>1</v>
      </c>
      <c r="Q460" s="9">
        <v>19</v>
      </c>
      <c r="R460" s="9">
        <v>4</v>
      </c>
      <c r="S460" s="9">
        <v>6</v>
      </c>
      <c r="T460" s="9">
        <v>26</v>
      </c>
      <c r="U460" s="9" t="b">
        <f t="shared" si="103"/>
        <v>0</v>
      </c>
      <c r="V460" s="9" t="b">
        <f t="shared" si="104"/>
        <v>1</v>
      </c>
      <c r="W460" s="9" t="b">
        <f t="shared" si="105"/>
        <v>1</v>
      </c>
      <c r="X460" t="b">
        <f t="shared" si="106"/>
        <v>0</v>
      </c>
      <c r="Y460" t="b">
        <f t="shared" si="107"/>
        <v>0</v>
      </c>
      <c r="Z460" t="b">
        <f t="shared" si="108"/>
        <v>0</v>
      </c>
      <c r="AA460">
        <f t="shared" si="109"/>
        <v>225</v>
      </c>
      <c r="AB460" t="b">
        <f t="shared" si="110"/>
        <v>0</v>
      </c>
      <c r="AC460" t="str">
        <f t="shared" si="111"/>
        <v>Moderate</v>
      </c>
      <c r="AD460" t="str">
        <v>Moderate</v>
      </c>
      <c r="AF460">
        <v>79067</v>
      </c>
    </row>
    <row r="461" spans="1:32" x14ac:dyDescent="0.45">
      <c r="A461" s="8">
        <v>460</v>
      </c>
      <c r="B461" s="8" t="s">
        <v>552</v>
      </c>
      <c r="C461" s="8" t="s">
        <v>42</v>
      </c>
      <c r="D461" s="8" t="s">
        <v>555</v>
      </c>
      <c r="E461" s="15" t="b">
        <f t="shared" si="98"/>
        <v>1</v>
      </c>
      <c r="F461" s="15" t="b">
        <f t="shared" si="99"/>
        <v>1</v>
      </c>
      <c r="G461" s="8" t="s">
        <v>550</v>
      </c>
      <c r="H461" s="15" t="b">
        <f t="shared" si="100"/>
        <v>0</v>
      </c>
      <c r="I461" s="8" t="s">
        <v>541</v>
      </c>
      <c r="J461" s="8" t="s">
        <v>537</v>
      </c>
      <c r="K461" s="15" t="b">
        <f t="shared" si="101"/>
        <v>0</v>
      </c>
      <c r="L461" s="8" t="s">
        <v>554</v>
      </c>
      <c r="M461" s="8">
        <v>30</v>
      </c>
      <c r="N461" s="8">
        <v>88585</v>
      </c>
      <c r="O461" s="8">
        <v>9</v>
      </c>
      <c r="P461" s="15" t="b">
        <f t="shared" si="102"/>
        <v>0</v>
      </c>
      <c r="Q461" s="8">
        <v>13</v>
      </c>
      <c r="R461" s="8">
        <v>13</v>
      </c>
      <c r="S461" s="8">
        <v>5</v>
      </c>
      <c r="T461" s="8">
        <v>38</v>
      </c>
      <c r="U461" s="9" t="b">
        <f t="shared" si="103"/>
        <v>0</v>
      </c>
      <c r="V461" s="9" t="b">
        <f t="shared" si="104"/>
        <v>0</v>
      </c>
      <c r="W461" s="9" t="b">
        <f t="shared" si="105"/>
        <v>0</v>
      </c>
      <c r="X461" t="b">
        <f t="shared" si="106"/>
        <v>0</v>
      </c>
      <c r="Y461" t="b">
        <f t="shared" si="107"/>
        <v>0</v>
      </c>
      <c r="Z461" t="b">
        <f t="shared" si="108"/>
        <v>0</v>
      </c>
      <c r="AA461">
        <f t="shared" si="109"/>
        <v>164</v>
      </c>
      <c r="AB461" t="b">
        <f t="shared" si="110"/>
        <v>0</v>
      </c>
      <c r="AC461" t="str">
        <f t="shared" si="111"/>
        <v>Well Paid</v>
      </c>
      <c r="AD461" t="str">
        <v>Well Paid</v>
      </c>
      <c r="AF461" t="b">
        <v>0</v>
      </c>
    </row>
    <row r="462" spans="1:32" x14ac:dyDescent="0.45">
      <c r="A462" s="9">
        <v>461</v>
      </c>
      <c r="B462" s="9" t="s">
        <v>527</v>
      </c>
      <c r="C462" s="9" t="s">
        <v>43</v>
      </c>
      <c r="D462" s="9" t="s">
        <v>547</v>
      </c>
      <c r="E462" s="15" t="b">
        <f t="shared" si="98"/>
        <v>0</v>
      </c>
      <c r="F462" s="15" t="b">
        <f t="shared" si="99"/>
        <v>0</v>
      </c>
      <c r="G462" s="9" t="s">
        <v>530</v>
      </c>
      <c r="H462" s="15" t="b">
        <f t="shared" si="100"/>
        <v>0</v>
      </c>
      <c r="I462" s="9" t="s">
        <v>531</v>
      </c>
      <c r="J462" s="9" t="s">
        <v>537</v>
      </c>
      <c r="K462" s="15" t="b">
        <f t="shared" si="101"/>
        <v>0</v>
      </c>
      <c r="L462" s="9" t="s">
        <v>542</v>
      </c>
      <c r="M462" s="9">
        <v>59</v>
      </c>
      <c r="N462" s="9">
        <v>51607</v>
      </c>
      <c r="O462" s="9">
        <v>18</v>
      </c>
      <c r="P462" s="15" t="b">
        <f t="shared" si="102"/>
        <v>1</v>
      </c>
      <c r="Q462" s="9">
        <v>14</v>
      </c>
      <c r="R462" s="9">
        <v>7</v>
      </c>
      <c r="S462" s="9">
        <v>7</v>
      </c>
      <c r="T462" s="9">
        <v>41</v>
      </c>
      <c r="U462" s="9" t="b">
        <f t="shared" si="103"/>
        <v>0</v>
      </c>
      <c r="V462" s="9" t="b">
        <f t="shared" si="104"/>
        <v>0</v>
      </c>
      <c r="W462" s="9" t="b">
        <f t="shared" si="105"/>
        <v>0</v>
      </c>
      <c r="X462" t="b">
        <f t="shared" si="106"/>
        <v>0</v>
      </c>
      <c r="Y462" t="b">
        <f t="shared" si="107"/>
        <v>0</v>
      </c>
      <c r="Z462" t="b">
        <f t="shared" si="108"/>
        <v>0</v>
      </c>
      <c r="AA462">
        <f t="shared" si="109"/>
        <v>375</v>
      </c>
      <c r="AB462" t="b">
        <f t="shared" si="110"/>
        <v>1</v>
      </c>
      <c r="AC462" t="str">
        <f t="shared" si="111"/>
        <v>Moderate</v>
      </c>
      <c r="AD462" t="str">
        <v>Moderate</v>
      </c>
      <c r="AF462" t="b">
        <v>0</v>
      </c>
    </row>
    <row r="463" spans="1:32" x14ac:dyDescent="0.45">
      <c r="A463" s="8">
        <v>462</v>
      </c>
      <c r="B463" s="8" t="s">
        <v>552</v>
      </c>
      <c r="C463" s="8" t="s">
        <v>42</v>
      </c>
      <c r="D463" s="8" t="s">
        <v>535</v>
      </c>
      <c r="E463" s="15" t="b">
        <f t="shared" si="98"/>
        <v>1</v>
      </c>
      <c r="F463" s="15" t="b">
        <f t="shared" si="99"/>
        <v>1</v>
      </c>
      <c r="G463" s="8" t="s">
        <v>540</v>
      </c>
      <c r="H463" s="15" t="b">
        <f t="shared" si="100"/>
        <v>0</v>
      </c>
      <c r="I463" s="8" t="s">
        <v>553</v>
      </c>
      <c r="J463" s="8" t="s">
        <v>532</v>
      </c>
      <c r="K463" s="15" t="b">
        <f t="shared" si="101"/>
        <v>0</v>
      </c>
      <c r="L463" s="8" t="s">
        <v>546</v>
      </c>
      <c r="M463" s="8">
        <v>51</v>
      </c>
      <c r="N463" s="8">
        <v>54968</v>
      </c>
      <c r="O463" s="8">
        <v>21</v>
      </c>
      <c r="P463" s="15" t="b">
        <f t="shared" si="102"/>
        <v>1</v>
      </c>
      <c r="Q463" s="8">
        <v>4</v>
      </c>
      <c r="R463" s="8">
        <v>6</v>
      </c>
      <c r="S463" s="8">
        <v>5</v>
      </c>
      <c r="T463" s="8">
        <v>54</v>
      </c>
      <c r="U463" s="9" t="b">
        <f t="shared" si="103"/>
        <v>0</v>
      </c>
      <c r="V463" s="9" t="b">
        <f t="shared" si="104"/>
        <v>1</v>
      </c>
      <c r="W463" s="9" t="b">
        <f t="shared" si="105"/>
        <v>1</v>
      </c>
      <c r="X463" t="b">
        <f t="shared" si="106"/>
        <v>0</v>
      </c>
      <c r="Y463" t="b">
        <f t="shared" si="107"/>
        <v>1</v>
      </c>
      <c r="Z463" t="b">
        <f t="shared" si="108"/>
        <v>0</v>
      </c>
      <c r="AA463">
        <f t="shared" si="109"/>
        <v>354</v>
      </c>
      <c r="AB463" t="b">
        <f t="shared" si="110"/>
        <v>0</v>
      </c>
      <c r="AC463" t="str">
        <f t="shared" si="111"/>
        <v>Moderate</v>
      </c>
      <c r="AD463" t="str">
        <v>Moderate</v>
      </c>
      <c r="AF463" t="b">
        <v>0</v>
      </c>
    </row>
    <row r="464" spans="1:32" x14ac:dyDescent="0.45">
      <c r="A464" s="9">
        <v>463</v>
      </c>
      <c r="B464" s="9" t="s">
        <v>545</v>
      </c>
      <c r="C464" s="9" t="s">
        <v>528</v>
      </c>
      <c r="D464" s="9" t="s">
        <v>535</v>
      </c>
      <c r="E464" s="15" t="b">
        <f t="shared" si="98"/>
        <v>1</v>
      </c>
      <c r="F464" s="15" t="b">
        <f t="shared" si="99"/>
        <v>1</v>
      </c>
      <c r="G464" s="9" t="s">
        <v>540</v>
      </c>
      <c r="H464" s="15" t="b">
        <f t="shared" si="100"/>
        <v>0</v>
      </c>
      <c r="I464" s="9" t="s">
        <v>553</v>
      </c>
      <c r="J464" s="9" t="s">
        <v>537</v>
      </c>
      <c r="K464" s="15" t="b">
        <f t="shared" si="101"/>
        <v>0</v>
      </c>
      <c r="L464" s="9" t="s">
        <v>554</v>
      </c>
      <c r="M464" s="9">
        <v>55</v>
      </c>
      <c r="N464" s="9">
        <v>41908</v>
      </c>
      <c r="O464" s="9">
        <v>2</v>
      </c>
      <c r="P464" s="15" t="b">
        <f t="shared" si="102"/>
        <v>0</v>
      </c>
      <c r="Q464" s="9">
        <v>7</v>
      </c>
      <c r="R464" s="9">
        <v>10</v>
      </c>
      <c r="S464" s="9">
        <v>5</v>
      </c>
      <c r="T464" s="9">
        <v>49</v>
      </c>
      <c r="U464" s="9" t="b">
        <f t="shared" si="103"/>
        <v>0</v>
      </c>
      <c r="V464" s="9" t="b">
        <f t="shared" si="104"/>
        <v>0</v>
      </c>
      <c r="W464" s="9" t="b">
        <f t="shared" si="105"/>
        <v>0</v>
      </c>
      <c r="X464" t="b">
        <f t="shared" si="106"/>
        <v>0</v>
      </c>
      <c r="Y464" t="b">
        <f t="shared" si="107"/>
        <v>0</v>
      </c>
      <c r="Z464" t="b">
        <f t="shared" si="108"/>
        <v>0</v>
      </c>
      <c r="AA464">
        <f t="shared" si="109"/>
        <v>436</v>
      </c>
      <c r="AB464" t="b">
        <f t="shared" si="110"/>
        <v>1</v>
      </c>
      <c r="AC464" t="str">
        <f t="shared" si="111"/>
        <v>Moderate</v>
      </c>
      <c r="AD464" t="str">
        <v>Moderate</v>
      </c>
      <c r="AF464" t="b">
        <v>0</v>
      </c>
    </row>
    <row r="465" spans="1:32" x14ac:dyDescent="0.45">
      <c r="A465" s="8">
        <v>464</v>
      </c>
      <c r="B465" s="8" t="s">
        <v>552</v>
      </c>
      <c r="C465" s="8" t="s">
        <v>528</v>
      </c>
      <c r="D465" s="8" t="s">
        <v>535</v>
      </c>
      <c r="E465" s="15" t="b">
        <f t="shared" si="98"/>
        <v>1</v>
      </c>
      <c r="F465" s="15" t="b">
        <f t="shared" si="99"/>
        <v>1</v>
      </c>
      <c r="G465" s="8" t="s">
        <v>550</v>
      </c>
      <c r="H465" s="15" t="b">
        <f t="shared" si="100"/>
        <v>0</v>
      </c>
      <c r="I465" s="8" t="s">
        <v>551</v>
      </c>
      <c r="J465" s="8" t="s">
        <v>544</v>
      </c>
      <c r="K465" s="15" t="b">
        <f t="shared" si="101"/>
        <v>1</v>
      </c>
      <c r="L465" s="8" t="s">
        <v>558</v>
      </c>
      <c r="M465" s="8">
        <v>53</v>
      </c>
      <c r="N465" s="8">
        <v>56423</v>
      </c>
      <c r="O465" s="8">
        <v>38</v>
      </c>
      <c r="P465" s="15" t="b">
        <f t="shared" si="102"/>
        <v>1</v>
      </c>
      <c r="Q465" s="8">
        <v>8</v>
      </c>
      <c r="R465" s="8">
        <v>2</v>
      </c>
      <c r="S465" s="8">
        <v>7</v>
      </c>
      <c r="T465" s="8">
        <v>48</v>
      </c>
      <c r="U465" s="9" t="b">
        <f t="shared" si="103"/>
        <v>0</v>
      </c>
      <c r="V465" s="9" t="b">
        <f t="shared" si="104"/>
        <v>1</v>
      </c>
      <c r="W465" s="9" t="b">
        <f t="shared" si="105"/>
        <v>1</v>
      </c>
      <c r="X465" t="b">
        <f t="shared" si="106"/>
        <v>0</v>
      </c>
      <c r="Y465" t="b">
        <f t="shared" si="107"/>
        <v>0</v>
      </c>
      <c r="Z465" t="b">
        <f t="shared" si="108"/>
        <v>0</v>
      </c>
      <c r="AA465">
        <f t="shared" si="109"/>
        <v>344</v>
      </c>
      <c r="AB465" t="b">
        <f t="shared" si="110"/>
        <v>1</v>
      </c>
      <c r="AC465" t="str">
        <f t="shared" si="111"/>
        <v>Moderate</v>
      </c>
      <c r="AD465" t="str">
        <v>Moderate</v>
      </c>
      <c r="AF465" t="b">
        <v>0</v>
      </c>
    </row>
    <row r="466" spans="1:32" x14ac:dyDescent="0.45">
      <c r="A466" s="9">
        <v>465</v>
      </c>
      <c r="B466" s="9" t="s">
        <v>559</v>
      </c>
      <c r="C466" s="9" t="s">
        <v>43</v>
      </c>
      <c r="D466" s="9" t="s">
        <v>529</v>
      </c>
      <c r="E466" s="15" t="b">
        <f t="shared" si="98"/>
        <v>1</v>
      </c>
      <c r="F466" s="15" t="b">
        <f t="shared" si="99"/>
        <v>1</v>
      </c>
      <c r="G466" s="9" t="s">
        <v>550</v>
      </c>
      <c r="H466" s="15" t="b">
        <f t="shared" si="100"/>
        <v>0</v>
      </c>
      <c r="I466" s="9" t="s">
        <v>536</v>
      </c>
      <c r="J466" s="9" t="s">
        <v>544</v>
      </c>
      <c r="K466" s="15" t="b">
        <f t="shared" si="101"/>
        <v>1</v>
      </c>
      <c r="L466" s="9" t="s">
        <v>549</v>
      </c>
      <c r="M466" s="9">
        <v>24</v>
      </c>
      <c r="N466" s="9">
        <v>104707</v>
      </c>
      <c r="O466" s="9">
        <v>36</v>
      </c>
      <c r="P466" s="15" t="b">
        <f t="shared" si="102"/>
        <v>1</v>
      </c>
      <c r="Q466" s="9">
        <v>13</v>
      </c>
      <c r="R466" s="9">
        <v>8</v>
      </c>
      <c r="S466" s="9">
        <v>7</v>
      </c>
      <c r="T466" s="9">
        <v>41</v>
      </c>
      <c r="U466" s="9" t="b">
        <f t="shared" si="103"/>
        <v>0</v>
      </c>
      <c r="V466" s="9" t="b">
        <f t="shared" si="104"/>
        <v>1</v>
      </c>
      <c r="W466" s="9" t="b">
        <f t="shared" si="105"/>
        <v>1</v>
      </c>
      <c r="X466" t="b">
        <f t="shared" si="106"/>
        <v>0</v>
      </c>
      <c r="Y466" t="b">
        <f t="shared" si="107"/>
        <v>0</v>
      </c>
      <c r="Z466" t="b">
        <f t="shared" si="108"/>
        <v>0</v>
      </c>
      <c r="AA466">
        <f t="shared" si="109"/>
        <v>87</v>
      </c>
      <c r="AB466" t="b">
        <f t="shared" si="110"/>
        <v>1</v>
      </c>
      <c r="AC466" t="str">
        <f t="shared" si="111"/>
        <v>Well Paid</v>
      </c>
      <c r="AD466" t="str">
        <v>Well Paid</v>
      </c>
      <c r="AF466" t="b">
        <v>0</v>
      </c>
    </row>
    <row r="467" spans="1:32" x14ac:dyDescent="0.45">
      <c r="A467" s="8">
        <v>466</v>
      </c>
      <c r="B467" s="8" t="s">
        <v>539</v>
      </c>
      <c r="C467" s="8" t="s">
        <v>43</v>
      </c>
      <c r="D467" s="8" t="s">
        <v>535</v>
      </c>
      <c r="E467" s="15" t="b">
        <f t="shared" si="98"/>
        <v>1</v>
      </c>
      <c r="F467" s="15" t="b">
        <f t="shared" si="99"/>
        <v>1</v>
      </c>
      <c r="G467" s="8" t="s">
        <v>540</v>
      </c>
      <c r="H467" s="15" t="b">
        <f t="shared" si="100"/>
        <v>0</v>
      </c>
      <c r="I467" s="8" t="s">
        <v>543</v>
      </c>
      <c r="J467" s="8" t="s">
        <v>532</v>
      </c>
      <c r="K467" s="15" t="b">
        <f t="shared" si="101"/>
        <v>0</v>
      </c>
      <c r="L467" s="8" t="s">
        <v>542</v>
      </c>
      <c r="M467" s="8">
        <v>24</v>
      </c>
      <c r="N467" s="8">
        <v>108257</v>
      </c>
      <c r="O467" s="8">
        <v>37</v>
      </c>
      <c r="P467" s="15" t="b">
        <f t="shared" si="102"/>
        <v>1</v>
      </c>
      <c r="Q467" s="8">
        <v>6</v>
      </c>
      <c r="R467" s="8">
        <v>10</v>
      </c>
      <c r="S467" s="8">
        <v>3</v>
      </c>
      <c r="T467" s="8">
        <v>30</v>
      </c>
      <c r="U467" s="9" t="b">
        <f t="shared" si="103"/>
        <v>0</v>
      </c>
      <c r="V467" s="9" t="b">
        <f t="shared" si="104"/>
        <v>1</v>
      </c>
      <c r="W467" s="9" t="b">
        <f t="shared" si="105"/>
        <v>1</v>
      </c>
      <c r="X467" t="b">
        <f t="shared" si="106"/>
        <v>0</v>
      </c>
      <c r="Y467" t="b">
        <f t="shared" si="107"/>
        <v>1</v>
      </c>
      <c r="Z467" t="b">
        <f t="shared" si="108"/>
        <v>0</v>
      </c>
      <c r="AA467">
        <f t="shared" si="109"/>
        <v>64</v>
      </c>
      <c r="AB467" t="b">
        <f t="shared" si="110"/>
        <v>0</v>
      </c>
      <c r="AC467" t="str">
        <f t="shared" si="111"/>
        <v>Well Paid</v>
      </c>
      <c r="AD467" t="str">
        <v>Well Paid</v>
      </c>
      <c r="AF467">
        <v>108257</v>
      </c>
    </row>
    <row r="468" spans="1:32" x14ac:dyDescent="0.45">
      <c r="A468" s="9">
        <v>467</v>
      </c>
      <c r="B468" s="9" t="s">
        <v>534</v>
      </c>
      <c r="C468" s="9" t="s">
        <v>42</v>
      </c>
      <c r="D468" s="9" t="s">
        <v>547</v>
      </c>
      <c r="E468" s="15" t="b">
        <f t="shared" si="98"/>
        <v>0</v>
      </c>
      <c r="F468" s="15" t="b">
        <f t="shared" si="99"/>
        <v>0</v>
      </c>
      <c r="G468" s="9" t="s">
        <v>548</v>
      </c>
      <c r="H468" s="15" t="b">
        <f t="shared" si="100"/>
        <v>1</v>
      </c>
      <c r="I468" s="9" t="s">
        <v>543</v>
      </c>
      <c r="J468" s="9" t="s">
        <v>544</v>
      </c>
      <c r="K468" s="15" t="b">
        <f t="shared" si="101"/>
        <v>1</v>
      </c>
      <c r="L468" s="9" t="s">
        <v>538</v>
      </c>
      <c r="M468" s="9">
        <v>49</v>
      </c>
      <c r="N468" s="9">
        <v>91215</v>
      </c>
      <c r="O468" s="9">
        <v>15</v>
      </c>
      <c r="P468" s="15" t="b">
        <f t="shared" si="102"/>
        <v>0</v>
      </c>
      <c r="Q468" s="9">
        <v>6</v>
      </c>
      <c r="R468" s="9">
        <v>9</v>
      </c>
      <c r="S468" s="9">
        <v>3</v>
      </c>
      <c r="T468" s="9">
        <v>39</v>
      </c>
      <c r="U468" s="9" t="b">
        <f t="shared" si="103"/>
        <v>1</v>
      </c>
      <c r="V468" s="9" t="b">
        <f t="shared" si="104"/>
        <v>0</v>
      </c>
      <c r="W468" s="9" t="b">
        <f t="shared" si="105"/>
        <v>1</v>
      </c>
      <c r="X468" t="b">
        <f t="shared" si="106"/>
        <v>0</v>
      </c>
      <c r="Y468" t="b">
        <f t="shared" si="107"/>
        <v>0</v>
      </c>
      <c r="Z468" t="b">
        <f t="shared" si="108"/>
        <v>0</v>
      </c>
      <c r="AA468">
        <f t="shared" si="109"/>
        <v>154</v>
      </c>
      <c r="AB468" t="b">
        <f t="shared" si="110"/>
        <v>0</v>
      </c>
      <c r="AC468" t="str">
        <f t="shared" si="111"/>
        <v>Well Paid</v>
      </c>
      <c r="AD468" t="str">
        <v>Well Paid</v>
      </c>
      <c r="AF468" t="b">
        <v>0</v>
      </c>
    </row>
    <row r="469" spans="1:32" x14ac:dyDescent="0.45">
      <c r="A469" s="8">
        <v>468</v>
      </c>
      <c r="B469" s="8" t="s">
        <v>552</v>
      </c>
      <c r="C469" s="8" t="s">
        <v>42</v>
      </c>
      <c r="D469" s="8" t="s">
        <v>529</v>
      </c>
      <c r="E469" s="15" t="b">
        <f t="shared" si="98"/>
        <v>1</v>
      </c>
      <c r="F469" s="15" t="b">
        <f t="shared" si="99"/>
        <v>1</v>
      </c>
      <c r="G469" s="8" t="s">
        <v>530</v>
      </c>
      <c r="H469" s="15" t="b">
        <f t="shared" si="100"/>
        <v>0</v>
      </c>
      <c r="I469" s="8" t="s">
        <v>553</v>
      </c>
      <c r="J469" s="8" t="s">
        <v>544</v>
      </c>
      <c r="K469" s="15" t="b">
        <f t="shared" si="101"/>
        <v>1</v>
      </c>
      <c r="L469" s="8" t="s">
        <v>558</v>
      </c>
      <c r="M469" s="8">
        <v>36</v>
      </c>
      <c r="N469" s="8">
        <v>85835</v>
      </c>
      <c r="O469" s="8">
        <v>28</v>
      </c>
      <c r="P469" s="15" t="b">
        <f t="shared" si="102"/>
        <v>1</v>
      </c>
      <c r="Q469" s="8">
        <v>3</v>
      </c>
      <c r="R469" s="8">
        <v>5</v>
      </c>
      <c r="S469" s="8">
        <v>3</v>
      </c>
      <c r="T469" s="8">
        <v>48</v>
      </c>
      <c r="U469" s="9" t="b">
        <f t="shared" si="103"/>
        <v>0</v>
      </c>
      <c r="V469" s="9" t="b">
        <f t="shared" si="104"/>
        <v>1</v>
      </c>
      <c r="W469" s="9" t="b">
        <f t="shared" si="105"/>
        <v>1</v>
      </c>
      <c r="X469" t="b">
        <f t="shared" si="106"/>
        <v>0</v>
      </c>
      <c r="Y469" t="b">
        <f t="shared" si="107"/>
        <v>0</v>
      </c>
      <c r="Z469" t="b">
        <f t="shared" si="108"/>
        <v>0</v>
      </c>
      <c r="AA469">
        <f t="shared" si="109"/>
        <v>182</v>
      </c>
      <c r="AB469" t="b">
        <f t="shared" si="110"/>
        <v>1</v>
      </c>
      <c r="AC469" t="str">
        <f t="shared" si="111"/>
        <v>Well Paid</v>
      </c>
      <c r="AD469" t="str">
        <v>Well Paid</v>
      </c>
      <c r="AF469" t="b">
        <v>0</v>
      </c>
    </row>
    <row r="470" spans="1:32" x14ac:dyDescent="0.45">
      <c r="A470" s="9">
        <v>469</v>
      </c>
      <c r="B470" s="9" t="s">
        <v>527</v>
      </c>
      <c r="C470" s="9" t="s">
        <v>43</v>
      </c>
      <c r="D470" s="9" t="s">
        <v>547</v>
      </c>
      <c r="E470" s="15" t="b">
        <f t="shared" si="98"/>
        <v>0</v>
      </c>
      <c r="F470" s="15" t="b">
        <f t="shared" si="99"/>
        <v>0</v>
      </c>
      <c r="G470" s="9" t="s">
        <v>550</v>
      </c>
      <c r="H470" s="15" t="b">
        <f t="shared" si="100"/>
        <v>0</v>
      </c>
      <c r="I470" s="9" t="s">
        <v>551</v>
      </c>
      <c r="J470" s="9" t="s">
        <v>537</v>
      </c>
      <c r="K470" s="15" t="b">
        <f t="shared" si="101"/>
        <v>0</v>
      </c>
      <c r="L470" s="9" t="s">
        <v>549</v>
      </c>
      <c r="M470" s="9">
        <v>62</v>
      </c>
      <c r="N470" s="9">
        <v>79429</v>
      </c>
      <c r="O470" s="9">
        <v>18</v>
      </c>
      <c r="P470" s="15" t="b">
        <f t="shared" si="102"/>
        <v>1</v>
      </c>
      <c r="Q470" s="9">
        <v>3</v>
      </c>
      <c r="R470" s="9">
        <v>10</v>
      </c>
      <c r="S470" s="9">
        <v>6</v>
      </c>
      <c r="T470" s="9">
        <v>53</v>
      </c>
      <c r="U470" s="9" t="b">
        <f t="shared" si="103"/>
        <v>0</v>
      </c>
      <c r="V470" s="9" t="b">
        <f t="shared" si="104"/>
        <v>0</v>
      </c>
      <c r="W470" s="9" t="b">
        <f t="shared" si="105"/>
        <v>0</v>
      </c>
      <c r="X470" t="b">
        <f t="shared" si="106"/>
        <v>0</v>
      </c>
      <c r="Y470" t="b">
        <f t="shared" si="107"/>
        <v>0</v>
      </c>
      <c r="Z470" t="b">
        <f t="shared" si="108"/>
        <v>0</v>
      </c>
      <c r="AA470">
        <f t="shared" si="109"/>
        <v>224</v>
      </c>
      <c r="AB470" t="b">
        <f t="shared" si="110"/>
        <v>1</v>
      </c>
      <c r="AC470" t="str">
        <f t="shared" si="111"/>
        <v>Moderate</v>
      </c>
      <c r="AD470" t="str">
        <v>Moderate</v>
      </c>
      <c r="AF470" t="b">
        <v>0</v>
      </c>
    </row>
    <row r="471" spans="1:32" x14ac:dyDescent="0.45">
      <c r="A471" s="8">
        <v>470</v>
      </c>
      <c r="B471" s="8" t="s">
        <v>559</v>
      </c>
      <c r="C471" s="8" t="s">
        <v>42</v>
      </c>
      <c r="D471" s="8" t="s">
        <v>555</v>
      </c>
      <c r="E471" s="15" t="b">
        <f t="shared" si="98"/>
        <v>1</v>
      </c>
      <c r="F471" s="15" t="b">
        <f t="shared" si="99"/>
        <v>1</v>
      </c>
      <c r="G471" s="8" t="s">
        <v>550</v>
      </c>
      <c r="H471" s="15" t="b">
        <f t="shared" si="100"/>
        <v>0</v>
      </c>
      <c r="I471" s="8" t="s">
        <v>551</v>
      </c>
      <c r="J471" s="8" t="s">
        <v>544</v>
      </c>
      <c r="K471" s="15" t="b">
        <f t="shared" si="101"/>
        <v>1</v>
      </c>
      <c r="L471" s="8" t="s">
        <v>538</v>
      </c>
      <c r="M471" s="8">
        <v>44</v>
      </c>
      <c r="N471" s="8">
        <v>112152</v>
      </c>
      <c r="O471" s="8">
        <v>34</v>
      </c>
      <c r="P471" s="15" t="b">
        <f t="shared" si="102"/>
        <v>1</v>
      </c>
      <c r="Q471" s="8">
        <v>13</v>
      </c>
      <c r="R471" s="8">
        <v>4</v>
      </c>
      <c r="S471" s="8">
        <v>6</v>
      </c>
      <c r="T471" s="8">
        <v>20</v>
      </c>
      <c r="U471" s="9" t="b">
        <f t="shared" si="103"/>
        <v>0</v>
      </c>
      <c r="V471" s="9" t="b">
        <f t="shared" si="104"/>
        <v>1</v>
      </c>
      <c r="W471" s="9" t="b">
        <f t="shared" si="105"/>
        <v>1</v>
      </c>
      <c r="X471" t="b">
        <f t="shared" si="106"/>
        <v>0</v>
      </c>
      <c r="Y471" t="b">
        <f t="shared" si="107"/>
        <v>0</v>
      </c>
      <c r="Z471" t="b">
        <f t="shared" si="108"/>
        <v>0</v>
      </c>
      <c r="AA471">
        <f t="shared" si="109"/>
        <v>36</v>
      </c>
      <c r="AB471" t="b">
        <f t="shared" si="110"/>
        <v>1</v>
      </c>
      <c r="AC471" t="str">
        <f t="shared" si="111"/>
        <v>Well Paid</v>
      </c>
      <c r="AD471" t="str">
        <v>Well Paid</v>
      </c>
      <c r="AF471" t="b">
        <v>0</v>
      </c>
    </row>
    <row r="472" spans="1:32" x14ac:dyDescent="0.45">
      <c r="A472" s="9">
        <v>471</v>
      </c>
      <c r="B472" s="9" t="s">
        <v>534</v>
      </c>
      <c r="C472" s="9" t="s">
        <v>43</v>
      </c>
      <c r="D472" s="9" t="s">
        <v>555</v>
      </c>
      <c r="E472" s="15" t="b">
        <f t="shared" si="98"/>
        <v>1</v>
      </c>
      <c r="F472" s="15" t="b">
        <f t="shared" si="99"/>
        <v>1</v>
      </c>
      <c r="G472" s="9" t="s">
        <v>540</v>
      </c>
      <c r="H472" s="15" t="b">
        <f t="shared" si="100"/>
        <v>0</v>
      </c>
      <c r="I472" s="9" t="s">
        <v>551</v>
      </c>
      <c r="J472" s="9" t="s">
        <v>532</v>
      </c>
      <c r="K472" s="15" t="b">
        <f t="shared" si="101"/>
        <v>0</v>
      </c>
      <c r="L472" s="9" t="s">
        <v>533</v>
      </c>
      <c r="M472" s="9">
        <v>61</v>
      </c>
      <c r="N472" s="9">
        <v>68458</v>
      </c>
      <c r="O472" s="9">
        <v>22</v>
      </c>
      <c r="P472" s="15" t="b">
        <f t="shared" si="102"/>
        <v>1</v>
      </c>
      <c r="Q472" s="9">
        <v>2</v>
      </c>
      <c r="R472" s="9">
        <v>6</v>
      </c>
      <c r="S472" s="9">
        <v>3</v>
      </c>
      <c r="T472" s="9">
        <v>50</v>
      </c>
      <c r="U472" s="9" t="b">
        <f t="shared" si="103"/>
        <v>0</v>
      </c>
      <c r="V472" s="9" t="b">
        <f t="shared" si="104"/>
        <v>1</v>
      </c>
      <c r="W472" s="9" t="b">
        <f t="shared" si="105"/>
        <v>1</v>
      </c>
      <c r="X472" t="b">
        <f t="shared" si="106"/>
        <v>0</v>
      </c>
      <c r="Y472" t="b">
        <f t="shared" si="107"/>
        <v>1</v>
      </c>
      <c r="Z472" t="b">
        <f t="shared" si="108"/>
        <v>0</v>
      </c>
      <c r="AA472">
        <f t="shared" si="109"/>
        <v>275</v>
      </c>
      <c r="AB472" t="b">
        <f t="shared" si="110"/>
        <v>1</v>
      </c>
      <c r="AC472" t="str">
        <f t="shared" si="111"/>
        <v>Moderate</v>
      </c>
      <c r="AD472" t="str">
        <v>Moderate</v>
      </c>
      <c r="AF472" t="b">
        <v>0</v>
      </c>
    </row>
    <row r="473" spans="1:32" x14ac:dyDescent="0.45">
      <c r="A473" s="8">
        <v>472</v>
      </c>
      <c r="B473" s="8" t="s">
        <v>539</v>
      </c>
      <c r="C473" s="8" t="s">
        <v>42</v>
      </c>
      <c r="D473" s="8" t="s">
        <v>555</v>
      </c>
      <c r="E473" s="15" t="b">
        <f t="shared" si="98"/>
        <v>1</v>
      </c>
      <c r="F473" s="15" t="b">
        <f t="shared" si="99"/>
        <v>1</v>
      </c>
      <c r="G473" s="8" t="s">
        <v>530</v>
      </c>
      <c r="H473" s="15" t="b">
        <f t="shared" si="100"/>
        <v>0</v>
      </c>
      <c r="I473" s="8" t="s">
        <v>531</v>
      </c>
      <c r="J473" s="8" t="s">
        <v>537</v>
      </c>
      <c r="K473" s="15" t="b">
        <f t="shared" si="101"/>
        <v>0</v>
      </c>
      <c r="L473" s="8" t="s">
        <v>538</v>
      </c>
      <c r="M473" s="8">
        <v>32</v>
      </c>
      <c r="N473" s="8">
        <v>76169</v>
      </c>
      <c r="O473" s="8">
        <v>11</v>
      </c>
      <c r="P473" s="15" t="b">
        <f t="shared" si="102"/>
        <v>0</v>
      </c>
      <c r="Q473" s="8">
        <v>16</v>
      </c>
      <c r="R473" s="8">
        <v>8</v>
      </c>
      <c r="S473" s="8">
        <v>3</v>
      </c>
      <c r="T473" s="8">
        <v>49</v>
      </c>
      <c r="U473" s="9" t="b">
        <f t="shared" si="103"/>
        <v>0</v>
      </c>
      <c r="V473" s="9" t="b">
        <f t="shared" si="104"/>
        <v>0</v>
      </c>
      <c r="W473" s="9" t="b">
        <f t="shared" si="105"/>
        <v>0</v>
      </c>
      <c r="X473" t="b">
        <f t="shared" si="106"/>
        <v>0</v>
      </c>
      <c r="Y473" t="b">
        <f t="shared" si="107"/>
        <v>0</v>
      </c>
      <c r="Z473" t="b">
        <f t="shared" si="108"/>
        <v>0</v>
      </c>
      <c r="AA473">
        <f t="shared" si="109"/>
        <v>242</v>
      </c>
      <c r="AB473" t="b">
        <f t="shared" si="110"/>
        <v>0</v>
      </c>
      <c r="AC473" t="str">
        <f t="shared" si="111"/>
        <v>Moderate</v>
      </c>
      <c r="AD473" t="str">
        <v>Moderate</v>
      </c>
      <c r="AF473">
        <v>76169</v>
      </c>
    </row>
    <row r="474" spans="1:32" x14ac:dyDescent="0.45">
      <c r="A474" s="9">
        <v>473</v>
      </c>
      <c r="B474" s="9" t="s">
        <v>534</v>
      </c>
      <c r="C474" s="9" t="s">
        <v>43</v>
      </c>
      <c r="D474" s="9" t="s">
        <v>555</v>
      </c>
      <c r="E474" s="15" t="b">
        <f t="shared" si="98"/>
        <v>1</v>
      </c>
      <c r="F474" s="15" t="b">
        <f t="shared" si="99"/>
        <v>1</v>
      </c>
      <c r="G474" s="9" t="s">
        <v>540</v>
      </c>
      <c r="H474" s="15" t="b">
        <f t="shared" si="100"/>
        <v>0</v>
      </c>
      <c r="I474" s="9" t="s">
        <v>541</v>
      </c>
      <c r="J474" s="9" t="s">
        <v>537</v>
      </c>
      <c r="K474" s="15" t="b">
        <f t="shared" si="101"/>
        <v>0</v>
      </c>
      <c r="L474" s="9" t="s">
        <v>554</v>
      </c>
      <c r="M474" s="9">
        <v>53</v>
      </c>
      <c r="N474" s="9">
        <v>37659</v>
      </c>
      <c r="O474" s="9">
        <v>13</v>
      </c>
      <c r="P474" s="15" t="b">
        <f t="shared" si="102"/>
        <v>0</v>
      </c>
      <c r="Q474" s="9">
        <v>6</v>
      </c>
      <c r="R474" s="9">
        <v>11</v>
      </c>
      <c r="S474" s="9">
        <v>8</v>
      </c>
      <c r="T474" s="9">
        <v>37</v>
      </c>
      <c r="U474" s="9" t="b">
        <f t="shared" si="103"/>
        <v>0</v>
      </c>
      <c r="V474" s="9" t="b">
        <f t="shared" si="104"/>
        <v>0</v>
      </c>
      <c r="W474" s="9" t="b">
        <f t="shared" si="105"/>
        <v>0</v>
      </c>
      <c r="X474" t="b">
        <f t="shared" si="106"/>
        <v>0</v>
      </c>
      <c r="Y474" t="b">
        <f t="shared" si="107"/>
        <v>1</v>
      </c>
      <c r="Z474" t="b">
        <f t="shared" si="108"/>
        <v>0</v>
      </c>
      <c r="AA474">
        <f t="shared" si="109"/>
        <v>456</v>
      </c>
      <c r="AB474" t="b">
        <f t="shared" si="110"/>
        <v>0</v>
      </c>
      <c r="AC474" t="str">
        <f t="shared" si="111"/>
        <v>Moderate</v>
      </c>
      <c r="AD474" t="str">
        <v>Moderate</v>
      </c>
      <c r="AF474" t="b">
        <v>0</v>
      </c>
    </row>
    <row r="475" spans="1:32" x14ac:dyDescent="0.45">
      <c r="A475" s="8">
        <v>474</v>
      </c>
      <c r="B475" s="8" t="s">
        <v>559</v>
      </c>
      <c r="C475" s="8" t="s">
        <v>43</v>
      </c>
      <c r="D475" s="8" t="s">
        <v>547</v>
      </c>
      <c r="E475" s="15" t="b">
        <f t="shared" si="98"/>
        <v>0</v>
      </c>
      <c r="F475" s="15" t="b">
        <f t="shared" si="99"/>
        <v>0</v>
      </c>
      <c r="G475" s="8" t="s">
        <v>530</v>
      </c>
      <c r="H475" s="15" t="b">
        <f t="shared" si="100"/>
        <v>0</v>
      </c>
      <c r="I475" s="8" t="s">
        <v>531</v>
      </c>
      <c r="J475" s="8" t="s">
        <v>532</v>
      </c>
      <c r="K475" s="15" t="b">
        <f t="shared" si="101"/>
        <v>0</v>
      </c>
      <c r="L475" s="8" t="s">
        <v>554</v>
      </c>
      <c r="M475" s="8">
        <v>57</v>
      </c>
      <c r="N475" s="8">
        <v>90614</v>
      </c>
      <c r="O475" s="8">
        <v>4</v>
      </c>
      <c r="P475" s="15" t="b">
        <f t="shared" si="102"/>
        <v>0</v>
      </c>
      <c r="Q475" s="8">
        <v>8</v>
      </c>
      <c r="R475" s="8">
        <v>3</v>
      </c>
      <c r="S475" s="8">
        <v>8</v>
      </c>
      <c r="T475" s="8">
        <v>36</v>
      </c>
      <c r="U475" s="9" t="b">
        <f t="shared" si="103"/>
        <v>0</v>
      </c>
      <c r="V475" s="9" t="b">
        <f t="shared" si="104"/>
        <v>0</v>
      </c>
      <c r="W475" s="9" t="b">
        <f t="shared" si="105"/>
        <v>0</v>
      </c>
      <c r="X475" t="b">
        <f t="shared" si="106"/>
        <v>1</v>
      </c>
      <c r="Y475" t="b">
        <f t="shared" si="107"/>
        <v>1</v>
      </c>
      <c r="Z475" t="b">
        <f t="shared" si="108"/>
        <v>0</v>
      </c>
      <c r="AA475">
        <f t="shared" si="109"/>
        <v>157</v>
      </c>
      <c r="AB475" t="b">
        <f t="shared" si="110"/>
        <v>1</v>
      </c>
      <c r="AC475" t="str">
        <f t="shared" si="111"/>
        <v>Well Paid</v>
      </c>
      <c r="AD475" t="str">
        <v>Well Paid</v>
      </c>
      <c r="AF475" t="b">
        <v>0</v>
      </c>
    </row>
    <row r="476" spans="1:32" x14ac:dyDescent="0.45">
      <c r="A476" s="9">
        <v>475</v>
      </c>
      <c r="B476" s="9" t="s">
        <v>557</v>
      </c>
      <c r="C476" s="9" t="s">
        <v>43</v>
      </c>
      <c r="D476" s="9" t="s">
        <v>529</v>
      </c>
      <c r="E476" s="15" t="b">
        <f t="shared" si="98"/>
        <v>1</v>
      </c>
      <c r="F476" s="15" t="b">
        <f t="shared" si="99"/>
        <v>1</v>
      </c>
      <c r="G476" s="9" t="s">
        <v>530</v>
      </c>
      <c r="H476" s="15" t="b">
        <f t="shared" si="100"/>
        <v>0</v>
      </c>
      <c r="I476" s="9" t="s">
        <v>556</v>
      </c>
      <c r="J476" s="9" t="s">
        <v>537</v>
      </c>
      <c r="K476" s="15" t="b">
        <f t="shared" si="101"/>
        <v>0</v>
      </c>
      <c r="L476" s="9" t="s">
        <v>533</v>
      </c>
      <c r="M476" s="9">
        <v>54</v>
      </c>
      <c r="N476" s="9">
        <v>107240</v>
      </c>
      <c r="O476" s="9">
        <v>22</v>
      </c>
      <c r="P476" s="15" t="b">
        <f t="shared" si="102"/>
        <v>1</v>
      </c>
      <c r="Q476" s="9">
        <v>8</v>
      </c>
      <c r="R476" s="9">
        <v>10</v>
      </c>
      <c r="S476" s="9">
        <v>7</v>
      </c>
      <c r="T476" s="9">
        <v>57</v>
      </c>
      <c r="U476" s="9" t="b">
        <f t="shared" si="103"/>
        <v>0</v>
      </c>
      <c r="V476" s="9" t="b">
        <f t="shared" si="104"/>
        <v>1</v>
      </c>
      <c r="W476" s="9" t="b">
        <f t="shared" si="105"/>
        <v>1</v>
      </c>
      <c r="X476" t="b">
        <f t="shared" si="106"/>
        <v>0</v>
      </c>
      <c r="Y476" t="b">
        <f t="shared" si="107"/>
        <v>0</v>
      </c>
      <c r="Z476" t="b">
        <f t="shared" si="108"/>
        <v>0</v>
      </c>
      <c r="AA476">
        <f t="shared" si="109"/>
        <v>71</v>
      </c>
      <c r="AB476" t="b">
        <f t="shared" si="110"/>
        <v>1</v>
      </c>
      <c r="AC476" t="str">
        <f t="shared" si="111"/>
        <v>Well Paid</v>
      </c>
      <c r="AD476" t="str">
        <v>Well Paid</v>
      </c>
      <c r="AF476" t="b">
        <v>0</v>
      </c>
    </row>
    <row r="477" spans="1:32" x14ac:dyDescent="0.45">
      <c r="A477" s="8">
        <v>476</v>
      </c>
      <c r="B477" s="8" t="s">
        <v>557</v>
      </c>
      <c r="C477" s="8" t="s">
        <v>42</v>
      </c>
      <c r="D477" s="8" t="s">
        <v>529</v>
      </c>
      <c r="E477" s="15" t="b">
        <f t="shared" si="98"/>
        <v>1</v>
      </c>
      <c r="F477" s="15" t="b">
        <f t="shared" si="99"/>
        <v>1</v>
      </c>
      <c r="G477" s="8" t="s">
        <v>530</v>
      </c>
      <c r="H477" s="15" t="b">
        <f t="shared" si="100"/>
        <v>0</v>
      </c>
      <c r="I477" s="8" t="s">
        <v>556</v>
      </c>
      <c r="J477" s="8" t="s">
        <v>537</v>
      </c>
      <c r="K477" s="15" t="b">
        <f t="shared" si="101"/>
        <v>0</v>
      </c>
      <c r="L477" s="8" t="s">
        <v>558</v>
      </c>
      <c r="M477" s="8">
        <v>45</v>
      </c>
      <c r="N477" s="8">
        <v>62793</v>
      </c>
      <c r="O477" s="8">
        <v>7</v>
      </c>
      <c r="P477" s="15" t="b">
        <f t="shared" si="102"/>
        <v>0</v>
      </c>
      <c r="Q477" s="8">
        <v>6</v>
      </c>
      <c r="R477" s="8">
        <v>11</v>
      </c>
      <c r="S477" s="8">
        <v>4</v>
      </c>
      <c r="T477" s="8">
        <v>33</v>
      </c>
      <c r="U477" s="9" t="b">
        <f t="shared" si="103"/>
        <v>0</v>
      </c>
      <c r="V477" s="9" t="b">
        <f t="shared" si="104"/>
        <v>0</v>
      </c>
      <c r="W477" s="9" t="b">
        <f t="shared" si="105"/>
        <v>0</v>
      </c>
      <c r="X477" t="b">
        <f t="shared" si="106"/>
        <v>0</v>
      </c>
      <c r="Y477" t="b">
        <f t="shared" si="107"/>
        <v>0</v>
      </c>
      <c r="Z477" t="b">
        <f t="shared" si="108"/>
        <v>0</v>
      </c>
      <c r="AA477">
        <f t="shared" si="109"/>
        <v>303</v>
      </c>
      <c r="AB477" t="b">
        <f t="shared" si="110"/>
        <v>0</v>
      </c>
      <c r="AC477" t="str">
        <f t="shared" si="111"/>
        <v>Moderate</v>
      </c>
      <c r="AD477" t="str">
        <v>Moderate</v>
      </c>
      <c r="AF477" t="b">
        <v>0</v>
      </c>
    </row>
    <row r="478" spans="1:32" x14ac:dyDescent="0.45">
      <c r="A478" s="9">
        <v>477</v>
      </c>
      <c r="B478" s="9" t="s">
        <v>534</v>
      </c>
      <c r="C478" s="9" t="s">
        <v>42</v>
      </c>
      <c r="D478" s="9" t="s">
        <v>535</v>
      </c>
      <c r="E478" s="15" t="b">
        <f t="shared" si="98"/>
        <v>1</v>
      </c>
      <c r="F478" s="15" t="b">
        <f t="shared" si="99"/>
        <v>1</v>
      </c>
      <c r="G478" s="9" t="s">
        <v>550</v>
      </c>
      <c r="H478" s="15" t="b">
        <f t="shared" si="100"/>
        <v>0</v>
      </c>
      <c r="I478" s="9" t="s">
        <v>541</v>
      </c>
      <c r="J478" s="9" t="s">
        <v>532</v>
      </c>
      <c r="K478" s="15" t="b">
        <f t="shared" si="101"/>
        <v>0</v>
      </c>
      <c r="L478" s="9" t="s">
        <v>549</v>
      </c>
      <c r="M478" s="9">
        <v>60</v>
      </c>
      <c r="N478" s="9">
        <v>76473</v>
      </c>
      <c r="O478" s="9">
        <v>24</v>
      </c>
      <c r="P478" s="15" t="b">
        <f t="shared" si="102"/>
        <v>1</v>
      </c>
      <c r="Q478" s="9">
        <v>14</v>
      </c>
      <c r="R478" s="9">
        <v>11</v>
      </c>
      <c r="S478" s="9">
        <v>4</v>
      </c>
      <c r="T478" s="9">
        <v>42</v>
      </c>
      <c r="U478" s="9" t="b">
        <f t="shared" si="103"/>
        <v>0</v>
      </c>
      <c r="V478" s="9" t="b">
        <f t="shared" si="104"/>
        <v>1</v>
      </c>
      <c r="W478" s="9" t="b">
        <f t="shared" si="105"/>
        <v>1</v>
      </c>
      <c r="X478" t="b">
        <f t="shared" si="106"/>
        <v>0</v>
      </c>
      <c r="Y478" t="b">
        <f t="shared" si="107"/>
        <v>1</v>
      </c>
      <c r="Z478" t="b">
        <f t="shared" si="108"/>
        <v>0</v>
      </c>
      <c r="AA478">
        <f t="shared" si="109"/>
        <v>241</v>
      </c>
      <c r="AB478" t="b">
        <f t="shared" si="110"/>
        <v>1</v>
      </c>
      <c r="AC478" t="str">
        <f t="shared" si="111"/>
        <v>Moderate</v>
      </c>
      <c r="AD478" t="str">
        <v>Moderate</v>
      </c>
      <c r="AF478" t="b">
        <v>0</v>
      </c>
    </row>
    <row r="479" spans="1:32" x14ac:dyDescent="0.45">
      <c r="A479" s="8">
        <v>478</v>
      </c>
      <c r="B479" s="8" t="s">
        <v>545</v>
      </c>
      <c r="C479" s="8" t="s">
        <v>42</v>
      </c>
      <c r="D479" s="8" t="s">
        <v>547</v>
      </c>
      <c r="E479" s="15" t="b">
        <f t="shared" si="98"/>
        <v>0</v>
      </c>
      <c r="F479" s="15" t="b">
        <f t="shared" si="99"/>
        <v>0</v>
      </c>
      <c r="G479" s="8" t="s">
        <v>548</v>
      </c>
      <c r="H479" s="15" t="b">
        <f t="shared" si="100"/>
        <v>1</v>
      </c>
      <c r="I479" s="8" t="s">
        <v>553</v>
      </c>
      <c r="J479" s="8" t="s">
        <v>537</v>
      </c>
      <c r="K479" s="15" t="b">
        <f t="shared" si="101"/>
        <v>0</v>
      </c>
      <c r="L479" s="8" t="s">
        <v>538</v>
      </c>
      <c r="M479" s="8">
        <v>55</v>
      </c>
      <c r="N479" s="8">
        <v>119388</v>
      </c>
      <c r="O479" s="8">
        <v>4</v>
      </c>
      <c r="P479" s="15" t="b">
        <f t="shared" si="102"/>
        <v>0</v>
      </c>
      <c r="Q479" s="8">
        <v>3</v>
      </c>
      <c r="R479" s="8">
        <v>1</v>
      </c>
      <c r="S479" s="8">
        <v>3</v>
      </c>
      <c r="T479" s="8">
        <v>44</v>
      </c>
      <c r="U479" s="9" t="b">
        <f t="shared" si="103"/>
        <v>0</v>
      </c>
      <c r="V479" s="9" t="b">
        <f t="shared" si="104"/>
        <v>0</v>
      </c>
      <c r="W479" s="9" t="b">
        <f t="shared" si="105"/>
        <v>0</v>
      </c>
      <c r="X479" t="b">
        <f t="shared" si="106"/>
        <v>0</v>
      </c>
      <c r="Y479" t="b">
        <f t="shared" si="107"/>
        <v>0</v>
      </c>
      <c r="Z479" t="b">
        <f t="shared" si="108"/>
        <v>0</v>
      </c>
      <c r="AA479">
        <f t="shared" si="109"/>
        <v>7</v>
      </c>
      <c r="AB479" t="b">
        <f t="shared" si="110"/>
        <v>1</v>
      </c>
      <c r="AC479" t="str">
        <f t="shared" si="111"/>
        <v>Well Paid</v>
      </c>
      <c r="AD479" t="str">
        <v>Well Paid</v>
      </c>
      <c r="AF479" t="b">
        <v>0</v>
      </c>
    </row>
    <row r="480" spans="1:32" x14ac:dyDescent="0.45">
      <c r="A480" s="9">
        <v>479</v>
      </c>
      <c r="B480" s="9" t="s">
        <v>527</v>
      </c>
      <c r="C480" s="9" t="s">
        <v>43</v>
      </c>
      <c r="D480" s="9" t="s">
        <v>555</v>
      </c>
      <c r="E480" s="15" t="b">
        <f t="shared" si="98"/>
        <v>1</v>
      </c>
      <c r="F480" s="15" t="b">
        <f t="shared" si="99"/>
        <v>1</v>
      </c>
      <c r="G480" s="9" t="s">
        <v>540</v>
      </c>
      <c r="H480" s="15" t="b">
        <f t="shared" si="100"/>
        <v>0</v>
      </c>
      <c r="I480" s="9" t="s">
        <v>541</v>
      </c>
      <c r="J480" s="9" t="s">
        <v>532</v>
      </c>
      <c r="K480" s="15" t="b">
        <f t="shared" si="101"/>
        <v>0</v>
      </c>
      <c r="L480" s="9" t="s">
        <v>554</v>
      </c>
      <c r="M480" s="9">
        <v>49</v>
      </c>
      <c r="N480" s="9">
        <v>118330</v>
      </c>
      <c r="O480" s="9">
        <v>28</v>
      </c>
      <c r="P480" s="15" t="b">
        <f t="shared" si="102"/>
        <v>1</v>
      </c>
      <c r="Q480" s="9">
        <v>10</v>
      </c>
      <c r="R480" s="9">
        <v>4</v>
      </c>
      <c r="S480" s="9">
        <v>5</v>
      </c>
      <c r="T480" s="9">
        <v>34</v>
      </c>
      <c r="U480" s="9" t="b">
        <f t="shared" si="103"/>
        <v>0</v>
      </c>
      <c r="V480" s="9" t="b">
        <f t="shared" si="104"/>
        <v>1</v>
      </c>
      <c r="W480" s="9" t="b">
        <f t="shared" si="105"/>
        <v>1</v>
      </c>
      <c r="X480" t="b">
        <f t="shared" si="106"/>
        <v>0</v>
      </c>
      <c r="Y480" t="b">
        <f t="shared" si="107"/>
        <v>1</v>
      </c>
      <c r="Z480" t="b">
        <f t="shared" si="108"/>
        <v>0</v>
      </c>
      <c r="AA480">
        <f t="shared" si="109"/>
        <v>11</v>
      </c>
      <c r="AB480" t="b">
        <f t="shared" si="110"/>
        <v>1</v>
      </c>
      <c r="AC480" t="str">
        <f t="shared" si="111"/>
        <v>Well Paid</v>
      </c>
      <c r="AD480" t="str">
        <v>Well Paid</v>
      </c>
      <c r="AF480" t="b">
        <v>0</v>
      </c>
    </row>
    <row r="481" spans="1:32" x14ac:dyDescent="0.45">
      <c r="A481" s="8">
        <v>480</v>
      </c>
      <c r="B481" s="8" t="s">
        <v>527</v>
      </c>
      <c r="C481" s="8" t="s">
        <v>42</v>
      </c>
      <c r="D481" s="8" t="s">
        <v>547</v>
      </c>
      <c r="E481" s="15" t="b">
        <f t="shared" si="98"/>
        <v>0</v>
      </c>
      <c r="F481" s="15" t="b">
        <f t="shared" si="99"/>
        <v>0</v>
      </c>
      <c r="G481" s="8" t="s">
        <v>548</v>
      </c>
      <c r="H481" s="15" t="b">
        <f t="shared" si="100"/>
        <v>1</v>
      </c>
      <c r="I481" s="8" t="s">
        <v>543</v>
      </c>
      <c r="J481" s="8" t="s">
        <v>532</v>
      </c>
      <c r="K481" s="15" t="b">
        <f t="shared" si="101"/>
        <v>0</v>
      </c>
      <c r="L481" s="8" t="s">
        <v>558</v>
      </c>
      <c r="M481" s="8">
        <v>58</v>
      </c>
      <c r="N481" s="8">
        <v>85751</v>
      </c>
      <c r="O481" s="8">
        <v>15</v>
      </c>
      <c r="P481" s="15" t="b">
        <f t="shared" si="102"/>
        <v>0</v>
      </c>
      <c r="Q481" s="8">
        <v>3</v>
      </c>
      <c r="R481" s="8">
        <v>4</v>
      </c>
      <c r="S481" s="8">
        <v>3</v>
      </c>
      <c r="T481" s="8">
        <v>41</v>
      </c>
      <c r="U481" s="9" t="b">
        <f t="shared" si="103"/>
        <v>0</v>
      </c>
      <c r="V481" s="9" t="b">
        <f t="shared" si="104"/>
        <v>0</v>
      </c>
      <c r="W481" s="9" t="b">
        <f t="shared" si="105"/>
        <v>0</v>
      </c>
      <c r="X481" t="b">
        <f t="shared" si="106"/>
        <v>0</v>
      </c>
      <c r="Y481" t="b">
        <f t="shared" si="107"/>
        <v>1</v>
      </c>
      <c r="Z481" t="b">
        <f t="shared" si="108"/>
        <v>0</v>
      </c>
      <c r="AA481">
        <f t="shared" si="109"/>
        <v>184</v>
      </c>
      <c r="AB481" t="b">
        <f t="shared" si="110"/>
        <v>0</v>
      </c>
      <c r="AC481" t="str">
        <f t="shared" si="111"/>
        <v>Well Paid</v>
      </c>
      <c r="AD481" t="str">
        <v>Well Paid</v>
      </c>
      <c r="AF481" t="b">
        <v>0</v>
      </c>
    </row>
    <row r="482" spans="1:32" x14ac:dyDescent="0.45">
      <c r="A482" s="9">
        <v>481</v>
      </c>
      <c r="B482" s="9" t="s">
        <v>534</v>
      </c>
      <c r="C482" s="9" t="s">
        <v>42</v>
      </c>
      <c r="D482" s="9" t="s">
        <v>535</v>
      </c>
      <c r="E482" s="15" t="b">
        <f t="shared" si="98"/>
        <v>1</v>
      </c>
      <c r="F482" s="15" t="b">
        <f t="shared" si="99"/>
        <v>1</v>
      </c>
      <c r="G482" s="9" t="s">
        <v>540</v>
      </c>
      <c r="H482" s="15" t="b">
        <f t="shared" si="100"/>
        <v>0</v>
      </c>
      <c r="I482" s="9" t="s">
        <v>556</v>
      </c>
      <c r="J482" s="9" t="s">
        <v>544</v>
      </c>
      <c r="K482" s="15" t="b">
        <f t="shared" si="101"/>
        <v>1</v>
      </c>
      <c r="L482" s="9" t="s">
        <v>533</v>
      </c>
      <c r="M482" s="9">
        <v>28</v>
      </c>
      <c r="N482" s="9">
        <v>108915</v>
      </c>
      <c r="O482" s="9">
        <v>1</v>
      </c>
      <c r="P482" s="15" t="b">
        <f t="shared" si="102"/>
        <v>0</v>
      </c>
      <c r="Q482" s="9">
        <v>12</v>
      </c>
      <c r="R482" s="9">
        <v>1</v>
      </c>
      <c r="S482" s="9">
        <v>8</v>
      </c>
      <c r="T482" s="9">
        <v>22</v>
      </c>
      <c r="U482" s="9" t="b">
        <f t="shared" si="103"/>
        <v>0</v>
      </c>
      <c r="V482" s="9" t="b">
        <f t="shared" si="104"/>
        <v>0</v>
      </c>
      <c r="W482" s="9" t="b">
        <f t="shared" si="105"/>
        <v>0</v>
      </c>
      <c r="X482" t="b">
        <f t="shared" si="106"/>
        <v>0</v>
      </c>
      <c r="Y482" t="b">
        <f t="shared" si="107"/>
        <v>1</v>
      </c>
      <c r="Z482" t="b">
        <f t="shared" si="108"/>
        <v>0</v>
      </c>
      <c r="AA482">
        <f t="shared" si="109"/>
        <v>58</v>
      </c>
      <c r="AB482" t="b">
        <f t="shared" si="110"/>
        <v>0</v>
      </c>
      <c r="AC482" t="str">
        <f t="shared" si="111"/>
        <v>Well Paid</v>
      </c>
      <c r="AD482" t="str">
        <v>Well Paid</v>
      </c>
      <c r="AF482" t="b">
        <v>0</v>
      </c>
    </row>
    <row r="483" spans="1:32" x14ac:dyDescent="0.45">
      <c r="A483" s="8">
        <v>482</v>
      </c>
      <c r="B483" s="8" t="s">
        <v>552</v>
      </c>
      <c r="C483" s="8" t="s">
        <v>43</v>
      </c>
      <c r="D483" s="8" t="s">
        <v>535</v>
      </c>
      <c r="E483" s="15" t="b">
        <f t="shared" si="98"/>
        <v>1</v>
      </c>
      <c r="F483" s="15" t="b">
        <f t="shared" si="99"/>
        <v>1</v>
      </c>
      <c r="G483" s="8" t="s">
        <v>530</v>
      </c>
      <c r="H483" s="15" t="b">
        <f t="shared" si="100"/>
        <v>0</v>
      </c>
      <c r="I483" s="8" t="s">
        <v>536</v>
      </c>
      <c r="J483" s="8" t="s">
        <v>544</v>
      </c>
      <c r="K483" s="15" t="b">
        <f t="shared" si="101"/>
        <v>1</v>
      </c>
      <c r="L483" s="8" t="s">
        <v>546</v>
      </c>
      <c r="M483" s="8">
        <v>25</v>
      </c>
      <c r="N483" s="8">
        <v>84254</v>
      </c>
      <c r="O483" s="8">
        <v>3</v>
      </c>
      <c r="P483" s="15" t="b">
        <f t="shared" si="102"/>
        <v>0</v>
      </c>
      <c r="Q483" s="8">
        <v>17</v>
      </c>
      <c r="R483" s="8">
        <v>9</v>
      </c>
      <c r="S483" s="8">
        <v>7</v>
      </c>
      <c r="T483" s="8">
        <v>38</v>
      </c>
      <c r="U483" s="9" t="b">
        <f t="shared" si="103"/>
        <v>0</v>
      </c>
      <c r="V483" s="9" t="b">
        <f t="shared" si="104"/>
        <v>0</v>
      </c>
      <c r="W483" s="9" t="b">
        <f t="shared" si="105"/>
        <v>0</v>
      </c>
      <c r="X483" t="b">
        <f t="shared" si="106"/>
        <v>0</v>
      </c>
      <c r="Y483" t="b">
        <f t="shared" si="107"/>
        <v>0</v>
      </c>
      <c r="Z483" t="b">
        <f t="shared" si="108"/>
        <v>0</v>
      </c>
      <c r="AA483">
        <f t="shared" si="109"/>
        <v>195</v>
      </c>
      <c r="AB483" t="b">
        <f t="shared" si="110"/>
        <v>0</v>
      </c>
      <c r="AC483" t="str">
        <f t="shared" si="111"/>
        <v>Well Paid</v>
      </c>
      <c r="AD483" t="str">
        <v>Well Paid</v>
      </c>
      <c r="AF483" t="b">
        <v>0</v>
      </c>
    </row>
    <row r="484" spans="1:32" x14ac:dyDescent="0.45">
      <c r="A484" s="9">
        <v>483</v>
      </c>
      <c r="B484" s="9" t="s">
        <v>552</v>
      </c>
      <c r="C484" s="9" t="s">
        <v>528</v>
      </c>
      <c r="D484" s="9" t="s">
        <v>547</v>
      </c>
      <c r="E484" s="15" t="b">
        <f t="shared" si="98"/>
        <v>0</v>
      </c>
      <c r="F484" s="15" t="b">
        <f t="shared" si="99"/>
        <v>0</v>
      </c>
      <c r="G484" s="9" t="s">
        <v>550</v>
      </c>
      <c r="H484" s="15" t="b">
        <f t="shared" si="100"/>
        <v>0</v>
      </c>
      <c r="I484" s="9" t="s">
        <v>536</v>
      </c>
      <c r="J484" s="9" t="s">
        <v>537</v>
      </c>
      <c r="K484" s="15" t="b">
        <f t="shared" si="101"/>
        <v>0</v>
      </c>
      <c r="L484" s="9" t="s">
        <v>542</v>
      </c>
      <c r="M484" s="9">
        <v>58</v>
      </c>
      <c r="N484" s="9">
        <v>37006</v>
      </c>
      <c r="O484" s="9">
        <v>14</v>
      </c>
      <c r="P484" s="15" t="b">
        <f t="shared" si="102"/>
        <v>0</v>
      </c>
      <c r="Q484" s="9">
        <v>5</v>
      </c>
      <c r="R484" s="9">
        <v>3</v>
      </c>
      <c r="S484" s="9">
        <v>3</v>
      </c>
      <c r="T484" s="9">
        <v>53</v>
      </c>
      <c r="U484" s="9" t="b">
        <f t="shared" si="103"/>
        <v>0</v>
      </c>
      <c r="V484" s="9" t="b">
        <f t="shared" si="104"/>
        <v>0</v>
      </c>
      <c r="W484" s="9" t="b">
        <f t="shared" si="105"/>
        <v>0</v>
      </c>
      <c r="X484" t="b">
        <f t="shared" si="106"/>
        <v>0</v>
      </c>
      <c r="Y484" t="b">
        <f t="shared" si="107"/>
        <v>0</v>
      </c>
      <c r="Z484" t="b">
        <f t="shared" si="108"/>
        <v>0</v>
      </c>
      <c r="AA484">
        <f t="shared" si="109"/>
        <v>462</v>
      </c>
      <c r="AB484" t="b">
        <f t="shared" si="110"/>
        <v>1</v>
      </c>
      <c r="AC484" t="str">
        <f t="shared" si="111"/>
        <v>Moderate</v>
      </c>
      <c r="AD484" t="str">
        <v>Moderate</v>
      </c>
      <c r="AF484" t="b">
        <v>0</v>
      </c>
    </row>
    <row r="485" spans="1:32" x14ac:dyDescent="0.45">
      <c r="A485" s="8">
        <v>484</v>
      </c>
      <c r="B485" s="8" t="s">
        <v>527</v>
      </c>
      <c r="C485" s="8" t="s">
        <v>43</v>
      </c>
      <c r="D485" s="8" t="s">
        <v>547</v>
      </c>
      <c r="E485" s="15" t="b">
        <f t="shared" si="98"/>
        <v>0</v>
      </c>
      <c r="F485" s="15" t="b">
        <f t="shared" si="99"/>
        <v>0</v>
      </c>
      <c r="G485" s="8" t="s">
        <v>548</v>
      </c>
      <c r="H485" s="15" t="b">
        <f t="shared" si="100"/>
        <v>1</v>
      </c>
      <c r="I485" s="8" t="s">
        <v>553</v>
      </c>
      <c r="J485" s="8" t="s">
        <v>537</v>
      </c>
      <c r="K485" s="15" t="b">
        <f t="shared" si="101"/>
        <v>0</v>
      </c>
      <c r="L485" s="8" t="s">
        <v>546</v>
      </c>
      <c r="M485" s="8">
        <v>22</v>
      </c>
      <c r="N485" s="8">
        <v>104218</v>
      </c>
      <c r="O485" s="8">
        <v>38</v>
      </c>
      <c r="P485" s="15" t="b">
        <f t="shared" si="102"/>
        <v>1</v>
      </c>
      <c r="Q485" s="8">
        <v>9</v>
      </c>
      <c r="R485" s="8">
        <v>5</v>
      </c>
      <c r="S485" s="8">
        <v>9</v>
      </c>
      <c r="T485" s="8">
        <v>54</v>
      </c>
      <c r="U485" s="9" t="b">
        <f t="shared" si="103"/>
        <v>0</v>
      </c>
      <c r="V485" s="9" t="b">
        <f t="shared" si="104"/>
        <v>0</v>
      </c>
      <c r="W485" s="9" t="b">
        <f t="shared" si="105"/>
        <v>0</v>
      </c>
      <c r="X485" t="b">
        <f t="shared" si="106"/>
        <v>0</v>
      </c>
      <c r="Y485" t="b">
        <f t="shared" si="107"/>
        <v>1</v>
      </c>
      <c r="Z485" t="b">
        <f t="shared" si="108"/>
        <v>0</v>
      </c>
      <c r="AA485">
        <f t="shared" si="109"/>
        <v>89</v>
      </c>
      <c r="AB485" t="b">
        <f t="shared" si="110"/>
        <v>1</v>
      </c>
      <c r="AC485" t="str">
        <f t="shared" si="111"/>
        <v>Well Paid</v>
      </c>
      <c r="AD485" t="str">
        <v>Well Paid</v>
      </c>
      <c r="AF485" t="b">
        <v>0</v>
      </c>
    </row>
    <row r="486" spans="1:32" x14ac:dyDescent="0.45">
      <c r="A486" s="9">
        <v>485</v>
      </c>
      <c r="B486" s="9" t="s">
        <v>527</v>
      </c>
      <c r="C486" s="9" t="s">
        <v>42</v>
      </c>
      <c r="D486" s="9" t="s">
        <v>547</v>
      </c>
      <c r="E486" s="15" t="b">
        <f t="shared" si="98"/>
        <v>0</v>
      </c>
      <c r="F486" s="15" t="b">
        <f t="shared" si="99"/>
        <v>0</v>
      </c>
      <c r="G486" s="9" t="s">
        <v>550</v>
      </c>
      <c r="H486" s="15" t="b">
        <f t="shared" si="100"/>
        <v>0</v>
      </c>
      <c r="I486" s="9" t="s">
        <v>543</v>
      </c>
      <c r="J486" s="9" t="s">
        <v>532</v>
      </c>
      <c r="K486" s="15" t="b">
        <f t="shared" si="101"/>
        <v>0</v>
      </c>
      <c r="L486" s="9" t="s">
        <v>546</v>
      </c>
      <c r="M486" s="9">
        <v>22</v>
      </c>
      <c r="N486" s="9">
        <v>95344</v>
      </c>
      <c r="O486" s="9">
        <v>1</v>
      </c>
      <c r="P486" s="15" t="b">
        <f t="shared" si="102"/>
        <v>0</v>
      </c>
      <c r="Q486" s="9">
        <v>7</v>
      </c>
      <c r="R486" s="9">
        <v>6</v>
      </c>
      <c r="S486" s="9">
        <v>5</v>
      </c>
      <c r="T486" s="9">
        <v>20</v>
      </c>
      <c r="U486" s="9" t="b">
        <f t="shared" si="103"/>
        <v>0</v>
      </c>
      <c r="V486" s="9" t="b">
        <f t="shared" si="104"/>
        <v>0</v>
      </c>
      <c r="W486" s="9" t="b">
        <f t="shared" si="105"/>
        <v>0</v>
      </c>
      <c r="X486" t="b">
        <f t="shared" si="106"/>
        <v>0</v>
      </c>
      <c r="Y486" t="b">
        <f t="shared" si="107"/>
        <v>1</v>
      </c>
      <c r="Z486" t="b">
        <f t="shared" si="108"/>
        <v>0</v>
      </c>
      <c r="AA486">
        <f t="shared" si="109"/>
        <v>132</v>
      </c>
      <c r="AB486" t="b">
        <f t="shared" si="110"/>
        <v>0</v>
      </c>
      <c r="AC486" t="str">
        <f t="shared" si="111"/>
        <v>Well Paid</v>
      </c>
      <c r="AD486" t="str">
        <v>Well Paid</v>
      </c>
      <c r="AF486" t="b">
        <v>0</v>
      </c>
    </row>
    <row r="487" spans="1:32" x14ac:dyDescent="0.45">
      <c r="A487" s="8">
        <v>486</v>
      </c>
      <c r="B487" s="8" t="s">
        <v>557</v>
      </c>
      <c r="C487" s="8" t="s">
        <v>43</v>
      </c>
      <c r="D487" s="8" t="s">
        <v>529</v>
      </c>
      <c r="E487" s="15" t="b">
        <f t="shared" si="98"/>
        <v>1</v>
      </c>
      <c r="F487" s="15" t="b">
        <f t="shared" si="99"/>
        <v>1</v>
      </c>
      <c r="G487" s="8" t="s">
        <v>540</v>
      </c>
      <c r="H487" s="15" t="b">
        <f t="shared" si="100"/>
        <v>0</v>
      </c>
      <c r="I487" s="8" t="s">
        <v>531</v>
      </c>
      <c r="J487" s="8" t="s">
        <v>537</v>
      </c>
      <c r="K487" s="15" t="b">
        <f t="shared" si="101"/>
        <v>0</v>
      </c>
      <c r="L487" s="8" t="s">
        <v>554</v>
      </c>
      <c r="M487" s="8">
        <v>41</v>
      </c>
      <c r="N487" s="8">
        <v>63840</v>
      </c>
      <c r="O487" s="8">
        <v>38</v>
      </c>
      <c r="P487" s="15" t="b">
        <f t="shared" si="102"/>
        <v>1</v>
      </c>
      <c r="Q487" s="8">
        <v>4</v>
      </c>
      <c r="R487" s="8">
        <v>8</v>
      </c>
      <c r="S487" s="8">
        <v>9</v>
      </c>
      <c r="T487" s="8">
        <v>40</v>
      </c>
      <c r="U487" s="9" t="b">
        <f t="shared" si="103"/>
        <v>0</v>
      </c>
      <c r="V487" s="9" t="b">
        <f t="shared" si="104"/>
        <v>1</v>
      </c>
      <c r="W487" s="9" t="b">
        <f t="shared" si="105"/>
        <v>1</v>
      </c>
      <c r="X487" t="b">
        <f t="shared" si="106"/>
        <v>0</v>
      </c>
      <c r="Y487" t="b">
        <f t="shared" si="107"/>
        <v>1</v>
      </c>
      <c r="Z487" t="b">
        <f t="shared" si="108"/>
        <v>0</v>
      </c>
      <c r="AA487">
        <f t="shared" si="109"/>
        <v>297</v>
      </c>
      <c r="AB487" t="b">
        <f t="shared" si="110"/>
        <v>1</v>
      </c>
      <c r="AC487" t="str">
        <f t="shared" si="111"/>
        <v>Moderate</v>
      </c>
      <c r="AD487" t="str">
        <v>Moderate</v>
      </c>
      <c r="AF487" t="b">
        <v>0</v>
      </c>
    </row>
    <row r="488" spans="1:32" x14ac:dyDescent="0.45">
      <c r="A488" s="9">
        <v>487</v>
      </c>
      <c r="B488" s="9" t="s">
        <v>545</v>
      </c>
      <c r="C488" s="9" t="s">
        <v>528</v>
      </c>
      <c r="D488" s="9" t="s">
        <v>555</v>
      </c>
      <c r="E488" s="15" t="b">
        <f t="shared" si="98"/>
        <v>1</v>
      </c>
      <c r="F488" s="15" t="b">
        <f t="shared" si="99"/>
        <v>1</v>
      </c>
      <c r="G488" s="9" t="s">
        <v>550</v>
      </c>
      <c r="H488" s="15" t="b">
        <f t="shared" si="100"/>
        <v>0</v>
      </c>
      <c r="I488" s="9" t="s">
        <v>543</v>
      </c>
      <c r="J488" s="9" t="s">
        <v>532</v>
      </c>
      <c r="K488" s="15" t="b">
        <f t="shared" si="101"/>
        <v>0</v>
      </c>
      <c r="L488" s="9" t="s">
        <v>533</v>
      </c>
      <c r="M488" s="9">
        <v>40</v>
      </c>
      <c r="N488" s="9">
        <v>62430</v>
      </c>
      <c r="O488" s="9">
        <v>38</v>
      </c>
      <c r="P488" s="15" t="b">
        <f t="shared" si="102"/>
        <v>1</v>
      </c>
      <c r="Q488" s="9">
        <v>13</v>
      </c>
      <c r="R488" s="9">
        <v>6</v>
      </c>
      <c r="S488" s="9">
        <v>7</v>
      </c>
      <c r="T488" s="9">
        <v>48</v>
      </c>
      <c r="U488" s="9" t="b">
        <f t="shared" si="103"/>
        <v>0</v>
      </c>
      <c r="V488" s="9" t="b">
        <f t="shared" si="104"/>
        <v>1</v>
      </c>
      <c r="W488" s="9" t="b">
        <f t="shared" si="105"/>
        <v>1</v>
      </c>
      <c r="X488" t="b">
        <f t="shared" si="106"/>
        <v>0</v>
      </c>
      <c r="Y488" t="b">
        <f t="shared" si="107"/>
        <v>1</v>
      </c>
      <c r="Z488" t="b">
        <f t="shared" si="108"/>
        <v>0</v>
      </c>
      <c r="AA488">
        <f t="shared" si="109"/>
        <v>306</v>
      </c>
      <c r="AB488" t="b">
        <f t="shared" si="110"/>
        <v>1</v>
      </c>
      <c r="AC488" t="str">
        <f t="shared" si="111"/>
        <v>Moderate</v>
      </c>
      <c r="AD488" t="str">
        <v>Moderate</v>
      </c>
      <c r="AF488" t="b">
        <v>0</v>
      </c>
    </row>
    <row r="489" spans="1:32" x14ac:dyDescent="0.45">
      <c r="A489" s="8">
        <v>488</v>
      </c>
      <c r="B489" s="8" t="s">
        <v>559</v>
      </c>
      <c r="C489" s="8" t="s">
        <v>43</v>
      </c>
      <c r="D489" s="8" t="s">
        <v>547</v>
      </c>
      <c r="E489" s="15" t="b">
        <f t="shared" si="98"/>
        <v>0</v>
      </c>
      <c r="F489" s="15" t="b">
        <f t="shared" si="99"/>
        <v>0</v>
      </c>
      <c r="G489" s="8" t="s">
        <v>550</v>
      </c>
      <c r="H489" s="15" t="b">
        <f t="shared" si="100"/>
        <v>0</v>
      </c>
      <c r="I489" s="8" t="s">
        <v>536</v>
      </c>
      <c r="J489" s="8" t="s">
        <v>532</v>
      </c>
      <c r="K489" s="15" t="b">
        <f t="shared" si="101"/>
        <v>0</v>
      </c>
      <c r="L489" s="8" t="s">
        <v>538</v>
      </c>
      <c r="M489" s="8">
        <v>50</v>
      </c>
      <c r="N489" s="8">
        <v>53091</v>
      </c>
      <c r="O489" s="8">
        <v>21</v>
      </c>
      <c r="P489" s="15" t="b">
        <f t="shared" si="102"/>
        <v>1</v>
      </c>
      <c r="Q489" s="8">
        <v>13</v>
      </c>
      <c r="R489" s="8">
        <v>3</v>
      </c>
      <c r="S489" s="8">
        <v>7</v>
      </c>
      <c r="T489" s="8">
        <v>25</v>
      </c>
      <c r="U489" s="9" t="b">
        <f t="shared" si="103"/>
        <v>0</v>
      </c>
      <c r="V489" s="9" t="b">
        <f t="shared" si="104"/>
        <v>0</v>
      </c>
      <c r="W489" s="9" t="b">
        <f t="shared" si="105"/>
        <v>0</v>
      </c>
      <c r="X489" t="b">
        <f t="shared" si="106"/>
        <v>0</v>
      </c>
      <c r="Y489" t="b">
        <f t="shared" si="107"/>
        <v>1</v>
      </c>
      <c r="Z489" t="b">
        <f t="shared" si="108"/>
        <v>0</v>
      </c>
      <c r="AA489">
        <f t="shared" si="109"/>
        <v>365</v>
      </c>
      <c r="AB489" t="b">
        <f t="shared" si="110"/>
        <v>0</v>
      </c>
      <c r="AC489" t="str">
        <f t="shared" si="111"/>
        <v>Moderate</v>
      </c>
      <c r="AD489" t="str">
        <v>Moderate</v>
      </c>
      <c r="AF489" t="b">
        <v>0</v>
      </c>
    </row>
    <row r="490" spans="1:32" x14ac:dyDescent="0.45">
      <c r="A490" s="9">
        <v>489</v>
      </c>
      <c r="B490" s="9" t="s">
        <v>552</v>
      </c>
      <c r="C490" s="9" t="s">
        <v>42</v>
      </c>
      <c r="D490" s="9" t="s">
        <v>547</v>
      </c>
      <c r="E490" s="15" t="b">
        <f t="shared" si="98"/>
        <v>0</v>
      </c>
      <c r="F490" s="15" t="b">
        <f t="shared" si="99"/>
        <v>0</v>
      </c>
      <c r="G490" s="9" t="s">
        <v>548</v>
      </c>
      <c r="H490" s="15" t="b">
        <f t="shared" si="100"/>
        <v>1</v>
      </c>
      <c r="I490" s="9" t="s">
        <v>536</v>
      </c>
      <c r="J490" s="9" t="s">
        <v>537</v>
      </c>
      <c r="K490" s="15" t="b">
        <f t="shared" si="101"/>
        <v>0</v>
      </c>
      <c r="L490" s="9" t="s">
        <v>546</v>
      </c>
      <c r="M490" s="9">
        <v>31</v>
      </c>
      <c r="N490" s="9">
        <v>62983</v>
      </c>
      <c r="O490" s="9">
        <v>29</v>
      </c>
      <c r="P490" s="15" t="b">
        <f t="shared" si="102"/>
        <v>1</v>
      </c>
      <c r="Q490" s="9">
        <v>10</v>
      </c>
      <c r="R490" s="9">
        <v>6</v>
      </c>
      <c r="S490" s="9">
        <v>6</v>
      </c>
      <c r="T490" s="9">
        <v>56</v>
      </c>
      <c r="U490" s="9" t="b">
        <f t="shared" si="103"/>
        <v>0</v>
      </c>
      <c r="V490" s="9" t="b">
        <f t="shared" si="104"/>
        <v>0</v>
      </c>
      <c r="W490" s="9" t="b">
        <f t="shared" si="105"/>
        <v>0</v>
      </c>
      <c r="X490" t="b">
        <f t="shared" si="106"/>
        <v>0</v>
      </c>
      <c r="Y490" t="b">
        <f t="shared" si="107"/>
        <v>0</v>
      </c>
      <c r="Z490" t="b">
        <f t="shared" si="108"/>
        <v>0</v>
      </c>
      <c r="AA490">
        <f t="shared" si="109"/>
        <v>301</v>
      </c>
      <c r="AB490" t="b">
        <f t="shared" si="110"/>
        <v>0</v>
      </c>
      <c r="AC490" t="str">
        <f t="shared" si="111"/>
        <v>Moderate</v>
      </c>
      <c r="AD490" t="str">
        <v>Moderate</v>
      </c>
      <c r="AF490" t="b">
        <v>0</v>
      </c>
    </row>
    <row r="491" spans="1:32" x14ac:dyDescent="0.45">
      <c r="A491" s="8">
        <v>490</v>
      </c>
      <c r="B491" s="8" t="s">
        <v>527</v>
      </c>
      <c r="C491" s="8" t="s">
        <v>528</v>
      </c>
      <c r="D491" s="8" t="s">
        <v>547</v>
      </c>
      <c r="E491" s="15" t="b">
        <f t="shared" si="98"/>
        <v>0</v>
      </c>
      <c r="F491" s="15" t="b">
        <f t="shared" si="99"/>
        <v>0</v>
      </c>
      <c r="G491" s="8" t="s">
        <v>530</v>
      </c>
      <c r="H491" s="15" t="b">
        <f t="shared" si="100"/>
        <v>0</v>
      </c>
      <c r="I491" s="8" t="s">
        <v>556</v>
      </c>
      <c r="J491" s="8" t="s">
        <v>532</v>
      </c>
      <c r="K491" s="15" t="b">
        <f t="shared" si="101"/>
        <v>0</v>
      </c>
      <c r="L491" s="8" t="s">
        <v>546</v>
      </c>
      <c r="M491" s="8">
        <v>39</v>
      </c>
      <c r="N491" s="8">
        <v>53989</v>
      </c>
      <c r="O491" s="8">
        <v>5</v>
      </c>
      <c r="P491" s="15" t="b">
        <f t="shared" si="102"/>
        <v>0</v>
      </c>
      <c r="Q491" s="8">
        <v>18</v>
      </c>
      <c r="R491" s="8">
        <v>1</v>
      </c>
      <c r="S491" s="8">
        <v>2</v>
      </c>
      <c r="T491" s="8">
        <v>20</v>
      </c>
      <c r="U491" s="9" t="b">
        <f t="shared" si="103"/>
        <v>0</v>
      </c>
      <c r="V491" s="9" t="b">
        <f t="shared" si="104"/>
        <v>0</v>
      </c>
      <c r="W491" s="9" t="b">
        <f t="shared" si="105"/>
        <v>0</v>
      </c>
      <c r="X491" t="b">
        <f t="shared" si="106"/>
        <v>0</v>
      </c>
      <c r="Y491" t="b">
        <f t="shared" si="107"/>
        <v>1</v>
      </c>
      <c r="Z491" t="b">
        <f t="shared" si="108"/>
        <v>0</v>
      </c>
      <c r="AA491">
        <f t="shared" si="109"/>
        <v>360</v>
      </c>
      <c r="AB491" t="b">
        <f t="shared" si="110"/>
        <v>0</v>
      </c>
      <c r="AC491" t="str">
        <f t="shared" si="111"/>
        <v>Moderate</v>
      </c>
      <c r="AD491" t="str">
        <v>Moderate</v>
      </c>
      <c r="AF491" t="b">
        <v>0</v>
      </c>
    </row>
    <row r="492" spans="1:32" x14ac:dyDescent="0.45">
      <c r="A492" s="9">
        <v>491</v>
      </c>
      <c r="B492" s="9" t="s">
        <v>557</v>
      </c>
      <c r="C492" s="9" t="s">
        <v>42</v>
      </c>
      <c r="D492" s="9" t="s">
        <v>535</v>
      </c>
      <c r="E492" s="15" t="b">
        <f t="shared" si="98"/>
        <v>1</v>
      </c>
      <c r="F492" s="15" t="b">
        <f t="shared" si="99"/>
        <v>1</v>
      </c>
      <c r="G492" s="9" t="s">
        <v>550</v>
      </c>
      <c r="H492" s="15" t="b">
        <f t="shared" si="100"/>
        <v>0</v>
      </c>
      <c r="I492" s="9" t="s">
        <v>543</v>
      </c>
      <c r="J492" s="9" t="s">
        <v>544</v>
      </c>
      <c r="K492" s="15" t="b">
        <f t="shared" si="101"/>
        <v>1</v>
      </c>
      <c r="L492" s="9" t="s">
        <v>549</v>
      </c>
      <c r="M492" s="9">
        <v>49</v>
      </c>
      <c r="N492" s="9">
        <v>105451</v>
      </c>
      <c r="O492" s="9">
        <v>10</v>
      </c>
      <c r="P492" s="15" t="b">
        <f t="shared" si="102"/>
        <v>0</v>
      </c>
      <c r="Q492" s="9">
        <v>17</v>
      </c>
      <c r="R492" s="9">
        <v>4</v>
      </c>
      <c r="S492" s="9">
        <v>9</v>
      </c>
      <c r="T492" s="9">
        <v>20</v>
      </c>
      <c r="U492" s="9" t="b">
        <f t="shared" si="103"/>
        <v>0</v>
      </c>
      <c r="V492" s="9" t="b">
        <f t="shared" si="104"/>
        <v>0</v>
      </c>
      <c r="W492" s="9" t="b">
        <f t="shared" si="105"/>
        <v>0</v>
      </c>
      <c r="X492" t="b">
        <f t="shared" si="106"/>
        <v>0</v>
      </c>
      <c r="Y492" t="b">
        <f t="shared" si="107"/>
        <v>1</v>
      </c>
      <c r="Z492" t="b">
        <f t="shared" si="108"/>
        <v>0</v>
      </c>
      <c r="AA492">
        <f t="shared" si="109"/>
        <v>82</v>
      </c>
      <c r="AB492" t="b">
        <f t="shared" si="110"/>
        <v>1</v>
      </c>
      <c r="AC492" t="str">
        <f t="shared" si="111"/>
        <v>Well Paid</v>
      </c>
      <c r="AD492" t="str">
        <v>Well Paid</v>
      </c>
      <c r="AF492" t="b">
        <v>0</v>
      </c>
    </row>
    <row r="493" spans="1:32" x14ac:dyDescent="0.45">
      <c r="A493" s="8">
        <v>492</v>
      </c>
      <c r="B493" s="8" t="s">
        <v>539</v>
      </c>
      <c r="C493" s="8" t="s">
        <v>528</v>
      </c>
      <c r="D493" s="8" t="s">
        <v>535</v>
      </c>
      <c r="E493" s="15" t="b">
        <f t="shared" si="98"/>
        <v>1</v>
      </c>
      <c r="F493" s="15" t="b">
        <f t="shared" si="99"/>
        <v>1</v>
      </c>
      <c r="G493" s="8" t="s">
        <v>530</v>
      </c>
      <c r="H493" s="15" t="b">
        <f t="shared" si="100"/>
        <v>0</v>
      </c>
      <c r="I493" s="8" t="s">
        <v>543</v>
      </c>
      <c r="J493" s="8" t="s">
        <v>537</v>
      </c>
      <c r="K493" s="15" t="b">
        <f t="shared" si="101"/>
        <v>0</v>
      </c>
      <c r="L493" s="8" t="s">
        <v>554</v>
      </c>
      <c r="M493" s="8">
        <v>56</v>
      </c>
      <c r="N493" s="8">
        <v>48990</v>
      </c>
      <c r="O493" s="8">
        <v>28</v>
      </c>
      <c r="P493" s="15" t="b">
        <f t="shared" si="102"/>
        <v>1</v>
      </c>
      <c r="Q493" s="8">
        <v>13</v>
      </c>
      <c r="R493" s="8">
        <v>6</v>
      </c>
      <c r="S493" s="8">
        <v>6</v>
      </c>
      <c r="T493" s="8">
        <v>46</v>
      </c>
      <c r="U493" s="9" t="b">
        <f t="shared" si="103"/>
        <v>0</v>
      </c>
      <c r="V493" s="9" t="b">
        <f t="shared" si="104"/>
        <v>1</v>
      </c>
      <c r="W493" s="9" t="b">
        <f t="shared" si="105"/>
        <v>1</v>
      </c>
      <c r="X493" t="b">
        <f t="shared" si="106"/>
        <v>0</v>
      </c>
      <c r="Y493" t="b">
        <f t="shared" si="107"/>
        <v>0</v>
      </c>
      <c r="Z493" t="b">
        <f t="shared" si="108"/>
        <v>0</v>
      </c>
      <c r="AA493">
        <f t="shared" si="109"/>
        <v>396</v>
      </c>
      <c r="AB493" t="b">
        <f t="shared" si="110"/>
        <v>1</v>
      </c>
      <c r="AC493" t="str">
        <f t="shared" si="111"/>
        <v>Moderate</v>
      </c>
      <c r="AD493" t="str">
        <v>Moderate</v>
      </c>
      <c r="AF493">
        <v>48990</v>
      </c>
    </row>
    <row r="494" spans="1:32" x14ac:dyDescent="0.45">
      <c r="A494" s="9">
        <v>493</v>
      </c>
      <c r="B494" s="9" t="s">
        <v>557</v>
      </c>
      <c r="C494" s="9" t="s">
        <v>528</v>
      </c>
      <c r="D494" s="9" t="s">
        <v>529</v>
      </c>
      <c r="E494" s="15" t="b">
        <f t="shared" si="98"/>
        <v>1</v>
      </c>
      <c r="F494" s="15" t="b">
        <f t="shared" si="99"/>
        <v>1</v>
      </c>
      <c r="G494" s="9" t="s">
        <v>540</v>
      </c>
      <c r="H494" s="15" t="b">
        <f t="shared" si="100"/>
        <v>0</v>
      </c>
      <c r="I494" s="9" t="s">
        <v>536</v>
      </c>
      <c r="J494" s="9" t="s">
        <v>544</v>
      </c>
      <c r="K494" s="15" t="b">
        <f t="shared" si="101"/>
        <v>1</v>
      </c>
      <c r="L494" s="9" t="s">
        <v>554</v>
      </c>
      <c r="M494" s="9">
        <v>64</v>
      </c>
      <c r="N494" s="9">
        <v>110360</v>
      </c>
      <c r="O494" s="9">
        <v>21</v>
      </c>
      <c r="P494" s="15" t="b">
        <f t="shared" si="102"/>
        <v>1</v>
      </c>
      <c r="Q494" s="9">
        <v>17</v>
      </c>
      <c r="R494" s="9">
        <v>7</v>
      </c>
      <c r="S494" s="9">
        <v>8</v>
      </c>
      <c r="T494" s="9">
        <v>40</v>
      </c>
      <c r="U494" s="9" t="b">
        <f t="shared" si="103"/>
        <v>0</v>
      </c>
      <c r="V494" s="9" t="b">
        <f t="shared" si="104"/>
        <v>1</v>
      </c>
      <c r="W494" s="9" t="b">
        <f t="shared" si="105"/>
        <v>1</v>
      </c>
      <c r="X494" t="b">
        <f t="shared" si="106"/>
        <v>0</v>
      </c>
      <c r="Y494" t="b">
        <f t="shared" si="107"/>
        <v>1</v>
      </c>
      <c r="Z494" t="b">
        <f t="shared" si="108"/>
        <v>0</v>
      </c>
      <c r="AA494">
        <f t="shared" si="109"/>
        <v>50</v>
      </c>
      <c r="AB494" t="b">
        <f t="shared" si="110"/>
        <v>0</v>
      </c>
      <c r="AC494" t="str">
        <f t="shared" si="111"/>
        <v>Well Paid</v>
      </c>
      <c r="AD494" t="str">
        <v>Well Paid</v>
      </c>
      <c r="AF494" t="b">
        <v>0</v>
      </c>
    </row>
    <row r="495" spans="1:32" x14ac:dyDescent="0.45">
      <c r="A495" s="8">
        <v>494</v>
      </c>
      <c r="B495" s="8" t="s">
        <v>552</v>
      </c>
      <c r="C495" s="8" t="s">
        <v>43</v>
      </c>
      <c r="D495" s="8" t="s">
        <v>555</v>
      </c>
      <c r="E495" s="15" t="b">
        <f t="shared" si="98"/>
        <v>1</v>
      </c>
      <c r="F495" s="15" t="b">
        <f t="shared" si="99"/>
        <v>1</v>
      </c>
      <c r="G495" s="8" t="s">
        <v>550</v>
      </c>
      <c r="H495" s="15" t="b">
        <f t="shared" si="100"/>
        <v>0</v>
      </c>
      <c r="I495" s="8" t="s">
        <v>531</v>
      </c>
      <c r="J495" s="8" t="s">
        <v>537</v>
      </c>
      <c r="K495" s="15" t="b">
        <f t="shared" si="101"/>
        <v>0</v>
      </c>
      <c r="L495" s="8" t="s">
        <v>538</v>
      </c>
      <c r="M495" s="8">
        <v>52</v>
      </c>
      <c r="N495" s="8">
        <v>66081</v>
      </c>
      <c r="O495" s="8">
        <v>7</v>
      </c>
      <c r="P495" s="15" t="b">
        <f t="shared" si="102"/>
        <v>0</v>
      </c>
      <c r="Q495" s="8">
        <v>4</v>
      </c>
      <c r="R495" s="8">
        <v>11</v>
      </c>
      <c r="S495" s="8">
        <v>1</v>
      </c>
      <c r="T495" s="8">
        <v>35</v>
      </c>
      <c r="U495" s="9" t="b">
        <f t="shared" si="103"/>
        <v>0</v>
      </c>
      <c r="V495" s="9" t="b">
        <f t="shared" si="104"/>
        <v>0</v>
      </c>
      <c r="W495" s="9" t="b">
        <f t="shared" si="105"/>
        <v>0</v>
      </c>
      <c r="X495" t="b">
        <f t="shared" si="106"/>
        <v>0</v>
      </c>
      <c r="Y495" t="b">
        <f t="shared" si="107"/>
        <v>0</v>
      </c>
      <c r="Z495" t="b">
        <f t="shared" si="108"/>
        <v>0</v>
      </c>
      <c r="AA495">
        <f t="shared" si="109"/>
        <v>288</v>
      </c>
      <c r="AB495" t="b">
        <f t="shared" si="110"/>
        <v>0</v>
      </c>
      <c r="AC495" t="str">
        <f t="shared" si="111"/>
        <v>Moderate</v>
      </c>
      <c r="AD495" t="str">
        <v>Moderate</v>
      </c>
      <c r="AF495" t="b">
        <v>0</v>
      </c>
    </row>
    <row r="496" spans="1:32" x14ac:dyDescent="0.45">
      <c r="A496" s="9">
        <v>495</v>
      </c>
      <c r="B496" s="9" t="s">
        <v>552</v>
      </c>
      <c r="C496" s="9" t="s">
        <v>43</v>
      </c>
      <c r="D496" s="9" t="s">
        <v>529</v>
      </c>
      <c r="E496" s="15" t="b">
        <f t="shared" si="98"/>
        <v>1</v>
      </c>
      <c r="F496" s="15" t="b">
        <f t="shared" si="99"/>
        <v>1</v>
      </c>
      <c r="G496" s="9" t="s">
        <v>548</v>
      </c>
      <c r="H496" s="15" t="b">
        <f t="shared" si="100"/>
        <v>1</v>
      </c>
      <c r="I496" s="9" t="s">
        <v>553</v>
      </c>
      <c r="J496" s="9" t="s">
        <v>532</v>
      </c>
      <c r="K496" s="15" t="b">
        <f t="shared" si="101"/>
        <v>0</v>
      </c>
      <c r="L496" s="9" t="s">
        <v>542</v>
      </c>
      <c r="M496" s="9">
        <v>48</v>
      </c>
      <c r="N496" s="9">
        <v>41033</v>
      </c>
      <c r="O496" s="9">
        <v>3</v>
      </c>
      <c r="P496" s="15" t="b">
        <f t="shared" si="102"/>
        <v>0</v>
      </c>
      <c r="Q496" s="9">
        <v>1</v>
      </c>
      <c r="R496" s="9">
        <v>13</v>
      </c>
      <c r="S496" s="9">
        <v>5</v>
      </c>
      <c r="T496" s="9">
        <v>59</v>
      </c>
      <c r="U496" s="9" t="b">
        <f t="shared" si="103"/>
        <v>0</v>
      </c>
      <c r="V496" s="9" t="b">
        <f t="shared" si="104"/>
        <v>0</v>
      </c>
      <c r="W496" s="9" t="b">
        <f t="shared" si="105"/>
        <v>0</v>
      </c>
      <c r="X496" t="b">
        <f t="shared" si="106"/>
        <v>0</v>
      </c>
      <c r="Y496" t="b">
        <f t="shared" si="107"/>
        <v>1</v>
      </c>
      <c r="Z496" t="b">
        <f t="shared" si="108"/>
        <v>0</v>
      </c>
      <c r="AA496">
        <f t="shared" si="109"/>
        <v>440</v>
      </c>
      <c r="AB496" t="b">
        <f t="shared" si="110"/>
        <v>0</v>
      </c>
      <c r="AC496" t="str">
        <f t="shared" si="111"/>
        <v>Moderate</v>
      </c>
      <c r="AD496" t="str">
        <v>Moderate</v>
      </c>
      <c r="AF496" t="b">
        <v>0</v>
      </c>
    </row>
    <row r="497" spans="1:32" x14ac:dyDescent="0.45">
      <c r="A497" s="8">
        <v>496</v>
      </c>
      <c r="B497" s="8" t="s">
        <v>557</v>
      </c>
      <c r="C497" s="8" t="s">
        <v>42</v>
      </c>
      <c r="D497" s="8" t="s">
        <v>555</v>
      </c>
      <c r="E497" s="15" t="b">
        <f t="shared" si="98"/>
        <v>1</v>
      </c>
      <c r="F497" s="15" t="b">
        <f t="shared" si="99"/>
        <v>1</v>
      </c>
      <c r="G497" s="8" t="s">
        <v>540</v>
      </c>
      <c r="H497" s="15" t="b">
        <f t="shared" si="100"/>
        <v>0</v>
      </c>
      <c r="I497" s="8" t="s">
        <v>551</v>
      </c>
      <c r="J497" s="8" t="s">
        <v>537</v>
      </c>
      <c r="K497" s="15" t="b">
        <f t="shared" si="101"/>
        <v>0</v>
      </c>
      <c r="L497" s="8" t="s">
        <v>558</v>
      </c>
      <c r="M497" s="8">
        <v>32</v>
      </c>
      <c r="N497" s="8">
        <v>46241</v>
      </c>
      <c r="O497" s="8">
        <v>20</v>
      </c>
      <c r="P497" s="15" t="b">
        <f t="shared" si="102"/>
        <v>1</v>
      </c>
      <c r="Q497" s="8">
        <v>1</v>
      </c>
      <c r="R497" s="8">
        <v>11</v>
      </c>
      <c r="S497" s="8">
        <v>1</v>
      </c>
      <c r="T497" s="8">
        <v>45</v>
      </c>
      <c r="U497" s="9" t="b">
        <f t="shared" si="103"/>
        <v>0</v>
      </c>
      <c r="V497" s="9" t="b">
        <f t="shared" si="104"/>
        <v>1</v>
      </c>
      <c r="W497" s="9" t="b">
        <f t="shared" si="105"/>
        <v>1</v>
      </c>
      <c r="X497" t="b">
        <f t="shared" si="106"/>
        <v>0</v>
      </c>
      <c r="Y497" t="b">
        <f t="shared" si="107"/>
        <v>0</v>
      </c>
      <c r="Z497" t="b">
        <f t="shared" si="108"/>
        <v>0</v>
      </c>
      <c r="AA497">
        <f t="shared" si="109"/>
        <v>412</v>
      </c>
      <c r="AB497" t="b">
        <f t="shared" si="110"/>
        <v>1</v>
      </c>
      <c r="AC497" t="str">
        <f t="shared" si="111"/>
        <v>Moderate</v>
      </c>
      <c r="AD497" t="str">
        <v>Moderate</v>
      </c>
      <c r="AF497" t="b">
        <v>0</v>
      </c>
    </row>
    <row r="498" spans="1:32" x14ac:dyDescent="0.45">
      <c r="A498" s="9">
        <v>497</v>
      </c>
      <c r="B498" s="9" t="s">
        <v>559</v>
      </c>
      <c r="C498" s="9" t="s">
        <v>43</v>
      </c>
      <c r="D498" s="9" t="s">
        <v>535</v>
      </c>
      <c r="E498" s="15" t="b">
        <f t="shared" si="98"/>
        <v>1</v>
      </c>
      <c r="F498" s="15" t="b">
        <f t="shared" si="99"/>
        <v>1</v>
      </c>
      <c r="G498" s="9" t="s">
        <v>540</v>
      </c>
      <c r="H498" s="15" t="b">
        <f t="shared" si="100"/>
        <v>0</v>
      </c>
      <c r="I498" s="9" t="s">
        <v>553</v>
      </c>
      <c r="J498" s="9" t="s">
        <v>544</v>
      </c>
      <c r="K498" s="15" t="b">
        <f t="shared" si="101"/>
        <v>1</v>
      </c>
      <c r="L498" s="9" t="s">
        <v>549</v>
      </c>
      <c r="M498" s="9">
        <v>59</v>
      </c>
      <c r="N498" s="9">
        <v>35939</v>
      </c>
      <c r="O498" s="9">
        <v>19</v>
      </c>
      <c r="P498" s="15" t="b">
        <f t="shared" si="102"/>
        <v>1</v>
      </c>
      <c r="Q498" s="9">
        <v>15</v>
      </c>
      <c r="R498" s="9">
        <v>10</v>
      </c>
      <c r="S498" s="9">
        <v>8</v>
      </c>
      <c r="T498" s="9">
        <v>35</v>
      </c>
      <c r="U498" s="9" t="b">
        <f t="shared" si="103"/>
        <v>0</v>
      </c>
      <c r="V498" s="9" t="b">
        <f t="shared" si="104"/>
        <v>1</v>
      </c>
      <c r="W498" s="9" t="b">
        <f t="shared" si="105"/>
        <v>1</v>
      </c>
      <c r="X498" t="b">
        <f t="shared" si="106"/>
        <v>0</v>
      </c>
      <c r="Y498" t="b">
        <f t="shared" si="107"/>
        <v>1</v>
      </c>
      <c r="Z498" t="b">
        <f t="shared" si="108"/>
        <v>0</v>
      </c>
      <c r="AA498">
        <f t="shared" si="109"/>
        <v>466</v>
      </c>
      <c r="AB498" t="b">
        <f t="shared" si="110"/>
        <v>0</v>
      </c>
      <c r="AC498" t="str">
        <f t="shared" si="111"/>
        <v>Moderate</v>
      </c>
      <c r="AD498" t="str">
        <v>Moderate</v>
      </c>
      <c r="AF498" t="b">
        <v>0</v>
      </c>
    </row>
    <row r="499" spans="1:32" x14ac:dyDescent="0.45">
      <c r="A499" s="8">
        <v>498</v>
      </c>
      <c r="B499" s="8" t="s">
        <v>534</v>
      </c>
      <c r="C499" s="8" t="s">
        <v>43</v>
      </c>
      <c r="D499" s="8" t="s">
        <v>535</v>
      </c>
      <c r="E499" s="15" t="b">
        <f t="shared" si="98"/>
        <v>1</v>
      </c>
      <c r="F499" s="15" t="b">
        <f t="shared" si="99"/>
        <v>1</v>
      </c>
      <c r="G499" s="8" t="s">
        <v>548</v>
      </c>
      <c r="H499" s="15" t="b">
        <f t="shared" si="100"/>
        <v>1</v>
      </c>
      <c r="I499" s="8" t="s">
        <v>543</v>
      </c>
      <c r="J499" s="8" t="s">
        <v>532</v>
      </c>
      <c r="K499" s="15" t="b">
        <f t="shared" si="101"/>
        <v>0</v>
      </c>
      <c r="L499" s="8" t="s">
        <v>554</v>
      </c>
      <c r="M499" s="8">
        <v>26</v>
      </c>
      <c r="N499" s="8">
        <v>77562</v>
      </c>
      <c r="O499" s="8">
        <v>35</v>
      </c>
      <c r="P499" s="15" t="b">
        <f t="shared" si="102"/>
        <v>1</v>
      </c>
      <c r="Q499" s="8">
        <v>13</v>
      </c>
      <c r="R499" s="8">
        <v>3</v>
      </c>
      <c r="S499" s="8">
        <v>8</v>
      </c>
      <c r="T499" s="8">
        <v>47</v>
      </c>
      <c r="U499" s="9" t="b">
        <f t="shared" si="103"/>
        <v>0</v>
      </c>
      <c r="V499" s="9" t="b">
        <f t="shared" si="104"/>
        <v>1</v>
      </c>
      <c r="W499" s="9" t="b">
        <f t="shared" si="105"/>
        <v>1</v>
      </c>
      <c r="X499" t="b">
        <f t="shared" si="106"/>
        <v>1</v>
      </c>
      <c r="Y499" t="b">
        <f t="shared" si="107"/>
        <v>1</v>
      </c>
      <c r="Z499" t="b">
        <f t="shared" si="108"/>
        <v>0</v>
      </c>
      <c r="AA499">
        <f t="shared" si="109"/>
        <v>236</v>
      </c>
      <c r="AB499" t="b">
        <f t="shared" si="110"/>
        <v>0</v>
      </c>
      <c r="AC499" t="str">
        <f t="shared" si="111"/>
        <v>Moderate</v>
      </c>
      <c r="AD499" t="str">
        <v>Moderate</v>
      </c>
      <c r="AF499" t="b">
        <v>0</v>
      </c>
    </row>
    <row r="500" spans="1:32" x14ac:dyDescent="0.45">
      <c r="A500" s="9">
        <v>499</v>
      </c>
      <c r="B500" s="9" t="s">
        <v>552</v>
      </c>
      <c r="C500" s="9" t="s">
        <v>528</v>
      </c>
      <c r="D500" s="9" t="s">
        <v>535</v>
      </c>
      <c r="E500" s="15" t="b">
        <f t="shared" si="98"/>
        <v>1</v>
      </c>
      <c r="F500" s="15" t="b">
        <f t="shared" si="99"/>
        <v>1</v>
      </c>
      <c r="G500" s="9" t="s">
        <v>550</v>
      </c>
      <c r="H500" s="15" t="b">
        <f t="shared" si="100"/>
        <v>0</v>
      </c>
      <c r="I500" s="9" t="s">
        <v>553</v>
      </c>
      <c r="J500" s="9" t="s">
        <v>537</v>
      </c>
      <c r="K500" s="15" t="b">
        <f t="shared" si="101"/>
        <v>0</v>
      </c>
      <c r="L500" s="9" t="s">
        <v>549</v>
      </c>
      <c r="M500" s="9">
        <v>29</v>
      </c>
      <c r="N500" s="9">
        <v>65063</v>
      </c>
      <c r="O500" s="9">
        <v>4</v>
      </c>
      <c r="P500" s="15" t="b">
        <f t="shared" si="102"/>
        <v>0</v>
      </c>
      <c r="Q500" s="9">
        <v>17</v>
      </c>
      <c r="R500" s="9">
        <v>9</v>
      </c>
      <c r="S500" s="9">
        <v>1</v>
      </c>
      <c r="T500" s="9">
        <v>20</v>
      </c>
      <c r="U500" s="9" t="b">
        <f t="shared" si="103"/>
        <v>0</v>
      </c>
      <c r="V500" s="9" t="b">
        <f t="shared" si="104"/>
        <v>0</v>
      </c>
      <c r="W500" s="9" t="b">
        <f t="shared" si="105"/>
        <v>0</v>
      </c>
      <c r="X500" t="b">
        <f t="shared" si="106"/>
        <v>0</v>
      </c>
      <c r="Y500" t="b">
        <f t="shared" si="107"/>
        <v>0</v>
      </c>
      <c r="Z500" t="b">
        <f t="shared" si="108"/>
        <v>0</v>
      </c>
      <c r="AA500">
        <f t="shared" si="109"/>
        <v>293</v>
      </c>
      <c r="AB500" t="b">
        <f t="shared" si="110"/>
        <v>1</v>
      </c>
      <c r="AC500" t="str">
        <f t="shared" si="111"/>
        <v>Moderate</v>
      </c>
      <c r="AD500" t="str">
        <v>Moderate</v>
      </c>
      <c r="AF500" t="b">
        <v>0</v>
      </c>
    </row>
    <row r="501" spans="1:32" x14ac:dyDescent="0.45">
      <c r="A501" s="10">
        <v>500</v>
      </c>
      <c r="B501" s="10" t="s">
        <v>557</v>
      </c>
      <c r="C501" s="10" t="s">
        <v>43</v>
      </c>
      <c r="D501" s="10" t="s">
        <v>529</v>
      </c>
      <c r="E501" s="15" t="b">
        <f t="shared" si="98"/>
        <v>1</v>
      </c>
      <c r="F501" s="15" t="b">
        <f t="shared" si="99"/>
        <v>1</v>
      </c>
      <c r="G501" s="10" t="s">
        <v>550</v>
      </c>
      <c r="H501" s="15" t="b">
        <f t="shared" si="100"/>
        <v>0</v>
      </c>
      <c r="I501" s="10" t="s">
        <v>536</v>
      </c>
      <c r="J501" s="10" t="s">
        <v>537</v>
      </c>
      <c r="K501" s="15" t="b">
        <f t="shared" si="101"/>
        <v>0</v>
      </c>
      <c r="L501" s="10" t="s">
        <v>554</v>
      </c>
      <c r="M501" s="10">
        <v>55</v>
      </c>
      <c r="N501" s="10">
        <v>106721</v>
      </c>
      <c r="O501" s="10">
        <v>5</v>
      </c>
      <c r="P501" s="15" t="b">
        <f t="shared" si="102"/>
        <v>0</v>
      </c>
      <c r="Q501" s="10">
        <v>8</v>
      </c>
      <c r="R501" s="10">
        <v>12</v>
      </c>
      <c r="S501" s="10">
        <v>9</v>
      </c>
      <c r="T501" s="10">
        <v>55</v>
      </c>
      <c r="U501" s="9" t="b">
        <f t="shared" si="103"/>
        <v>0</v>
      </c>
      <c r="V501" s="9" t="b">
        <f t="shared" si="104"/>
        <v>0</v>
      </c>
      <c r="W501" s="9" t="b">
        <f t="shared" si="105"/>
        <v>0</v>
      </c>
      <c r="X501" t="b">
        <f t="shared" si="106"/>
        <v>0</v>
      </c>
      <c r="Y501" t="b">
        <f t="shared" si="107"/>
        <v>1</v>
      </c>
      <c r="Z501" t="b">
        <f t="shared" si="108"/>
        <v>0</v>
      </c>
      <c r="AA501">
        <f t="shared" si="109"/>
        <v>73</v>
      </c>
      <c r="AB501" t="b">
        <f t="shared" si="110"/>
        <v>0</v>
      </c>
      <c r="AC501" t="str">
        <f t="shared" si="111"/>
        <v>Well Paid</v>
      </c>
      <c r="AD501" t="str">
        <v>Well Paid</v>
      </c>
      <c r="AF501" t="b">
        <v>0</v>
      </c>
    </row>
  </sheetData>
  <autoFilter ref="A1:Z501" xr:uid="{49399B88-CACB-40D1-9F9C-7B8826C8F510}"/>
  <conditionalFormatting sqref="U2:W501">
    <cfRule type="cellIs" dxfId="1" priority="1" operator="equal">
      <formula>FALSE</formula>
    </cfRule>
    <cfRule type="cellIs" dxfId="0" priority="2" operator="equal">
      <formula>TRUE</formula>
    </cfRule>
  </conditionalFormatting>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B2:D98"/>
  <sheetViews>
    <sheetView topLeftCell="A96" zoomScale="130" zoomScaleNormal="130" workbookViewId="0">
      <selection activeCell="C89" sqref="A1:XFD1048576"/>
    </sheetView>
  </sheetViews>
  <sheetFormatPr defaultRowHeight="14.25" x14ac:dyDescent="0.45"/>
  <cols>
    <col min="2" max="2" width="5.265625" bestFit="1" customWidth="1"/>
    <col min="3" max="3" width="61.1328125" bestFit="1" customWidth="1"/>
    <col min="4" max="4" width="26.46484375" bestFit="1" customWidth="1"/>
  </cols>
  <sheetData>
    <row r="2" spans="2:3" s="11" customFormat="1" x14ac:dyDescent="0.45">
      <c r="B2" s="11" t="s">
        <v>1</v>
      </c>
    </row>
    <row r="4" spans="2:3" x14ac:dyDescent="0.45">
      <c r="C4" t="s">
        <v>560</v>
      </c>
    </row>
    <row r="5" spans="2:3" x14ac:dyDescent="0.45">
      <c r="C5" t="s">
        <v>561</v>
      </c>
    </row>
    <row r="6" spans="2:3" x14ac:dyDescent="0.45">
      <c r="C6" t="s">
        <v>562</v>
      </c>
    </row>
    <row r="8" spans="2:3" x14ac:dyDescent="0.45">
      <c r="C8" t="s">
        <v>563</v>
      </c>
    </row>
    <row r="9" spans="2:3" x14ac:dyDescent="0.45">
      <c r="C9" t="s">
        <v>564</v>
      </c>
    </row>
    <row r="10" spans="2:3" x14ac:dyDescent="0.45">
      <c r="C10" t="s">
        <v>565</v>
      </c>
    </row>
    <row r="11" spans="2:3" x14ac:dyDescent="0.45">
      <c r="C11" t="s">
        <v>566</v>
      </c>
    </row>
    <row r="12" spans="2:3" x14ac:dyDescent="0.45">
      <c r="C12" t="s">
        <v>567</v>
      </c>
    </row>
    <row r="14" spans="2:3" x14ac:dyDescent="0.45">
      <c r="C14" t="s">
        <v>568</v>
      </c>
    </row>
    <row r="16" spans="2:3" x14ac:dyDescent="0.45">
      <c r="C16" t="s">
        <v>569</v>
      </c>
    </row>
    <row r="17" spans="3:4" x14ac:dyDescent="0.45">
      <c r="D17" t="s">
        <v>570</v>
      </c>
    </row>
    <row r="18" spans="3:4" x14ac:dyDescent="0.45">
      <c r="D18" t="s">
        <v>571</v>
      </c>
    </row>
    <row r="19" spans="3:4" x14ac:dyDescent="0.45">
      <c r="D19" t="s">
        <v>572</v>
      </c>
    </row>
    <row r="20" spans="3:4" x14ac:dyDescent="0.45">
      <c r="D20" t="s">
        <v>0</v>
      </c>
    </row>
    <row r="21" spans="3:4" x14ac:dyDescent="0.45">
      <c r="D21" t="s">
        <v>573</v>
      </c>
    </row>
    <row r="22" spans="3:4" x14ac:dyDescent="0.45">
      <c r="D22" t="s">
        <v>574</v>
      </c>
    </row>
    <row r="23" spans="3:4" x14ac:dyDescent="0.45">
      <c r="C23" t="s">
        <v>575</v>
      </c>
    </row>
    <row r="24" spans="3:4" x14ac:dyDescent="0.45">
      <c r="C24" s="12">
        <f ca="1">TODAY()</f>
        <v>45871</v>
      </c>
    </row>
    <row r="25" spans="3:4" x14ac:dyDescent="0.45">
      <c r="C25" t="s">
        <v>576</v>
      </c>
      <c r="D25" t="s">
        <v>577</v>
      </c>
    </row>
    <row r="26" spans="3:4" x14ac:dyDescent="0.45">
      <c r="C26" t="s">
        <v>578</v>
      </c>
      <c r="D26" t="s">
        <v>579</v>
      </c>
    </row>
    <row r="27" spans="3:4" x14ac:dyDescent="0.45">
      <c r="D27" t="s">
        <v>580</v>
      </c>
    </row>
    <row r="28" spans="3:4" x14ac:dyDescent="0.45">
      <c r="D28" t="s">
        <v>581</v>
      </c>
    </row>
    <row r="29" spans="3:4" x14ac:dyDescent="0.45">
      <c r="D29" t="s">
        <v>582</v>
      </c>
    </row>
    <row r="30" spans="3:4" x14ac:dyDescent="0.45">
      <c r="D30" t="s">
        <v>583</v>
      </c>
    </row>
    <row r="31" spans="3:4" x14ac:dyDescent="0.45">
      <c r="D31" t="s">
        <v>584</v>
      </c>
    </row>
    <row r="32" spans="3:4" x14ac:dyDescent="0.45">
      <c r="D32" t="s">
        <v>585</v>
      </c>
    </row>
    <row r="33" spans="2:4" x14ac:dyDescent="0.45">
      <c r="D33" t="s">
        <v>586</v>
      </c>
    </row>
    <row r="34" spans="2:4" x14ac:dyDescent="0.45">
      <c r="D34" t="s">
        <v>587</v>
      </c>
    </row>
    <row r="35" spans="2:4" x14ac:dyDescent="0.45">
      <c r="D35" t="s">
        <v>588</v>
      </c>
    </row>
    <row r="38" spans="2:4" s="11" customFormat="1" x14ac:dyDescent="0.45">
      <c r="B38" s="11" t="s">
        <v>2</v>
      </c>
    </row>
    <row r="40" spans="2:4" x14ac:dyDescent="0.45">
      <c r="C40" t="s">
        <v>589</v>
      </c>
    </row>
    <row r="41" spans="2:4" x14ac:dyDescent="0.45">
      <c r="C41" t="s">
        <v>590</v>
      </c>
    </row>
    <row r="43" spans="2:4" x14ac:dyDescent="0.45">
      <c r="C43" t="s">
        <v>591</v>
      </c>
    </row>
    <row r="44" spans="2:4" x14ac:dyDescent="0.45">
      <c r="C44" t="s">
        <v>592</v>
      </c>
    </row>
    <row r="45" spans="2:4" x14ac:dyDescent="0.45">
      <c r="C45" t="s">
        <v>593</v>
      </c>
    </row>
    <row r="46" spans="2:4" x14ac:dyDescent="0.45">
      <c r="C46" t="s">
        <v>594</v>
      </c>
    </row>
    <row r="47" spans="2:4" x14ac:dyDescent="0.45">
      <c r="C47" t="s">
        <v>595</v>
      </c>
    </row>
    <row r="49" spans="3:3" x14ac:dyDescent="0.45">
      <c r="C49" t="s">
        <v>596</v>
      </c>
    </row>
    <row r="50" spans="3:3" x14ac:dyDescent="0.45">
      <c r="C50" t="s">
        <v>597</v>
      </c>
    </row>
    <row r="51" spans="3:3" x14ac:dyDescent="0.45">
      <c r="C51" t="s">
        <v>598</v>
      </c>
    </row>
    <row r="52" spans="3:3" x14ac:dyDescent="0.45">
      <c r="C52" t="s">
        <v>599</v>
      </c>
    </row>
    <row r="53" spans="3:3" x14ac:dyDescent="0.45">
      <c r="C53" t="s">
        <v>600</v>
      </c>
    </row>
    <row r="54" spans="3:3" x14ac:dyDescent="0.45">
      <c r="C54" t="s">
        <v>601</v>
      </c>
    </row>
    <row r="56" spans="3:3" x14ac:dyDescent="0.45">
      <c r="C56" t="s">
        <v>602</v>
      </c>
    </row>
    <row r="57" spans="3:3" x14ac:dyDescent="0.45">
      <c r="C57" t="s">
        <v>603</v>
      </c>
    </row>
    <row r="58" spans="3:3" x14ac:dyDescent="0.45">
      <c r="C58" t="s">
        <v>604</v>
      </c>
    </row>
    <row r="60" spans="3:3" x14ac:dyDescent="0.45">
      <c r="C60" t="s">
        <v>605</v>
      </c>
    </row>
    <row r="61" spans="3:3" x14ac:dyDescent="0.45">
      <c r="C61" t="s">
        <v>606</v>
      </c>
    </row>
    <row r="63" spans="3:3" x14ac:dyDescent="0.45">
      <c r="C63" t="s">
        <v>607</v>
      </c>
    </row>
    <row r="65" spans="2:3" x14ac:dyDescent="0.45">
      <c r="C65" t="s">
        <v>608</v>
      </c>
    </row>
    <row r="66" spans="2:3" x14ac:dyDescent="0.45">
      <c r="C66" t="s">
        <v>609</v>
      </c>
    </row>
    <row r="67" spans="2:3" x14ac:dyDescent="0.45">
      <c r="C67" t="s">
        <v>610</v>
      </c>
    </row>
    <row r="69" spans="2:3" s="11" customFormat="1" x14ac:dyDescent="0.45">
      <c r="B69" s="11" t="s">
        <v>19</v>
      </c>
    </row>
    <row r="71" spans="2:3" x14ac:dyDescent="0.45">
      <c r="C71" t="s">
        <v>3</v>
      </c>
    </row>
    <row r="72" spans="2:3" x14ac:dyDescent="0.45">
      <c r="C72" t="s">
        <v>4</v>
      </c>
    </row>
    <row r="73" spans="2:3" x14ac:dyDescent="0.45">
      <c r="C73" t="s">
        <v>5</v>
      </c>
    </row>
    <row r="74" spans="2:3" x14ac:dyDescent="0.45">
      <c r="C74" t="s">
        <v>6</v>
      </c>
    </row>
    <row r="75" spans="2:3" x14ac:dyDescent="0.45">
      <c r="C75" t="s">
        <v>7</v>
      </c>
    </row>
    <row r="76" spans="2:3" x14ac:dyDescent="0.45">
      <c r="C76" t="s">
        <v>8</v>
      </c>
    </row>
    <row r="77" spans="2:3" x14ac:dyDescent="0.45">
      <c r="C77" t="s">
        <v>9</v>
      </c>
    </row>
    <row r="78" spans="2:3" x14ac:dyDescent="0.45">
      <c r="C78" t="s">
        <v>10</v>
      </c>
    </row>
    <row r="79" spans="2:3" x14ac:dyDescent="0.45">
      <c r="C79" t="s">
        <v>11</v>
      </c>
    </row>
    <row r="80" spans="2:3" x14ac:dyDescent="0.45">
      <c r="C80" t="s">
        <v>12</v>
      </c>
    </row>
    <row r="81" spans="3:3" x14ac:dyDescent="0.45">
      <c r="C81" t="s">
        <v>13</v>
      </c>
    </row>
    <row r="82" spans="3:3" x14ac:dyDescent="0.45">
      <c r="C82" t="s">
        <v>14</v>
      </c>
    </row>
    <row r="83" spans="3:3" x14ac:dyDescent="0.45">
      <c r="C83" t="s">
        <v>15</v>
      </c>
    </row>
    <row r="84" spans="3:3" x14ac:dyDescent="0.45">
      <c r="C84" t="s">
        <v>16</v>
      </c>
    </row>
    <row r="85" spans="3:3" x14ac:dyDescent="0.45">
      <c r="C85" t="s">
        <v>17</v>
      </c>
    </row>
    <row r="87" spans="3:3" x14ac:dyDescent="0.45">
      <c r="C87" t="s">
        <v>18</v>
      </c>
    </row>
    <row r="89" spans="3:3" x14ac:dyDescent="0.45">
      <c r="C89" t="s">
        <v>21</v>
      </c>
    </row>
    <row r="90" spans="3:3" x14ac:dyDescent="0.45">
      <c r="C90" t="s">
        <v>22</v>
      </c>
    </row>
    <row r="91" spans="3:3" x14ac:dyDescent="0.45">
      <c r="C91" t="s">
        <v>23</v>
      </c>
    </row>
    <row r="92" spans="3:3" x14ac:dyDescent="0.45">
      <c r="C92" t="s">
        <v>24</v>
      </c>
    </row>
    <row r="93" spans="3:3" x14ac:dyDescent="0.45">
      <c r="C93" t="s">
        <v>25</v>
      </c>
    </row>
    <row r="94" spans="3:3" x14ac:dyDescent="0.45">
      <c r="C94" t="s">
        <v>26</v>
      </c>
    </row>
    <row r="95" spans="3:3" x14ac:dyDescent="0.45">
      <c r="C95" t="s">
        <v>27</v>
      </c>
    </row>
    <row r="96" spans="3:3" x14ac:dyDescent="0.45">
      <c r="C96" t="s">
        <v>28</v>
      </c>
    </row>
    <row r="97" spans="3:3" x14ac:dyDescent="0.45">
      <c r="C97" t="s">
        <v>29</v>
      </c>
    </row>
    <row r="98" spans="3:3" x14ac:dyDescent="0.45">
      <c r="C98" t="s">
        <v>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31"/>
  <sheetViews>
    <sheetView topLeftCell="A21" zoomScale="145" zoomScaleNormal="145" workbookViewId="0">
      <selection activeCell="C29" sqref="C29"/>
    </sheetView>
  </sheetViews>
  <sheetFormatPr defaultRowHeight="14.25" x14ac:dyDescent="0.45"/>
  <cols>
    <col min="1" max="1" width="5.265625" bestFit="1" customWidth="1"/>
    <col min="2" max="2" width="14.59765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1" customFormat="1" x14ac:dyDescent="0.45">
      <c r="A1" s="1" t="s">
        <v>20</v>
      </c>
    </row>
    <row r="3" spans="1:2" x14ac:dyDescent="0.45">
      <c r="B3" s="5" t="s">
        <v>513</v>
      </c>
    </row>
    <row r="5" spans="1:2" x14ac:dyDescent="0.45">
      <c r="B5" s="1" t="s">
        <v>31</v>
      </c>
    </row>
    <row r="6" spans="1:2" x14ac:dyDescent="0.45">
      <c r="B6" s="1" t="s">
        <v>32</v>
      </c>
    </row>
    <row r="7" spans="1:2" x14ac:dyDescent="0.45">
      <c r="B7" s="1" t="s">
        <v>33</v>
      </c>
    </row>
    <row r="8" spans="1:2" x14ac:dyDescent="0.45">
      <c r="B8" s="1" t="s">
        <v>34</v>
      </c>
    </row>
    <row r="9" spans="1:2" x14ac:dyDescent="0.45">
      <c r="B9" s="1" t="s">
        <v>35</v>
      </c>
    </row>
    <row r="10" spans="1:2" x14ac:dyDescent="0.45">
      <c r="B10" s="1" t="s">
        <v>36</v>
      </c>
    </row>
    <row r="11" spans="1:2" x14ac:dyDescent="0.45">
      <c r="B11" s="1" t="s">
        <v>37</v>
      </c>
    </row>
    <row r="12" spans="1:2" x14ac:dyDescent="0.45">
      <c r="B12" s="1" t="s">
        <v>38</v>
      </c>
    </row>
    <row r="14" spans="1:2" x14ac:dyDescent="0.45">
      <c r="B14" s="5" t="s">
        <v>514</v>
      </c>
    </row>
    <row r="16" spans="1:2" x14ac:dyDescent="0.45">
      <c r="B16" s="16" t="s">
        <v>60</v>
      </c>
    </row>
    <row r="17" spans="2:2" x14ac:dyDescent="0.45">
      <c r="B17" s="16" t="s">
        <v>61</v>
      </c>
    </row>
    <row r="18" spans="2:2" x14ac:dyDescent="0.45">
      <c r="B18" s="16" t="s">
        <v>62</v>
      </c>
    </row>
    <row r="19" spans="2:2" x14ac:dyDescent="0.45">
      <c r="B19" s="16" t="s">
        <v>63</v>
      </c>
    </row>
    <row r="21" spans="2:2" x14ac:dyDescent="0.45">
      <c r="B21" t="s">
        <v>55</v>
      </c>
    </row>
    <row r="22" spans="2:2" x14ac:dyDescent="0.45">
      <c r="B22" t="s">
        <v>56</v>
      </c>
    </row>
    <row r="23" spans="2:2" x14ac:dyDescent="0.45">
      <c r="B23" t="s">
        <v>54</v>
      </c>
    </row>
    <row r="25" spans="2:2" x14ac:dyDescent="0.45">
      <c r="B25" t="s">
        <v>57</v>
      </c>
    </row>
    <row r="26" spans="2:2" x14ac:dyDescent="0.45">
      <c r="B26" t="s">
        <v>58</v>
      </c>
    </row>
    <row r="27" spans="2:2" x14ac:dyDescent="0.45">
      <c r="B27" t="s">
        <v>209</v>
      </c>
    </row>
    <row r="29" spans="2:2" x14ac:dyDescent="0.45">
      <c r="B29" t="s">
        <v>64</v>
      </c>
    </row>
    <row r="30" spans="2:2" x14ac:dyDescent="0.45">
      <c r="B30" t="s">
        <v>413</v>
      </c>
    </row>
    <row r="31" spans="2:2" x14ac:dyDescent="0.45">
      <c r="B31"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367"/>
  <sheetViews>
    <sheetView topLeftCell="A184" workbookViewId="0">
      <selection activeCell="R202" sqref="R202"/>
    </sheetView>
  </sheetViews>
  <sheetFormatPr defaultRowHeight="14.25" x14ac:dyDescent="0.45"/>
  <sheetData>
    <row r="2" spans="2:2" ht="17.649999999999999" x14ac:dyDescent="0.45">
      <c r="B2" s="2" t="s">
        <v>44</v>
      </c>
    </row>
    <row r="3" spans="2:2" x14ac:dyDescent="0.45">
      <c r="B3" s="3"/>
    </row>
    <row r="4" spans="2:2" x14ac:dyDescent="0.45">
      <c r="B4" s="4" t="s">
        <v>233</v>
      </c>
    </row>
    <row r="5" spans="2:2" x14ac:dyDescent="0.45">
      <c r="B5" s="4" t="s">
        <v>234</v>
      </c>
    </row>
    <row r="6" spans="2:2" x14ac:dyDescent="0.45">
      <c r="B6" s="4" t="s">
        <v>235</v>
      </c>
    </row>
    <row r="7" spans="2:2" x14ac:dyDescent="0.45">
      <c r="B7" s="4" t="s">
        <v>236</v>
      </c>
    </row>
    <row r="8" spans="2:2" x14ac:dyDescent="0.45">
      <c r="B8" s="4" t="s">
        <v>237</v>
      </c>
    </row>
    <row r="9" spans="2:2" x14ac:dyDescent="0.45">
      <c r="B9" s="4" t="s">
        <v>238</v>
      </c>
    </row>
    <row r="10" spans="2:2" x14ac:dyDescent="0.45">
      <c r="B10" s="4" t="s">
        <v>239</v>
      </c>
    </row>
    <row r="11" spans="2:2" x14ac:dyDescent="0.45">
      <c r="B11" s="4" t="s">
        <v>240</v>
      </c>
    </row>
    <row r="12" spans="2:2" x14ac:dyDescent="0.45">
      <c r="B12" s="4" t="s">
        <v>241</v>
      </c>
    </row>
    <row r="13" spans="2:2" x14ac:dyDescent="0.45">
      <c r="B13" s="4" t="s">
        <v>242</v>
      </c>
    </row>
    <row r="14" spans="2:2" x14ac:dyDescent="0.45">
      <c r="B14" s="4" t="s">
        <v>243</v>
      </c>
    </row>
    <row r="15" spans="2:2" x14ac:dyDescent="0.45">
      <c r="B15" s="4" t="s">
        <v>244</v>
      </c>
    </row>
    <row r="16" spans="2:2" x14ac:dyDescent="0.45">
      <c r="B16" s="4" t="s">
        <v>245</v>
      </c>
    </row>
    <row r="17" spans="2:2" x14ac:dyDescent="0.45">
      <c r="B17" s="4" t="s">
        <v>246</v>
      </c>
    </row>
    <row r="18" spans="2:2" x14ac:dyDescent="0.45">
      <c r="B18" s="4" t="s">
        <v>247</v>
      </c>
    </row>
    <row r="22" spans="2:2" ht="17.649999999999999" x14ac:dyDescent="0.45">
      <c r="B22" s="2" t="s">
        <v>45</v>
      </c>
    </row>
    <row r="23" spans="2:2" x14ac:dyDescent="0.45">
      <c r="B23" s="3"/>
    </row>
    <row r="24" spans="2:2" x14ac:dyDescent="0.45">
      <c r="B24" s="4" t="s">
        <v>248</v>
      </c>
    </row>
    <row r="25" spans="2:2" x14ac:dyDescent="0.45">
      <c r="B25" s="4" t="s">
        <v>249</v>
      </c>
    </row>
    <row r="26" spans="2:2" x14ac:dyDescent="0.45">
      <c r="B26" s="4" t="s">
        <v>250</v>
      </c>
    </row>
    <row r="27" spans="2:2" x14ac:dyDescent="0.45">
      <c r="B27" s="4" t="s">
        <v>251</v>
      </c>
    </row>
    <row r="28" spans="2:2" x14ac:dyDescent="0.45">
      <c r="B28" s="4" t="s">
        <v>252</v>
      </c>
    </row>
    <row r="29" spans="2:2" x14ac:dyDescent="0.45">
      <c r="B29" s="4" t="s">
        <v>253</v>
      </c>
    </row>
    <row r="30" spans="2:2" x14ac:dyDescent="0.45">
      <c r="B30" s="4" t="s">
        <v>254</v>
      </c>
    </row>
    <row r="31" spans="2:2" x14ac:dyDescent="0.45">
      <c r="B31" s="4" t="s">
        <v>255</v>
      </c>
    </row>
    <row r="32" spans="2:2" x14ac:dyDescent="0.45">
      <c r="B32" s="4" t="s">
        <v>256</v>
      </c>
    </row>
    <row r="33" spans="2:2" x14ac:dyDescent="0.45">
      <c r="B33" s="4" t="s">
        <v>257</v>
      </c>
    </row>
    <row r="34" spans="2:2" x14ac:dyDescent="0.45">
      <c r="B34" s="4" t="s">
        <v>258</v>
      </c>
    </row>
    <row r="35" spans="2:2" x14ac:dyDescent="0.45">
      <c r="B35" s="4" t="s">
        <v>259</v>
      </c>
    </row>
    <row r="36" spans="2:2" x14ac:dyDescent="0.45">
      <c r="B36" s="4" t="s">
        <v>260</v>
      </c>
    </row>
    <row r="37" spans="2:2" x14ac:dyDescent="0.45">
      <c r="B37" s="4" t="s">
        <v>261</v>
      </c>
    </row>
    <row r="38" spans="2:2" x14ac:dyDescent="0.45">
      <c r="B38" s="4" t="s">
        <v>262</v>
      </c>
    </row>
    <row r="42" spans="2:2" ht="17.649999999999999" x14ac:dyDescent="0.45">
      <c r="B42" s="2" t="s">
        <v>214</v>
      </c>
    </row>
    <row r="43" spans="2:2" x14ac:dyDescent="0.45">
      <c r="B43" s="3"/>
    </row>
    <row r="44" spans="2:2" x14ac:dyDescent="0.45">
      <c r="B44" s="4" t="s">
        <v>263</v>
      </c>
    </row>
    <row r="45" spans="2:2" x14ac:dyDescent="0.45">
      <c r="B45" s="4" t="s">
        <v>264</v>
      </c>
    </row>
    <row r="46" spans="2:2" x14ac:dyDescent="0.45">
      <c r="B46" s="4" t="s">
        <v>265</v>
      </c>
    </row>
    <row r="47" spans="2:2" x14ac:dyDescent="0.45">
      <c r="B47" s="4" t="s">
        <v>266</v>
      </c>
    </row>
    <row r="48" spans="2:2" x14ac:dyDescent="0.45">
      <c r="B48" s="4" t="s">
        <v>267</v>
      </c>
    </row>
    <row r="49" spans="2:2" x14ac:dyDescent="0.45">
      <c r="B49" s="4" t="s">
        <v>268</v>
      </c>
    </row>
    <row r="50" spans="2:2" x14ac:dyDescent="0.45">
      <c r="B50" s="4" t="s">
        <v>269</v>
      </c>
    </row>
    <row r="51" spans="2:2" x14ac:dyDescent="0.45">
      <c r="B51" s="4" t="s">
        <v>270</v>
      </c>
    </row>
    <row r="52" spans="2:2" x14ac:dyDescent="0.45">
      <c r="B52" s="4" t="s">
        <v>271</v>
      </c>
    </row>
    <row r="53" spans="2:2" x14ac:dyDescent="0.45">
      <c r="B53" s="4" t="s">
        <v>272</v>
      </c>
    </row>
    <row r="54" spans="2:2" x14ac:dyDescent="0.45">
      <c r="B54" s="4" t="s">
        <v>273</v>
      </c>
    </row>
    <row r="55" spans="2:2" x14ac:dyDescent="0.45">
      <c r="B55" s="4" t="s">
        <v>274</v>
      </c>
    </row>
    <row r="56" spans="2:2" x14ac:dyDescent="0.45">
      <c r="B56" s="4" t="s">
        <v>275</v>
      </c>
    </row>
    <row r="57" spans="2:2" x14ac:dyDescent="0.45">
      <c r="B57" s="4" t="s">
        <v>276</v>
      </c>
    </row>
    <row r="58" spans="2:2" x14ac:dyDescent="0.45">
      <c r="B58" s="4" t="s">
        <v>277</v>
      </c>
    </row>
    <row r="62" spans="2:2" ht="17.649999999999999" x14ac:dyDescent="0.45">
      <c r="B62" s="2" t="s">
        <v>46</v>
      </c>
    </row>
    <row r="63" spans="2:2" x14ac:dyDescent="0.45">
      <c r="B63" s="3"/>
    </row>
    <row r="64" spans="2:2" x14ac:dyDescent="0.45">
      <c r="B64" s="4" t="s">
        <v>278</v>
      </c>
    </row>
    <row r="65" spans="2:2" x14ac:dyDescent="0.45">
      <c r="B65" s="4" t="s">
        <v>279</v>
      </c>
    </row>
    <row r="66" spans="2:2" x14ac:dyDescent="0.45">
      <c r="B66" s="4" t="s">
        <v>280</v>
      </c>
    </row>
    <row r="67" spans="2:2" x14ac:dyDescent="0.45">
      <c r="B67" s="4" t="s">
        <v>281</v>
      </c>
    </row>
    <row r="68" spans="2:2" x14ac:dyDescent="0.45">
      <c r="B68" s="4" t="s">
        <v>282</v>
      </c>
    </row>
    <row r="69" spans="2:2" x14ac:dyDescent="0.45">
      <c r="B69" s="4" t="s">
        <v>283</v>
      </c>
    </row>
    <row r="70" spans="2:2" x14ac:dyDescent="0.45">
      <c r="B70" s="4" t="s">
        <v>284</v>
      </c>
    </row>
    <row r="71" spans="2:2" x14ac:dyDescent="0.45">
      <c r="B71" s="4" t="s">
        <v>285</v>
      </c>
    </row>
    <row r="72" spans="2:2" x14ac:dyDescent="0.45">
      <c r="B72" s="4" t="s">
        <v>286</v>
      </c>
    </row>
    <row r="73" spans="2:2" x14ac:dyDescent="0.45">
      <c r="B73" s="4" t="s">
        <v>287</v>
      </c>
    </row>
    <row r="74" spans="2:2" x14ac:dyDescent="0.45">
      <c r="B74" s="4" t="s">
        <v>288</v>
      </c>
    </row>
    <row r="75" spans="2:2" x14ac:dyDescent="0.45">
      <c r="B75" s="4" t="s">
        <v>289</v>
      </c>
    </row>
    <row r="76" spans="2:2" x14ac:dyDescent="0.45">
      <c r="B76" s="4" t="s">
        <v>290</v>
      </c>
    </row>
    <row r="77" spans="2:2" x14ac:dyDescent="0.45">
      <c r="B77" s="4" t="s">
        <v>291</v>
      </c>
    </row>
    <row r="78" spans="2:2" x14ac:dyDescent="0.45">
      <c r="B78" s="4" t="s">
        <v>292</v>
      </c>
    </row>
    <row r="82" spans="2:2" ht="17.649999999999999" x14ac:dyDescent="0.45">
      <c r="B82" s="2" t="s">
        <v>47</v>
      </c>
    </row>
    <row r="83" spans="2:2" x14ac:dyDescent="0.45">
      <c r="B83" s="3"/>
    </row>
    <row r="84" spans="2:2" x14ac:dyDescent="0.45">
      <c r="B84" s="4" t="s">
        <v>293</v>
      </c>
    </row>
    <row r="85" spans="2:2" x14ac:dyDescent="0.45">
      <c r="B85" s="4" t="s">
        <v>294</v>
      </c>
    </row>
    <row r="86" spans="2:2" x14ac:dyDescent="0.45">
      <c r="B86" s="4" t="s">
        <v>295</v>
      </c>
    </row>
    <row r="87" spans="2:2" x14ac:dyDescent="0.45">
      <c r="B87" s="4" t="s">
        <v>296</v>
      </c>
    </row>
    <row r="88" spans="2:2" x14ac:dyDescent="0.45">
      <c r="B88" s="4" t="s">
        <v>297</v>
      </c>
    </row>
    <row r="89" spans="2:2" x14ac:dyDescent="0.45">
      <c r="B89" s="4" t="s">
        <v>298</v>
      </c>
    </row>
    <row r="90" spans="2:2" x14ac:dyDescent="0.45">
      <c r="B90" s="4" t="s">
        <v>299</v>
      </c>
    </row>
    <row r="91" spans="2:2" x14ac:dyDescent="0.45">
      <c r="B91" s="4" t="s">
        <v>300</v>
      </c>
    </row>
    <row r="92" spans="2:2" x14ac:dyDescent="0.45">
      <c r="B92" s="4" t="s">
        <v>301</v>
      </c>
    </row>
    <row r="93" spans="2:2" x14ac:dyDescent="0.45">
      <c r="B93" s="4" t="s">
        <v>302</v>
      </c>
    </row>
    <row r="94" spans="2:2" x14ac:dyDescent="0.45">
      <c r="B94" s="4" t="s">
        <v>303</v>
      </c>
    </row>
    <row r="95" spans="2:2" x14ac:dyDescent="0.45">
      <c r="B95" s="4" t="s">
        <v>304</v>
      </c>
    </row>
    <row r="96" spans="2:2" x14ac:dyDescent="0.45">
      <c r="B96" s="4" t="s">
        <v>305</v>
      </c>
    </row>
    <row r="97" spans="2:2" x14ac:dyDescent="0.45">
      <c r="B97" s="4" t="s">
        <v>306</v>
      </c>
    </row>
    <row r="98" spans="2:2" x14ac:dyDescent="0.45">
      <c r="B98" s="4" t="s">
        <v>307</v>
      </c>
    </row>
    <row r="102" spans="2:2" ht="17.649999999999999" x14ac:dyDescent="0.45">
      <c r="B102" s="2" t="s">
        <v>48</v>
      </c>
    </row>
    <row r="103" spans="2:2" x14ac:dyDescent="0.45">
      <c r="B103" s="3"/>
    </row>
    <row r="104" spans="2:2" x14ac:dyDescent="0.45">
      <c r="B104" s="4" t="s">
        <v>308</v>
      </c>
    </row>
    <row r="105" spans="2:2" x14ac:dyDescent="0.45">
      <c r="B105" s="4" t="s">
        <v>309</v>
      </c>
    </row>
    <row r="106" spans="2:2" x14ac:dyDescent="0.45">
      <c r="B106" s="4" t="s">
        <v>310</v>
      </c>
    </row>
    <row r="107" spans="2:2" x14ac:dyDescent="0.45">
      <c r="B107" s="4" t="s">
        <v>311</v>
      </c>
    </row>
    <row r="108" spans="2:2" x14ac:dyDescent="0.45">
      <c r="B108" s="4" t="s">
        <v>312</v>
      </c>
    </row>
    <row r="109" spans="2:2" x14ac:dyDescent="0.45">
      <c r="B109" s="4" t="s">
        <v>313</v>
      </c>
    </row>
    <row r="110" spans="2:2" x14ac:dyDescent="0.45">
      <c r="B110" s="4" t="s">
        <v>314</v>
      </c>
    </row>
    <row r="111" spans="2:2" x14ac:dyDescent="0.45">
      <c r="B111" s="4" t="s">
        <v>315</v>
      </c>
    </row>
    <row r="112" spans="2:2" x14ac:dyDescent="0.45">
      <c r="B112" s="4" t="s">
        <v>316</v>
      </c>
    </row>
    <row r="113" spans="2:2" x14ac:dyDescent="0.45">
      <c r="B113" s="4" t="s">
        <v>317</v>
      </c>
    </row>
    <row r="114" spans="2:2" x14ac:dyDescent="0.45">
      <c r="B114" s="4" t="s">
        <v>318</v>
      </c>
    </row>
    <row r="115" spans="2:2" x14ac:dyDescent="0.45">
      <c r="B115" s="4" t="s">
        <v>319</v>
      </c>
    </row>
    <row r="116" spans="2:2" x14ac:dyDescent="0.45">
      <c r="B116" s="4" t="s">
        <v>320</v>
      </c>
    </row>
    <row r="117" spans="2:2" x14ac:dyDescent="0.45">
      <c r="B117" s="4" t="s">
        <v>321</v>
      </c>
    </row>
    <row r="118" spans="2:2" x14ac:dyDescent="0.45">
      <c r="B118" s="4" t="s">
        <v>322</v>
      </c>
    </row>
    <row r="122" spans="2:2" ht="17.649999999999999" x14ac:dyDescent="0.45">
      <c r="B122" s="2" t="s">
        <v>49</v>
      </c>
    </row>
    <row r="123" spans="2:2" x14ac:dyDescent="0.45">
      <c r="B123" s="3"/>
    </row>
    <row r="124" spans="2:2" x14ac:dyDescent="0.45">
      <c r="B124" s="4" t="s">
        <v>323</v>
      </c>
    </row>
    <row r="125" spans="2:2" x14ac:dyDescent="0.45">
      <c r="B125" s="4" t="s">
        <v>324</v>
      </c>
    </row>
    <row r="126" spans="2:2" x14ac:dyDescent="0.45">
      <c r="B126" s="4" t="s">
        <v>325</v>
      </c>
    </row>
    <row r="127" spans="2:2" x14ac:dyDescent="0.45">
      <c r="B127" s="4" t="s">
        <v>326</v>
      </c>
    </row>
    <row r="128" spans="2:2" x14ac:dyDescent="0.45">
      <c r="B128" s="4" t="s">
        <v>327</v>
      </c>
    </row>
    <row r="129" spans="2:2" x14ac:dyDescent="0.45">
      <c r="B129" s="4" t="s">
        <v>328</v>
      </c>
    </row>
    <row r="130" spans="2:2" x14ac:dyDescent="0.45">
      <c r="B130" s="4" t="s">
        <v>329</v>
      </c>
    </row>
    <row r="131" spans="2:2" x14ac:dyDescent="0.45">
      <c r="B131" s="4" t="s">
        <v>330</v>
      </c>
    </row>
    <row r="132" spans="2:2" x14ac:dyDescent="0.45">
      <c r="B132" s="4" t="s">
        <v>331</v>
      </c>
    </row>
    <row r="133" spans="2:2" x14ac:dyDescent="0.45">
      <c r="B133" s="4" t="s">
        <v>332</v>
      </c>
    </row>
    <row r="134" spans="2:2" x14ac:dyDescent="0.45">
      <c r="B134" s="4" t="s">
        <v>333</v>
      </c>
    </row>
    <row r="135" spans="2:2" x14ac:dyDescent="0.45">
      <c r="B135" s="4" t="s">
        <v>334</v>
      </c>
    </row>
    <row r="136" spans="2:2" x14ac:dyDescent="0.45">
      <c r="B136" s="4" t="s">
        <v>335</v>
      </c>
    </row>
    <row r="137" spans="2:2" x14ac:dyDescent="0.45">
      <c r="B137" s="4" t="s">
        <v>336</v>
      </c>
    </row>
    <row r="138" spans="2:2" x14ac:dyDescent="0.45">
      <c r="B138" s="4" t="s">
        <v>337</v>
      </c>
    </row>
    <row r="142" spans="2:2" ht="17.649999999999999" x14ac:dyDescent="0.45">
      <c r="B142" s="2" t="s">
        <v>50</v>
      </c>
    </row>
    <row r="143" spans="2:2" x14ac:dyDescent="0.45">
      <c r="B143" s="3"/>
    </row>
    <row r="144" spans="2:2" x14ac:dyDescent="0.45">
      <c r="B144" s="4" t="s">
        <v>338</v>
      </c>
    </row>
    <row r="145" spans="2:2" x14ac:dyDescent="0.45">
      <c r="B145" s="4" t="s">
        <v>339</v>
      </c>
    </row>
    <row r="146" spans="2:2" x14ac:dyDescent="0.45">
      <c r="B146" s="4" t="s">
        <v>340</v>
      </c>
    </row>
    <row r="147" spans="2:2" x14ac:dyDescent="0.45">
      <c r="B147" s="4" t="s">
        <v>341</v>
      </c>
    </row>
    <row r="148" spans="2:2" x14ac:dyDescent="0.45">
      <c r="B148" s="4" t="s">
        <v>342</v>
      </c>
    </row>
    <row r="149" spans="2:2" x14ac:dyDescent="0.45">
      <c r="B149" s="4" t="s">
        <v>343</v>
      </c>
    </row>
    <row r="150" spans="2:2" x14ac:dyDescent="0.45">
      <c r="B150" s="4" t="s">
        <v>344</v>
      </c>
    </row>
    <row r="151" spans="2:2" x14ac:dyDescent="0.45">
      <c r="B151" s="4" t="s">
        <v>345</v>
      </c>
    </row>
    <row r="152" spans="2:2" x14ac:dyDescent="0.45">
      <c r="B152" s="4" t="s">
        <v>346</v>
      </c>
    </row>
    <row r="153" spans="2:2" x14ac:dyDescent="0.45">
      <c r="B153" s="4" t="s">
        <v>347</v>
      </c>
    </row>
    <row r="154" spans="2:2" x14ac:dyDescent="0.45">
      <c r="B154" s="4" t="s">
        <v>348</v>
      </c>
    </row>
    <row r="155" spans="2:2" x14ac:dyDescent="0.45">
      <c r="B155" s="4" t="s">
        <v>349</v>
      </c>
    </row>
    <row r="156" spans="2:2" x14ac:dyDescent="0.45">
      <c r="B156" s="4" t="s">
        <v>350</v>
      </c>
    </row>
    <row r="157" spans="2:2" x14ac:dyDescent="0.45">
      <c r="B157" s="4" t="s">
        <v>351</v>
      </c>
    </row>
    <row r="158" spans="2:2" x14ac:dyDescent="0.45">
      <c r="B158" s="4" t="s">
        <v>352</v>
      </c>
    </row>
    <row r="162" spans="2:2" ht="17.649999999999999" x14ac:dyDescent="0.45">
      <c r="B162" s="2" t="s">
        <v>51</v>
      </c>
    </row>
    <row r="163" spans="2:2" x14ac:dyDescent="0.45">
      <c r="B163" s="3"/>
    </row>
    <row r="164" spans="2:2" x14ac:dyDescent="0.45">
      <c r="B164" s="4" t="s">
        <v>353</v>
      </c>
    </row>
    <row r="165" spans="2:2" x14ac:dyDescent="0.45">
      <c r="B165" s="4" t="s">
        <v>354</v>
      </c>
    </row>
    <row r="166" spans="2:2" x14ac:dyDescent="0.45">
      <c r="B166" s="4" t="s">
        <v>355</v>
      </c>
    </row>
    <row r="167" spans="2:2" x14ac:dyDescent="0.45">
      <c r="B167" s="4" t="s">
        <v>356</v>
      </c>
    </row>
    <row r="168" spans="2:2" x14ac:dyDescent="0.45">
      <c r="B168" s="4" t="s">
        <v>357</v>
      </c>
    </row>
    <row r="169" spans="2:2" x14ac:dyDescent="0.45">
      <c r="B169" s="4" t="s">
        <v>358</v>
      </c>
    </row>
    <row r="170" spans="2:2" x14ac:dyDescent="0.45">
      <c r="B170" s="4" t="s">
        <v>359</v>
      </c>
    </row>
    <row r="171" spans="2:2" x14ac:dyDescent="0.45">
      <c r="B171" s="4" t="s">
        <v>360</v>
      </c>
    </row>
    <row r="172" spans="2:2" x14ac:dyDescent="0.45">
      <c r="B172" s="4" t="s">
        <v>361</v>
      </c>
    </row>
    <row r="173" spans="2:2" x14ac:dyDescent="0.45">
      <c r="B173" s="4" t="s">
        <v>362</v>
      </c>
    </row>
    <row r="174" spans="2:2" x14ac:dyDescent="0.45">
      <c r="B174" s="4" t="s">
        <v>363</v>
      </c>
    </row>
    <row r="175" spans="2:2" x14ac:dyDescent="0.45">
      <c r="B175" s="4" t="s">
        <v>364</v>
      </c>
    </row>
    <row r="176" spans="2:2" x14ac:dyDescent="0.45">
      <c r="B176" s="4" t="s">
        <v>365</v>
      </c>
    </row>
    <row r="177" spans="2:2" x14ac:dyDescent="0.45">
      <c r="B177" s="4" t="s">
        <v>366</v>
      </c>
    </row>
    <row r="178" spans="2:2" x14ac:dyDescent="0.45">
      <c r="B178" s="4" t="s">
        <v>367</v>
      </c>
    </row>
    <row r="182" spans="2:2" ht="17.649999999999999" x14ac:dyDescent="0.45">
      <c r="B182" s="2" t="s">
        <v>52</v>
      </c>
    </row>
    <row r="183" spans="2:2" x14ac:dyDescent="0.45">
      <c r="B183" s="3"/>
    </row>
    <row r="184" spans="2:2" x14ac:dyDescent="0.45">
      <c r="B184" s="4" t="s">
        <v>368</v>
      </c>
    </row>
    <row r="185" spans="2:2" x14ac:dyDescent="0.45">
      <c r="B185" s="4" t="s">
        <v>369</v>
      </c>
    </row>
    <row r="186" spans="2:2" x14ac:dyDescent="0.45">
      <c r="B186" s="4" t="s">
        <v>370</v>
      </c>
    </row>
    <row r="187" spans="2:2" x14ac:dyDescent="0.45">
      <c r="B187" s="4" t="s">
        <v>371</v>
      </c>
    </row>
    <row r="188" spans="2:2" x14ac:dyDescent="0.45">
      <c r="B188" s="4" t="s">
        <v>372</v>
      </c>
    </row>
    <row r="189" spans="2:2" x14ac:dyDescent="0.45">
      <c r="B189" s="4" t="s">
        <v>373</v>
      </c>
    </row>
    <row r="190" spans="2:2" x14ac:dyDescent="0.45">
      <c r="B190" s="4" t="s">
        <v>374</v>
      </c>
    </row>
    <row r="191" spans="2:2" x14ac:dyDescent="0.45">
      <c r="B191" s="4" t="s">
        <v>375</v>
      </c>
    </row>
    <row r="192" spans="2:2" x14ac:dyDescent="0.45">
      <c r="B192" s="4" t="s">
        <v>376</v>
      </c>
    </row>
    <row r="193" spans="2:2" x14ac:dyDescent="0.45">
      <c r="B193" s="4" t="s">
        <v>377</v>
      </c>
    </row>
    <row r="194" spans="2:2" x14ac:dyDescent="0.45">
      <c r="B194" s="4" t="s">
        <v>378</v>
      </c>
    </row>
    <row r="195" spans="2:2" x14ac:dyDescent="0.45">
      <c r="B195" s="4" t="s">
        <v>379</v>
      </c>
    </row>
    <row r="196" spans="2:2" x14ac:dyDescent="0.45">
      <c r="B196" s="4" t="s">
        <v>380</v>
      </c>
    </row>
    <row r="197" spans="2:2" x14ac:dyDescent="0.45">
      <c r="B197" s="4" t="s">
        <v>381</v>
      </c>
    </row>
    <row r="199" spans="2:2" ht="17.649999999999999" x14ac:dyDescent="0.45">
      <c r="B199" s="2" t="s">
        <v>53</v>
      </c>
    </row>
    <row r="200" spans="2:2" x14ac:dyDescent="0.45">
      <c r="B200" s="3"/>
    </row>
    <row r="201" spans="2:2" x14ac:dyDescent="0.45">
      <c r="B201" s="4" t="s">
        <v>382</v>
      </c>
    </row>
    <row r="202" spans="2:2" x14ac:dyDescent="0.45">
      <c r="B202" s="4" t="s">
        <v>383</v>
      </c>
    </row>
    <row r="203" spans="2:2" x14ac:dyDescent="0.45">
      <c r="B203" s="4" t="s">
        <v>384</v>
      </c>
    </row>
    <row r="204" spans="2:2" x14ac:dyDescent="0.45">
      <c r="B204" s="4" t="s">
        <v>385</v>
      </c>
    </row>
    <row r="205" spans="2:2" x14ac:dyDescent="0.45">
      <c r="B205" s="4" t="s">
        <v>386</v>
      </c>
    </row>
    <row r="206" spans="2:2" x14ac:dyDescent="0.45">
      <c r="B206" s="4" t="s">
        <v>387</v>
      </c>
    </row>
    <row r="207" spans="2:2" x14ac:dyDescent="0.45">
      <c r="B207" s="4" t="s">
        <v>388</v>
      </c>
    </row>
    <row r="208" spans="2:2" x14ac:dyDescent="0.45">
      <c r="B208" s="4" t="s">
        <v>389</v>
      </c>
    </row>
    <row r="209" spans="2:2" x14ac:dyDescent="0.45">
      <c r="B209" s="4" t="s">
        <v>390</v>
      </c>
    </row>
    <row r="210" spans="2:2" x14ac:dyDescent="0.45">
      <c r="B210" s="4" t="s">
        <v>391</v>
      </c>
    </row>
    <row r="211" spans="2:2" x14ac:dyDescent="0.45">
      <c r="B211" s="4" t="s">
        <v>392</v>
      </c>
    </row>
    <row r="212" spans="2:2" x14ac:dyDescent="0.45">
      <c r="B212" s="4" t="s">
        <v>393</v>
      </c>
    </row>
    <row r="213" spans="2:2" x14ac:dyDescent="0.45">
      <c r="B213" s="4" t="s">
        <v>394</v>
      </c>
    </row>
    <row r="214" spans="2:2" x14ac:dyDescent="0.45">
      <c r="B214" s="4" t="s">
        <v>395</v>
      </c>
    </row>
    <row r="215" spans="2:2" x14ac:dyDescent="0.45">
      <c r="B215" s="4" t="s">
        <v>396</v>
      </c>
    </row>
    <row r="219" spans="2:2" ht="17.649999999999999" x14ac:dyDescent="0.45">
      <c r="B219" s="2" t="s">
        <v>397</v>
      </c>
    </row>
    <row r="220" spans="2:2" x14ac:dyDescent="0.45">
      <c r="B220" s="3"/>
    </row>
    <row r="221" spans="2:2" x14ac:dyDescent="0.45">
      <c r="B221" s="4" t="s">
        <v>398</v>
      </c>
    </row>
    <row r="222" spans="2:2" x14ac:dyDescent="0.45">
      <c r="B222" s="4" t="s">
        <v>399</v>
      </c>
    </row>
    <row r="223" spans="2:2" x14ac:dyDescent="0.45">
      <c r="B223" s="4" t="s">
        <v>400</v>
      </c>
    </row>
    <row r="224" spans="2:2" x14ac:dyDescent="0.45">
      <c r="B224" s="4" t="s">
        <v>401</v>
      </c>
    </row>
    <row r="225" spans="2:2" x14ac:dyDescent="0.45">
      <c r="B225" s="4" t="s">
        <v>402</v>
      </c>
    </row>
    <row r="226" spans="2:2" x14ac:dyDescent="0.45">
      <c r="B226" s="4" t="s">
        <v>403</v>
      </c>
    </row>
    <row r="227" spans="2:2" x14ac:dyDescent="0.45">
      <c r="B227" s="4" t="s">
        <v>404</v>
      </c>
    </row>
    <row r="228" spans="2:2" x14ac:dyDescent="0.45">
      <c r="B228" s="4" t="s">
        <v>405</v>
      </c>
    </row>
    <row r="229" spans="2:2" x14ac:dyDescent="0.45">
      <c r="B229" s="4" t="s">
        <v>406</v>
      </c>
    </row>
    <row r="230" spans="2:2" x14ac:dyDescent="0.45">
      <c r="B230" s="4" t="s">
        <v>407</v>
      </c>
    </row>
    <row r="231" spans="2:2" x14ac:dyDescent="0.45">
      <c r="B231" s="4" t="s">
        <v>408</v>
      </c>
    </row>
    <row r="232" spans="2:2" x14ac:dyDescent="0.45">
      <c r="B232" s="4" t="s">
        <v>409</v>
      </c>
    </row>
    <row r="233" spans="2:2" x14ac:dyDescent="0.45">
      <c r="B233" s="4" t="s">
        <v>410</v>
      </c>
    </row>
    <row r="234" spans="2:2" x14ac:dyDescent="0.45">
      <c r="B234" s="4" t="s">
        <v>411</v>
      </c>
    </row>
    <row r="235" spans="2:2" x14ac:dyDescent="0.45">
      <c r="B235" s="4" t="s">
        <v>412</v>
      </c>
    </row>
    <row r="238" spans="2:2" ht="17.649999999999999" x14ac:dyDescent="0.45">
      <c r="B238" s="2" t="s">
        <v>414</v>
      </c>
    </row>
    <row r="239" spans="2:2" x14ac:dyDescent="0.45">
      <c r="B239" s="3"/>
    </row>
    <row r="240" spans="2:2" x14ac:dyDescent="0.45">
      <c r="B240" s="3" t="s">
        <v>415</v>
      </c>
    </row>
    <row r="241" spans="2:2" x14ac:dyDescent="0.45">
      <c r="B241" s="3" t="s">
        <v>416</v>
      </c>
    </row>
    <row r="242" spans="2:2" x14ac:dyDescent="0.45">
      <c r="B242" s="3" t="s">
        <v>417</v>
      </c>
    </row>
    <row r="243" spans="2:2" x14ac:dyDescent="0.45">
      <c r="B243" s="3" t="s">
        <v>418</v>
      </c>
    </row>
    <row r="244" spans="2:2" x14ac:dyDescent="0.45">
      <c r="B244" s="3" t="s">
        <v>419</v>
      </c>
    </row>
    <row r="245" spans="2:2" x14ac:dyDescent="0.45">
      <c r="B245" s="3" t="s">
        <v>420</v>
      </c>
    </row>
    <row r="246" spans="2:2" x14ac:dyDescent="0.45">
      <c r="B246" s="3" t="s">
        <v>421</v>
      </c>
    </row>
    <row r="247" spans="2:2" x14ac:dyDescent="0.45">
      <c r="B247" s="3" t="s">
        <v>422</v>
      </c>
    </row>
    <row r="248" spans="2:2" x14ac:dyDescent="0.45">
      <c r="B248" s="3" t="s">
        <v>423</v>
      </c>
    </row>
    <row r="249" spans="2:2" x14ac:dyDescent="0.45">
      <c r="B249" s="3" t="s">
        <v>424</v>
      </c>
    </row>
    <row r="251" spans="2:2" ht="17.649999999999999" x14ac:dyDescent="0.45">
      <c r="B251" s="2" t="s">
        <v>425</v>
      </c>
    </row>
    <row r="252" spans="2:2" x14ac:dyDescent="0.45">
      <c r="B252" s="3"/>
    </row>
    <row r="253" spans="2:2" x14ac:dyDescent="0.45">
      <c r="B253" s="3" t="s">
        <v>426</v>
      </c>
    </row>
    <row r="254" spans="2:2" x14ac:dyDescent="0.45">
      <c r="B254" s="3" t="s">
        <v>427</v>
      </c>
    </row>
    <row r="255" spans="2:2" x14ac:dyDescent="0.45">
      <c r="B255" s="3" t="s">
        <v>428</v>
      </c>
    </row>
    <row r="256" spans="2:2" x14ac:dyDescent="0.45">
      <c r="B256" s="3" t="s">
        <v>429</v>
      </c>
    </row>
    <row r="257" spans="2:2" x14ac:dyDescent="0.45">
      <c r="B257" s="3" t="s">
        <v>430</v>
      </c>
    </row>
    <row r="258" spans="2:2" x14ac:dyDescent="0.45">
      <c r="B258" s="3" t="s">
        <v>431</v>
      </c>
    </row>
    <row r="259" spans="2:2" x14ac:dyDescent="0.45">
      <c r="B259" s="3" t="s">
        <v>432</v>
      </c>
    </row>
    <row r="260" spans="2:2" x14ac:dyDescent="0.45">
      <c r="B260" s="3" t="s">
        <v>433</v>
      </c>
    </row>
    <row r="261" spans="2:2" x14ac:dyDescent="0.45">
      <c r="B261" s="3" t="s">
        <v>434</v>
      </c>
    </row>
    <row r="262" spans="2:2" x14ac:dyDescent="0.45">
      <c r="B262" s="3" t="s">
        <v>435</v>
      </c>
    </row>
    <row r="266" spans="2:2" ht="17.649999999999999" x14ac:dyDescent="0.45">
      <c r="B266" s="2" t="s">
        <v>436</v>
      </c>
    </row>
    <row r="267" spans="2:2" x14ac:dyDescent="0.45">
      <c r="B267" s="3"/>
    </row>
    <row r="268" spans="2:2" x14ac:dyDescent="0.45">
      <c r="B268" s="3" t="s">
        <v>437</v>
      </c>
    </row>
    <row r="269" spans="2:2" x14ac:dyDescent="0.45">
      <c r="B269" s="3" t="s">
        <v>438</v>
      </c>
    </row>
    <row r="270" spans="2:2" x14ac:dyDescent="0.45">
      <c r="B270" s="3" t="s">
        <v>439</v>
      </c>
    </row>
    <row r="271" spans="2:2" x14ac:dyDescent="0.45">
      <c r="B271" s="3" t="s">
        <v>440</v>
      </c>
    </row>
    <row r="272" spans="2:2" x14ac:dyDescent="0.45">
      <c r="B272" s="3" t="s">
        <v>441</v>
      </c>
    </row>
    <row r="273" spans="2:2" x14ac:dyDescent="0.45">
      <c r="B273" s="3" t="s">
        <v>442</v>
      </c>
    </row>
    <row r="274" spans="2:2" x14ac:dyDescent="0.45">
      <c r="B274" s="3" t="s">
        <v>443</v>
      </c>
    </row>
    <row r="275" spans="2:2" x14ac:dyDescent="0.45">
      <c r="B275" s="3" t="s">
        <v>444</v>
      </c>
    </row>
    <row r="276" spans="2:2" x14ac:dyDescent="0.45">
      <c r="B276" s="3" t="s">
        <v>445</v>
      </c>
    </row>
    <row r="277" spans="2:2" x14ac:dyDescent="0.45">
      <c r="B277" s="3" t="s">
        <v>446</v>
      </c>
    </row>
    <row r="281" spans="2:2" ht="17.649999999999999" x14ac:dyDescent="0.45">
      <c r="B281" s="2" t="s">
        <v>447</v>
      </c>
    </row>
    <row r="282" spans="2:2" x14ac:dyDescent="0.45">
      <c r="B282" s="3"/>
    </row>
    <row r="283" spans="2:2" x14ac:dyDescent="0.45">
      <c r="B283" s="3" t="s">
        <v>448</v>
      </c>
    </row>
    <row r="284" spans="2:2" x14ac:dyDescent="0.45">
      <c r="B284" s="3" t="s">
        <v>449</v>
      </c>
    </row>
    <row r="285" spans="2:2" x14ac:dyDescent="0.45">
      <c r="B285" s="3" t="s">
        <v>450</v>
      </c>
    </row>
    <row r="286" spans="2:2" x14ac:dyDescent="0.45">
      <c r="B286" s="3" t="s">
        <v>451</v>
      </c>
    </row>
    <row r="287" spans="2:2" x14ac:dyDescent="0.45">
      <c r="B287" s="3" t="s">
        <v>452</v>
      </c>
    </row>
    <row r="288" spans="2:2" x14ac:dyDescent="0.45">
      <c r="B288" s="3" t="s">
        <v>453</v>
      </c>
    </row>
    <row r="289" spans="2:2" x14ac:dyDescent="0.45">
      <c r="B289" s="3" t="s">
        <v>454</v>
      </c>
    </row>
    <row r="290" spans="2:2" x14ac:dyDescent="0.45">
      <c r="B290" s="3" t="s">
        <v>455</v>
      </c>
    </row>
    <row r="291" spans="2:2" x14ac:dyDescent="0.45">
      <c r="B291" s="3" t="s">
        <v>456</v>
      </c>
    </row>
    <row r="292" spans="2:2" x14ac:dyDescent="0.45">
      <c r="B292" s="3" t="s">
        <v>457</v>
      </c>
    </row>
    <row r="296" spans="2:2" ht="17.649999999999999" x14ac:dyDescent="0.45">
      <c r="B296" s="2" t="s">
        <v>458</v>
      </c>
    </row>
    <row r="297" spans="2:2" x14ac:dyDescent="0.45">
      <c r="B297" s="3"/>
    </row>
    <row r="298" spans="2:2" x14ac:dyDescent="0.45">
      <c r="B298" s="3" t="s">
        <v>459</v>
      </c>
    </row>
    <row r="299" spans="2:2" x14ac:dyDescent="0.45">
      <c r="B299" s="3" t="s">
        <v>460</v>
      </c>
    </row>
    <row r="300" spans="2:2" x14ac:dyDescent="0.45">
      <c r="B300" s="3" t="s">
        <v>461</v>
      </c>
    </row>
    <row r="301" spans="2:2" x14ac:dyDescent="0.45">
      <c r="B301" s="3" t="s">
        <v>462</v>
      </c>
    </row>
    <row r="302" spans="2:2" x14ac:dyDescent="0.45">
      <c r="B302" s="3" t="s">
        <v>463</v>
      </c>
    </row>
    <row r="303" spans="2:2" x14ac:dyDescent="0.45">
      <c r="B303" s="3" t="s">
        <v>464</v>
      </c>
    </row>
    <row r="304" spans="2:2" x14ac:dyDescent="0.45">
      <c r="B304" s="3" t="s">
        <v>465</v>
      </c>
    </row>
    <row r="305" spans="2:2" x14ac:dyDescent="0.45">
      <c r="B305" s="3" t="s">
        <v>466</v>
      </c>
    </row>
    <row r="306" spans="2:2" x14ac:dyDescent="0.45">
      <c r="B306" s="3" t="s">
        <v>467</v>
      </c>
    </row>
    <row r="307" spans="2:2" x14ac:dyDescent="0.45">
      <c r="B307" s="3" t="s">
        <v>468</v>
      </c>
    </row>
    <row r="311" spans="2:2" ht="17.649999999999999" x14ac:dyDescent="0.45">
      <c r="B311" s="2" t="s">
        <v>469</v>
      </c>
    </row>
    <row r="312" spans="2:2" x14ac:dyDescent="0.45">
      <c r="B312" s="3"/>
    </row>
    <row r="313" spans="2:2" x14ac:dyDescent="0.45">
      <c r="B313" s="3" t="s">
        <v>470</v>
      </c>
    </row>
    <row r="314" spans="2:2" x14ac:dyDescent="0.45">
      <c r="B314" s="3" t="s">
        <v>471</v>
      </c>
    </row>
    <row r="315" spans="2:2" x14ac:dyDescent="0.45">
      <c r="B315" s="3" t="s">
        <v>472</v>
      </c>
    </row>
    <row r="316" spans="2:2" x14ac:dyDescent="0.45">
      <c r="B316" s="3" t="s">
        <v>473</v>
      </c>
    </row>
    <row r="317" spans="2:2" x14ac:dyDescent="0.45">
      <c r="B317" s="3" t="s">
        <v>474</v>
      </c>
    </row>
    <row r="318" spans="2:2" x14ac:dyDescent="0.45">
      <c r="B318" s="3" t="s">
        <v>475</v>
      </c>
    </row>
    <row r="319" spans="2:2" x14ac:dyDescent="0.45">
      <c r="B319" s="3" t="s">
        <v>476</v>
      </c>
    </row>
    <row r="320" spans="2:2" x14ac:dyDescent="0.45">
      <c r="B320" s="3" t="s">
        <v>477</v>
      </c>
    </row>
    <row r="321" spans="2:2" x14ac:dyDescent="0.45">
      <c r="B321" s="3" t="s">
        <v>478</v>
      </c>
    </row>
    <row r="322" spans="2:2" x14ac:dyDescent="0.45">
      <c r="B322" s="3" t="s">
        <v>479</v>
      </c>
    </row>
    <row r="326" spans="2:2" ht="17.649999999999999" x14ac:dyDescent="0.45">
      <c r="B326" s="2" t="s">
        <v>480</v>
      </c>
    </row>
    <row r="327" spans="2:2" x14ac:dyDescent="0.45">
      <c r="B327" s="3"/>
    </row>
    <row r="328" spans="2:2" x14ac:dyDescent="0.45">
      <c r="B328" s="3" t="s">
        <v>481</v>
      </c>
    </row>
    <row r="329" spans="2:2" x14ac:dyDescent="0.45">
      <c r="B329" s="3" t="s">
        <v>482</v>
      </c>
    </row>
    <row r="330" spans="2:2" x14ac:dyDescent="0.45">
      <c r="B330" s="3" t="s">
        <v>483</v>
      </c>
    </row>
    <row r="331" spans="2:2" x14ac:dyDescent="0.45">
      <c r="B331" s="3" t="s">
        <v>484</v>
      </c>
    </row>
    <row r="332" spans="2:2" x14ac:dyDescent="0.45">
      <c r="B332" s="3" t="s">
        <v>485</v>
      </c>
    </row>
    <row r="333" spans="2:2" x14ac:dyDescent="0.45">
      <c r="B333" s="3" t="s">
        <v>486</v>
      </c>
    </row>
    <row r="334" spans="2:2" x14ac:dyDescent="0.45">
      <c r="B334" s="3" t="s">
        <v>487</v>
      </c>
    </row>
    <row r="335" spans="2:2" x14ac:dyDescent="0.45">
      <c r="B335" s="3" t="s">
        <v>488</v>
      </c>
    </row>
    <row r="336" spans="2:2" x14ac:dyDescent="0.45">
      <c r="B336" s="3" t="s">
        <v>489</v>
      </c>
    </row>
    <row r="337" spans="2:2" x14ac:dyDescent="0.45">
      <c r="B337" s="3" t="s">
        <v>490</v>
      </c>
    </row>
    <row r="341" spans="2:2" ht="17.649999999999999" x14ac:dyDescent="0.45">
      <c r="B341" s="2" t="s">
        <v>491</v>
      </c>
    </row>
    <row r="342" spans="2:2" x14ac:dyDescent="0.45">
      <c r="B342" s="3"/>
    </row>
    <row r="343" spans="2:2" x14ac:dyDescent="0.45">
      <c r="B343" s="3" t="s">
        <v>492</v>
      </c>
    </row>
    <row r="344" spans="2:2" x14ac:dyDescent="0.45">
      <c r="B344" s="3" t="s">
        <v>493</v>
      </c>
    </row>
    <row r="345" spans="2:2" x14ac:dyDescent="0.45">
      <c r="B345" s="3" t="s">
        <v>494</v>
      </c>
    </row>
    <row r="346" spans="2:2" x14ac:dyDescent="0.45">
      <c r="B346" s="3" t="s">
        <v>495</v>
      </c>
    </row>
    <row r="347" spans="2:2" x14ac:dyDescent="0.45">
      <c r="B347" s="3" t="s">
        <v>496</v>
      </c>
    </row>
    <row r="348" spans="2:2" x14ac:dyDescent="0.45">
      <c r="B348" s="3" t="s">
        <v>497</v>
      </c>
    </row>
    <row r="349" spans="2:2" x14ac:dyDescent="0.45">
      <c r="B349" s="3" t="s">
        <v>498</v>
      </c>
    </row>
    <row r="350" spans="2:2" x14ac:dyDescent="0.45">
      <c r="B350" s="3" t="s">
        <v>499</v>
      </c>
    </row>
    <row r="351" spans="2:2" x14ac:dyDescent="0.45">
      <c r="B351" s="3" t="s">
        <v>500</v>
      </c>
    </row>
    <row r="352" spans="2:2" x14ac:dyDescent="0.45">
      <c r="B352" s="3" t="s">
        <v>501</v>
      </c>
    </row>
    <row r="356" spans="2:2" ht="17.649999999999999" x14ac:dyDescent="0.45">
      <c r="B356" s="2" t="s">
        <v>502</v>
      </c>
    </row>
    <row r="357" spans="2:2" x14ac:dyDescent="0.45">
      <c r="B357" s="3"/>
    </row>
    <row r="358" spans="2:2" x14ac:dyDescent="0.45">
      <c r="B358" s="3" t="s">
        <v>503</v>
      </c>
    </row>
    <row r="359" spans="2:2" x14ac:dyDescent="0.45">
      <c r="B359" s="3" t="s">
        <v>504</v>
      </c>
    </row>
    <row r="360" spans="2:2" x14ac:dyDescent="0.45">
      <c r="B360" s="3" t="s">
        <v>505</v>
      </c>
    </row>
    <row r="361" spans="2:2" x14ac:dyDescent="0.45">
      <c r="B361" s="3" t="s">
        <v>506</v>
      </c>
    </row>
    <row r="362" spans="2:2" x14ac:dyDescent="0.45">
      <c r="B362" s="3" t="s">
        <v>507</v>
      </c>
    </row>
    <row r="363" spans="2:2" x14ac:dyDescent="0.45">
      <c r="B363" s="3" t="s">
        <v>508</v>
      </c>
    </row>
    <row r="364" spans="2:2" x14ac:dyDescent="0.45">
      <c r="B364" s="3" t="s">
        <v>509</v>
      </c>
    </row>
    <row r="365" spans="2:2" x14ac:dyDescent="0.45">
      <c r="B365" s="3" t="s">
        <v>510</v>
      </c>
    </row>
    <row r="366" spans="2:2" x14ac:dyDescent="0.45">
      <c r="B366" s="3" t="s">
        <v>511</v>
      </c>
    </row>
    <row r="367" spans="2:2" x14ac:dyDescent="0.45">
      <c r="B367" s="3" t="s">
        <v>512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zoomScaleNormal="100" workbookViewId="0">
      <selection activeCell="B4" sqref="B4"/>
    </sheetView>
  </sheetViews>
  <sheetFormatPr defaultRowHeight="14.25" x14ac:dyDescent="0.45"/>
  <cols>
    <col min="1" max="1" width="3.86328125" customWidth="1"/>
  </cols>
  <sheetData>
    <row r="2" spans="2:2" ht="17.649999999999999" x14ac:dyDescent="0.45">
      <c r="B2" s="2" t="s">
        <v>44</v>
      </c>
    </row>
    <row r="3" spans="2:2" x14ac:dyDescent="0.45">
      <c r="B3" s="3"/>
    </row>
    <row r="4" spans="2:2" x14ac:dyDescent="0.45">
      <c r="B4" s="4" t="s">
        <v>210</v>
      </c>
    </row>
    <row r="5" spans="2:2" x14ac:dyDescent="0.45">
      <c r="B5" s="4" t="s">
        <v>211</v>
      </c>
    </row>
    <row r="7" spans="2:2" ht="17.649999999999999" x14ac:dyDescent="0.45">
      <c r="B7" s="2" t="s">
        <v>45</v>
      </c>
    </row>
    <row r="8" spans="2:2" x14ac:dyDescent="0.45">
      <c r="B8" s="3"/>
    </row>
    <row r="9" spans="2:2" x14ac:dyDescent="0.45">
      <c r="B9" s="4" t="s">
        <v>212</v>
      </c>
    </row>
    <row r="10" spans="2:2" x14ac:dyDescent="0.45">
      <c r="B10" s="4" t="s">
        <v>213</v>
      </c>
    </row>
    <row r="12" spans="2:2" ht="17.649999999999999" x14ac:dyDescent="0.45">
      <c r="B12" s="2" t="s">
        <v>214</v>
      </c>
    </row>
    <row r="13" spans="2:2" x14ac:dyDescent="0.45">
      <c r="B13" s="3"/>
    </row>
    <row r="14" spans="2:2" x14ac:dyDescent="0.45">
      <c r="B14" s="4" t="s">
        <v>215</v>
      </c>
    </row>
    <row r="15" spans="2:2" x14ac:dyDescent="0.45">
      <c r="B15" s="3"/>
    </row>
    <row r="16" spans="2:2" x14ac:dyDescent="0.45">
      <c r="B16" s="4" t="s">
        <v>216</v>
      </c>
    </row>
    <row r="18" spans="2:2" ht="17.649999999999999" x14ac:dyDescent="0.45">
      <c r="B18" s="2" t="s">
        <v>46</v>
      </c>
    </row>
    <row r="19" spans="2:2" x14ac:dyDescent="0.45">
      <c r="B19" s="3"/>
    </row>
    <row r="20" spans="2:2" x14ac:dyDescent="0.45">
      <c r="B20" s="4" t="s">
        <v>217</v>
      </c>
    </row>
    <row r="21" spans="2:2" x14ac:dyDescent="0.45">
      <c r="B21" s="4" t="s">
        <v>218</v>
      </c>
    </row>
    <row r="23" spans="2:2" ht="17.649999999999999" x14ac:dyDescent="0.45">
      <c r="B23" s="2" t="s">
        <v>47</v>
      </c>
    </row>
    <row r="24" spans="2:2" x14ac:dyDescent="0.45">
      <c r="B24" s="3"/>
    </row>
    <row r="25" spans="2:2" x14ac:dyDescent="0.45">
      <c r="B25" s="4" t="s">
        <v>219</v>
      </c>
    </row>
    <row r="26" spans="2:2" x14ac:dyDescent="0.45">
      <c r="B26" s="4" t="s">
        <v>220</v>
      </c>
    </row>
    <row r="28" spans="2:2" ht="17.649999999999999" x14ac:dyDescent="0.45">
      <c r="B28" s="2" t="s">
        <v>48</v>
      </c>
    </row>
    <row r="29" spans="2:2" x14ac:dyDescent="0.45">
      <c r="B29" s="3"/>
    </row>
    <row r="30" spans="2:2" x14ac:dyDescent="0.45">
      <c r="B30" s="4" t="s">
        <v>221</v>
      </c>
    </row>
    <row r="31" spans="2:2" x14ac:dyDescent="0.45">
      <c r="B31" s="3"/>
    </row>
    <row r="32" spans="2:2" x14ac:dyDescent="0.45">
      <c r="B32" s="4" t="s">
        <v>222</v>
      </c>
    </row>
    <row r="34" spans="2:2" ht="17.649999999999999" x14ac:dyDescent="0.45">
      <c r="B34" s="2" t="s">
        <v>49</v>
      </c>
    </row>
    <row r="35" spans="2:2" x14ac:dyDescent="0.45">
      <c r="B35" s="3"/>
    </row>
    <row r="36" spans="2:2" x14ac:dyDescent="0.45">
      <c r="B36" s="4" t="s">
        <v>223</v>
      </c>
    </row>
    <row r="37" spans="2:2" x14ac:dyDescent="0.45">
      <c r="B37" s="3"/>
    </row>
    <row r="38" spans="2:2" x14ac:dyDescent="0.45">
      <c r="B38" s="4" t="s">
        <v>224</v>
      </c>
    </row>
    <row r="40" spans="2:2" ht="17.649999999999999" x14ac:dyDescent="0.45">
      <c r="B40" s="2" t="s">
        <v>50</v>
      </c>
    </row>
    <row r="41" spans="2:2" x14ac:dyDescent="0.45">
      <c r="B41" s="3"/>
    </row>
    <row r="42" spans="2:2" x14ac:dyDescent="0.45">
      <c r="B42" s="4" t="s">
        <v>225</v>
      </c>
    </row>
    <row r="43" spans="2:2" x14ac:dyDescent="0.45">
      <c r="B43" s="3"/>
    </row>
    <row r="44" spans="2:2" x14ac:dyDescent="0.45">
      <c r="B44" s="4" t="s">
        <v>226</v>
      </c>
    </row>
    <row r="46" spans="2:2" ht="17.649999999999999" x14ac:dyDescent="0.45">
      <c r="B46" s="2" t="s">
        <v>51</v>
      </c>
    </row>
    <row r="47" spans="2:2" x14ac:dyDescent="0.45">
      <c r="B47" s="3"/>
    </row>
    <row r="48" spans="2:2" x14ac:dyDescent="0.45">
      <c r="B48" s="4" t="s">
        <v>227</v>
      </c>
    </row>
    <row r="49" spans="2:2" x14ac:dyDescent="0.45">
      <c r="B49" s="3"/>
    </row>
    <row r="50" spans="2:2" x14ac:dyDescent="0.45">
      <c r="B50" s="4" t="s">
        <v>228</v>
      </c>
    </row>
    <row r="52" spans="2:2" ht="17.649999999999999" x14ac:dyDescent="0.45">
      <c r="B52" s="2" t="s">
        <v>52</v>
      </c>
    </row>
    <row r="53" spans="2:2" x14ac:dyDescent="0.45">
      <c r="B53" s="3"/>
    </row>
    <row r="54" spans="2:2" x14ac:dyDescent="0.45">
      <c r="B54" s="4" t="s">
        <v>229</v>
      </c>
    </row>
    <row r="55" spans="2:2" x14ac:dyDescent="0.45">
      <c r="B55" s="3"/>
    </row>
    <row r="56" spans="2:2" x14ac:dyDescent="0.45">
      <c r="B56" s="4" t="s">
        <v>230</v>
      </c>
    </row>
    <row r="58" spans="2:2" ht="17.649999999999999" x14ac:dyDescent="0.45">
      <c r="B58" s="2" t="s">
        <v>53</v>
      </c>
    </row>
    <row r="59" spans="2:2" x14ac:dyDescent="0.45">
      <c r="B59" s="3"/>
    </row>
    <row r="60" spans="2:2" x14ac:dyDescent="0.45">
      <c r="B60" s="4" t="s">
        <v>231</v>
      </c>
    </row>
    <row r="61" spans="2:2" x14ac:dyDescent="0.45">
      <c r="B61" s="3"/>
    </row>
    <row r="62" spans="2:2" x14ac:dyDescent="0.45">
      <c r="B62" s="4" t="s">
        <v>232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DD2E-6B64-4566-9026-DEF49B6DC48B}">
  <dimension ref="B2:O139"/>
  <sheetViews>
    <sheetView zoomScaleNormal="100" workbookViewId="0">
      <selection activeCell="B136" sqref="B136:O139"/>
    </sheetView>
  </sheetViews>
  <sheetFormatPr defaultRowHeight="14.25" x14ac:dyDescent="0.45"/>
  <cols>
    <col min="1" max="1" width="3.86328125" customWidth="1"/>
    <col min="2" max="2" width="15.6640625" customWidth="1"/>
    <col min="3" max="3" width="19" bestFit="1" customWidth="1"/>
    <col min="4" max="4" width="1.796875" bestFit="1" customWidth="1"/>
    <col min="5" max="5" width="4.3984375" bestFit="1" customWidth="1"/>
    <col min="6" max="6" width="6.9296875" bestFit="1" customWidth="1"/>
    <col min="7" max="7" width="7.53125" bestFit="1" customWidth="1"/>
  </cols>
  <sheetData>
    <row r="2" spans="2:15" x14ac:dyDescent="0.45">
      <c r="B2" t="b">
        <v>1</v>
      </c>
      <c r="C2" t="s">
        <v>611</v>
      </c>
      <c r="D2">
        <v>1</v>
      </c>
      <c r="E2" t="s">
        <v>613</v>
      </c>
      <c r="F2" t="s">
        <v>615</v>
      </c>
      <c r="G2" t="s">
        <v>617</v>
      </c>
    </row>
    <row r="3" spans="2:15" x14ac:dyDescent="0.45">
      <c r="B3" t="b">
        <v>0</v>
      </c>
      <c r="C3" t="s">
        <v>612</v>
      </c>
      <c r="D3">
        <v>0</v>
      </c>
      <c r="E3" t="s">
        <v>614</v>
      </c>
      <c r="F3" t="s">
        <v>616</v>
      </c>
      <c r="G3" t="s">
        <v>618</v>
      </c>
    </row>
    <row r="5" spans="2:15" x14ac:dyDescent="0.45">
      <c r="B5">
        <v>1</v>
      </c>
      <c r="F5" t="b">
        <f>B5=B6</f>
        <v>1</v>
      </c>
      <c r="H5" t="s">
        <v>619</v>
      </c>
    </row>
    <row r="6" spans="2:15" x14ac:dyDescent="0.45">
      <c r="B6">
        <v>1</v>
      </c>
      <c r="F6" t="b">
        <f>B5&gt;B6</f>
        <v>0</v>
      </c>
      <c r="H6" t="s">
        <v>620</v>
      </c>
    </row>
    <row r="7" spans="2:15" x14ac:dyDescent="0.45">
      <c r="H7" t="s">
        <v>621</v>
      </c>
    </row>
    <row r="8" spans="2:15" x14ac:dyDescent="0.45">
      <c r="B8" t="b">
        <v>1</v>
      </c>
      <c r="H8" t="s">
        <v>622</v>
      </c>
    </row>
    <row r="9" spans="2:15" x14ac:dyDescent="0.45">
      <c r="B9" t="b">
        <v>0</v>
      </c>
      <c r="H9" t="s">
        <v>623</v>
      </c>
    </row>
    <row r="10" spans="2:15" x14ac:dyDescent="0.45">
      <c r="H10" t="s">
        <v>624</v>
      </c>
    </row>
    <row r="12" spans="2:15" x14ac:dyDescent="0.45">
      <c r="B12" t="s">
        <v>625</v>
      </c>
      <c r="H12" t="b">
        <v>1</v>
      </c>
      <c r="I12" t="b">
        <f>NOT(H12)</f>
        <v>0</v>
      </c>
    </row>
    <row r="13" spans="2:15" x14ac:dyDescent="0.45">
      <c r="B13" t="s">
        <v>626</v>
      </c>
      <c r="H13" t="b">
        <v>0</v>
      </c>
      <c r="I13" t="b">
        <f>NOT(H13)</f>
        <v>1</v>
      </c>
    </row>
    <row r="14" spans="2:15" x14ac:dyDescent="0.45">
      <c r="B14" t="s">
        <v>627</v>
      </c>
    </row>
    <row r="15" spans="2:15" x14ac:dyDescent="0.45">
      <c r="H15" t="s">
        <v>628</v>
      </c>
      <c r="I15" t="s">
        <v>629</v>
      </c>
      <c r="J15" t="s">
        <v>626</v>
      </c>
      <c r="L15" s="28" t="s">
        <v>630</v>
      </c>
      <c r="M15" s="28"/>
      <c r="N15" s="28"/>
      <c r="O15" s="28"/>
    </row>
    <row r="16" spans="2:15" x14ac:dyDescent="0.45">
      <c r="H16" t="b">
        <v>1</v>
      </c>
      <c r="I16" t="b">
        <v>1</v>
      </c>
      <c r="J16" t="b">
        <f>OR(H16:I16)</f>
        <v>1</v>
      </c>
      <c r="L16" s="28"/>
      <c r="M16" s="28"/>
      <c r="N16" s="28"/>
      <c r="O16" s="28"/>
    </row>
    <row r="17" spans="2:15" x14ac:dyDescent="0.45">
      <c r="H17" t="b">
        <v>1</v>
      </c>
      <c r="I17" t="b">
        <v>0</v>
      </c>
      <c r="J17" t="b">
        <f>OR(H17:I17)</f>
        <v>1</v>
      </c>
      <c r="L17" s="28"/>
      <c r="M17" s="28"/>
      <c r="N17" s="28"/>
      <c r="O17" s="28"/>
    </row>
    <row r="18" spans="2:15" x14ac:dyDescent="0.45">
      <c r="H18" t="b">
        <v>0</v>
      </c>
      <c r="I18" t="b">
        <v>1</v>
      </c>
      <c r="J18" t="b">
        <f>OR(H18:I18)</f>
        <v>1</v>
      </c>
      <c r="L18" s="28"/>
      <c r="M18" s="28"/>
      <c r="N18" s="28"/>
      <c r="O18" s="28"/>
    </row>
    <row r="19" spans="2:15" x14ac:dyDescent="0.45">
      <c r="H19" t="b">
        <v>0</v>
      </c>
      <c r="I19" t="b">
        <v>0</v>
      </c>
      <c r="J19" t="b">
        <f>OR(H19:I19)</f>
        <v>0</v>
      </c>
      <c r="L19" s="28"/>
      <c r="M19" s="28"/>
      <c r="N19" s="28"/>
      <c r="O19" s="28"/>
    </row>
    <row r="21" spans="2:15" x14ac:dyDescent="0.45">
      <c r="H21" t="s">
        <v>628</v>
      </c>
      <c r="I21" t="s">
        <v>629</v>
      </c>
      <c r="J21" t="s">
        <v>627</v>
      </c>
      <c r="L21" s="28" t="s">
        <v>631</v>
      </c>
      <c r="M21" s="28"/>
      <c r="N21" s="28"/>
      <c r="O21" s="28"/>
    </row>
    <row r="22" spans="2:15" x14ac:dyDescent="0.45">
      <c r="H22" t="b">
        <v>1</v>
      </c>
      <c r="I22" t="b">
        <v>1</v>
      </c>
      <c r="J22" t="b">
        <v>1</v>
      </c>
      <c r="L22" s="28"/>
      <c r="M22" s="28"/>
      <c r="N22" s="28"/>
      <c r="O22" s="28"/>
    </row>
    <row r="23" spans="2:15" x14ac:dyDescent="0.45">
      <c r="H23" t="b">
        <v>1</v>
      </c>
      <c r="I23" t="b">
        <v>0</v>
      </c>
      <c r="J23" t="b">
        <v>0</v>
      </c>
      <c r="L23" s="28"/>
      <c r="M23" s="28"/>
      <c r="N23" s="28"/>
      <c r="O23" s="28"/>
    </row>
    <row r="24" spans="2:15" x14ac:dyDescent="0.45">
      <c r="H24" t="b">
        <v>0</v>
      </c>
      <c r="I24" t="b">
        <v>1</v>
      </c>
      <c r="J24" t="b">
        <v>0</v>
      </c>
      <c r="L24" s="28"/>
      <c r="M24" s="28"/>
      <c r="N24" s="28"/>
      <c r="O24" s="28"/>
    </row>
    <row r="25" spans="2:15" x14ac:dyDescent="0.45">
      <c r="H25" t="b">
        <v>0</v>
      </c>
      <c r="I25" t="b">
        <v>0</v>
      </c>
      <c r="J25" t="b">
        <v>0</v>
      </c>
      <c r="L25" s="28"/>
      <c r="M25" s="28"/>
      <c r="N25" s="28"/>
      <c r="O25" s="28"/>
    </row>
    <row r="27" spans="2:15" x14ac:dyDescent="0.45">
      <c r="B27" s="28" t="s">
        <v>437</v>
      </c>
      <c r="C27" s="28"/>
      <c r="D27" s="28"/>
      <c r="E27" s="28"/>
      <c r="F27" s="28"/>
      <c r="G27" s="28"/>
      <c r="H27" s="28"/>
      <c r="I27" s="28"/>
      <c r="J27" s="28"/>
    </row>
    <row r="28" spans="2:15" x14ac:dyDescent="0.45">
      <c r="B28" s="28"/>
      <c r="C28" s="28"/>
      <c r="D28" s="28"/>
      <c r="E28" s="28"/>
      <c r="F28" s="28"/>
      <c r="G28" s="28"/>
      <c r="H28" s="28"/>
      <c r="I28" s="28"/>
      <c r="J28" s="28"/>
    </row>
    <row r="29" spans="2:15" x14ac:dyDescent="0.45">
      <c r="B29" s="28"/>
      <c r="C29" s="28"/>
      <c r="D29" s="28"/>
      <c r="E29" s="28"/>
      <c r="F29" s="28"/>
      <c r="G29" s="28"/>
      <c r="H29" s="28"/>
      <c r="I29" s="28"/>
      <c r="J29" s="28"/>
    </row>
    <row r="30" spans="2:15" x14ac:dyDescent="0.45">
      <c r="B30" s="28"/>
      <c r="C30" s="28"/>
      <c r="D30" s="28"/>
      <c r="E30" s="28"/>
      <c r="F30" s="28"/>
      <c r="G30" s="28"/>
      <c r="H30" s="28"/>
      <c r="I30" s="28"/>
      <c r="J30" s="28"/>
    </row>
    <row r="37" spans="2:15" x14ac:dyDescent="0.45">
      <c r="B37" s="3" t="s">
        <v>441</v>
      </c>
    </row>
    <row r="38" spans="2:15" x14ac:dyDescent="0.45">
      <c r="B38" s="3" t="s">
        <v>442</v>
      </c>
    </row>
    <row r="40" spans="2:15" x14ac:dyDescent="0.45">
      <c r="B40" s="28" t="s">
        <v>634</v>
      </c>
      <c r="C40" s="28"/>
      <c r="D40" s="28"/>
      <c r="E40" s="28"/>
      <c r="F40" s="28"/>
      <c r="G40" s="28"/>
      <c r="H40" s="28"/>
      <c r="I40" s="28"/>
      <c r="J40" s="28"/>
      <c r="K40" s="28"/>
      <c r="L40" s="28"/>
      <c r="M40" s="28"/>
      <c r="N40" s="28"/>
      <c r="O40" s="28"/>
    </row>
    <row r="41" spans="2:15" x14ac:dyDescent="0.45">
      <c r="B41" s="28"/>
      <c r="C41" s="28"/>
      <c r="D41" s="28"/>
      <c r="E41" s="28"/>
      <c r="F41" s="28"/>
      <c r="G41" s="28"/>
      <c r="H41" s="28"/>
      <c r="I41" s="28"/>
      <c r="J41" s="28"/>
      <c r="K41" s="28"/>
      <c r="L41" s="28"/>
      <c r="M41" s="28"/>
      <c r="N41" s="28"/>
      <c r="O41" s="28"/>
    </row>
    <row r="42" spans="2:15" x14ac:dyDescent="0.45">
      <c r="B42" s="28"/>
      <c r="C42" s="28"/>
      <c r="D42" s="28"/>
      <c r="E42" s="28"/>
      <c r="F42" s="28"/>
      <c r="G42" s="28"/>
      <c r="H42" s="28"/>
      <c r="I42" s="28"/>
      <c r="J42" s="28"/>
      <c r="K42" s="28"/>
      <c r="L42" s="28"/>
      <c r="M42" s="28"/>
      <c r="N42" s="28"/>
      <c r="O42" s="28"/>
    </row>
    <row r="43" spans="2:15" x14ac:dyDescent="0.45">
      <c r="B43" s="28"/>
      <c r="C43" s="28"/>
      <c r="D43" s="28"/>
      <c r="E43" s="28"/>
      <c r="F43" s="28"/>
      <c r="G43" s="28"/>
      <c r="H43" s="28"/>
      <c r="I43" s="28"/>
      <c r="J43" s="28"/>
      <c r="K43" s="28"/>
      <c r="L43" s="28"/>
      <c r="M43" s="28"/>
      <c r="N43" s="28"/>
      <c r="O43" s="28"/>
    </row>
    <row r="51" spans="2:15" x14ac:dyDescent="0.45">
      <c r="B51" s="28" t="s">
        <v>637</v>
      </c>
      <c r="C51" s="28"/>
      <c r="D51" s="28"/>
      <c r="E51" s="28"/>
      <c r="F51" s="28"/>
      <c r="G51" s="28"/>
      <c r="H51" s="28"/>
      <c r="I51" s="28"/>
      <c r="J51" s="28"/>
      <c r="K51" s="28"/>
      <c r="L51" s="28"/>
      <c r="M51" s="28"/>
      <c r="N51" s="28"/>
      <c r="O51" s="28"/>
    </row>
    <row r="52" spans="2:15" x14ac:dyDescent="0.45">
      <c r="B52" s="28"/>
      <c r="C52" s="28"/>
      <c r="D52" s="28"/>
      <c r="E52" s="28"/>
      <c r="F52" s="28"/>
      <c r="G52" s="28"/>
      <c r="H52" s="28"/>
      <c r="I52" s="28"/>
      <c r="J52" s="28"/>
      <c r="K52" s="28"/>
      <c r="L52" s="28"/>
      <c r="M52" s="28"/>
      <c r="N52" s="28"/>
      <c r="O52" s="28"/>
    </row>
    <row r="53" spans="2:15" x14ac:dyDescent="0.45">
      <c r="B53" s="28"/>
      <c r="C53" s="28"/>
      <c r="D53" s="28"/>
      <c r="E53" s="28"/>
      <c r="F53" s="28"/>
      <c r="G53" s="28"/>
      <c r="H53" s="28"/>
      <c r="I53" s="28"/>
      <c r="J53" s="28"/>
      <c r="K53" s="28"/>
      <c r="L53" s="28"/>
      <c r="M53" s="28"/>
      <c r="N53" s="28"/>
      <c r="O53" s="28"/>
    </row>
    <row r="54" spans="2:15" x14ac:dyDescent="0.45">
      <c r="B54" s="28"/>
      <c r="C54" s="28"/>
      <c r="D54" s="28"/>
      <c r="E54" s="28"/>
      <c r="F54" s="28"/>
      <c r="G54" s="28"/>
      <c r="H54" s="28"/>
      <c r="I54" s="28"/>
      <c r="J54" s="28"/>
      <c r="K54" s="28"/>
      <c r="L54" s="28"/>
      <c r="M54" s="28"/>
      <c r="N54" s="28"/>
      <c r="O54" s="28"/>
    </row>
    <row r="69" s="16" customFormat="1" x14ac:dyDescent="0.45"/>
    <row r="84" spans="2:3" x14ac:dyDescent="0.45">
      <c r="B84" t="s">
        <v>40</v>
      </c>
      <c r="C84" s="16">
        <v>17</v>
      </c>
    </row>
    <row r="85" spans="2:3" x14ac:dyDescent="0.45">
      <c r="B85" t="s">
        <v>647</v>
      </c>
      <c r="C85" t="str">
        <f>IF(C84&gt;=18,"Welcome to Adult Club","Ruko jara  sabr Karo")</f>
        <v>Ruko jara  sabr Karo</v>
      </c>
    </row>
    <row r="89" spans="2:3" x14ac:dyDescent="0.45">
      <c r="B89" s="28" t="s">
        <v>417</v>
      </c>
      <c r="C89" s="28"/>
    </row>
    <row r="90" spans="2:3" x14ac:dyDescent="0.45">
      <c r="B90" s="28"/>
      <c r="C90" s="28"/>
    </row>
    <row r="91" spans="2:3" x14ac:dyDescent="0.45">
      <c r="B91" s="28"/>
      <c r="C91" s="28"/>
    </row>
    <row r="124" spans="2:7" x14ac:dyDescent="0.45">
      <c r="B124" s="29" t="s">
        <v>650</v>
      </c>
      <c r="C124" s="30"/>
      <c r="D124" s="17"/>
      <c r="E124" s="17"/>
      <c r="F124" s="29" t="s">
        <v>651</v>
      </c>
      <c r="G124" s="30"/>
    </row>
    <row r="125" spans="2:7" x14ac:dyDescent="0.45">
      <c r="B125" s="18" t="s">
        <v>652</v>
      </c>
      <c r="C125" s="18" t="s">
        <v>653</v>
      </c>
      <c r="D125" s="17"/>
      <c r="E125" s="17"/>
      <c r="F125" s="18" t="s">
        <v>653</v>
      </c>
      <c r="G125" s="18" t="s">
        <v>654</v>
      </c>
    </row>
    <row r="126" spans="2:7" x14ac:dyDescent="0.45">
      <c r="B126" s="19" t="s">
        <v>655</v>
      </c>
      <c r="C126" s="19">
        <v>73</v>
      </c>
      <c r="D126" s="17" t="str">
        <f>IF(C126&gt;90,"A",IF(C126&gt;80,"B",IF(C126&gt;70,"C",IF(C126&gt;60,"D","F"))))</f>
        <v>C</v>
      </c>
      <c r="E126" s="17"/>
      <c r="F126" s="19" t="s">
        <v>656</v>
      </c>
      <c r="G126" s="19" t="s">
        <v>657</v>
      </c>
    </row>
    <row r="127" spans="2:7" x14ac:dyDescent="0.45">
      <c r="B127" s="19" t="s">
        <v>658</v>
      </c>
      <c r="C127" s="19">
        <v>89</v>
      </c>
      <c r="D127" s="17" t="str">
        <f t="shared" ref="D127:D129" si="0">IF(C127&gt;90,"A",IF(C127&gt;80,"B",IF(C127&gt;70,"C",IF(C127&gt;60,"D","F"))))</f>
        <v>B</v>
      </c>
      <c r="E127" s="17"/>
      <c r="F127" s="19" t="s">
        <v>659</v>
      </c>
      <c r="G127" s="19" t="s">
        <v>660</v>
      </c>
    </row>
    <row r="128" spans="2:7" x14ac:dyDescent="0.45">
      <c r="B128" s="19" t="s">
        <v>661</v>
      </c>
      <c r="C128" s="19">
        <v>92</v>
      </c>
      <c r="D128" s="17" t="str">
        <f t="shared" si="0"/>
        <v>A</v>
      </c>
      <c r="E128" s="17"/>
      <c r="F128" s="19" t="s">
        <v>662</v>
      </c>
      <c r="G128" s="19" t="s">
        <v>663</v>
      </c>
    </row>
    <row r="129" spans="2:15" x14ac:dyDescent="0.45">
      <c r="B129" s="19" t="s">
        <v>664</v>
      </c>
      <c r="C129" s="19">
        <v>87</v>
      </c>
      <c r="D129" s="17" t="str">
        <f t="shared" si="0"/>
        <v>B</v>
      </c>
      <c r="E129" s="17"/>
      <c r="F129" s="19" t="s">
        <v>665</v>
      </c>
      <c r="G129" s="19" t="s">
        <v>666</v>
      </c>
    </row>
    <row r="130" spans="2:15" x14ac:dyDescent="0.45">
      <c r="B130" s="17"/>
      <c r="C130" s="17"/>
      <c r="D130" s="17"/>
      <c r="E130" s="17"/>
      <c r="F130" s="19" t="s">
        <v>667</v>
      </c>
      <c r="G130" s="19" t="s">
        <v>668</v>
      </c>
    </row>
    <row r="136" spans="2:15" x14ac:dyDescent="0.45">
      <c r="B136" s="28" t="s">
        <v>637</v>
      </c>
      <c r="C136" s="28"/>
      <c r="D136" s="28"/>
      <c r="E136" s="28"/>
      <c r="F136" s="28"/>
      <c r="G136" s="28"/>
      <c r="H136" s="28"/>
      <c r="I136" s="28"/>
      <c r="J136" s="28"/>
      <c r="K136" s="28"/>
      <c r="L136" s="28"/>
      <c r="M136" s="28"/>
      <c r="N136" s="28"/>
      <c r="O136" s="28"/>
    </row>
    <row r="137" spans="2:15" x14ac:dyDescent="0.45">
      <c r="B137" s="28"/>
      <c r="C137" s="28"/>
      <c r="D137" s="28"/>
      <c r="E137" s="28"/>
      <c r="F137" s="28"/>
      <c r="G137" s="28"/>
      <c r="H137" s="28"/>
      <c r="I137" s="28"/>
      <c r="J137" s="28"/>
      <c r="K137" s="28"/>
      <c r="L137" s="28"/>
      <c r="M137" s="28"/>
      <c r="N137" s="28"/>
      <c r="O137" s="28"/>
    </row>
    <row r="138" spans="2:15" x14ac:dyDescent="0.45">
      <c r="B138" s="28"/>
      <c r="C138" s="28"/>
      <c r="D138" s="28"/>
      <c r="E138" s="28"/>
      <c r="F138" s="28"/>
      <c r="G138" s="28"/>
      <c r="H138" s="28"/>
      <c r="I138" s="28"/>
      <c r="J138" s="28"/>
      <c r="K138" s="28"/>
      <c r="L138" s="28"/>
      <c r="M138" s="28"/>
      <c r="N138" s="28"/>
      <c r="O138" s="28"/>
    </row>
    <row r="139" spans="2:15" x14ac:dyDescent="0.45">
      <c r="B139" s="28"/>
      <c r="C139" s="28"/>
      <c r="D139" s="28"/>
      <c r="E139" s="28"/>
      <c r="F139" s="28"/>
      <c r="G139" s="28"/>
      <c r="H139" s="28"/>
      <c r="I139" s="28"/>
      <c r="J139" s="28"/>
      <c r="K139" s="28"/>
      <c r="L139" s="28"/>
      <c r="M139" s="28"/>
      <c r="N139" s="28"/>
      <c r="O139" s="28"/>
    </row>
  </sheetData>
  <mergeCells count="9">
    <mergeCell ref="B89:C91"/>
    <mergeCell ref="B124:C124"/>
    <mergeCell ref="F124:G124"/>
    <mergeCell ref="B136:O139"/>
    <mergeCell ref="L15:O19"/>
    <mergeCell ref="L21:O25"/>
    <mergeCell ref="B27:J30"/>
    <mergeCell ref="B40:O43"/>
    <mergeCell ref="B51:O54"/>
  </mergeCells>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6231-A1EE-4EFB-910A-2BF2033F62F1}">
  <dimension ref="A2:L24"/>
  <sheetViews>
    <sheetView zoomScaleNormal="100" workbookViewId="0">
      <selection activeCell="F11" sqref="F11"/>
    </sheetView>
  </sheetViews>
  <sheetFormatPr defaultRowHeight="14.25" x14ac:dyDescent="0.45"/>
  <cols>
    <col min="2" max="2" width="11.9296875" bestFit="1" customWidth="1"/>
    <col min="3" max="3" width="7.796875" bestFit="1" customWidth="1"/>
    <col min="4" max="4" width="7.6640625" bestFit="1" customWidth="1"/>
    <col min="5" max="5" width="7.1328125" bestFit="1" customWidth="1"/>
    <col min="6" max="6" width="6.73046875" bestFit="1" customWidth="1"/>
    <col min="7" max="7" width="4.86328125" bestFit="1" customWidth="1"/>
    <col min="8" max="8" width="4.73046875" bestFit="1" customWidth="1"/>
    <col min="9" max="9" width="4.86328125" bestFit="1" customWidth="1"/>
    <col min="10" max="10" width="7.3984375" bestFit="1" customWidth="1"/>
    <col min="11" max="11" width="7.1328125" bestFit="1" customWidth="1"/>
    <col min="12" max="12" width="9.3984375" bestFit="1" customWidth="1"/>
  </cols>
  <sheetData>
    <row r="2" spans="1:12" ht="14.65" thickBot="1" x14ac:dyDescent="0.5">
      <c r="B2">
        <v>1</v>
      </c>
      <c r="C2">
        <v>2</v>
      </c>
      <c r="D2">
        <v>3</v>
      </c>
      <c r="E2">
        <v>4</v>
      </c>
      <c r="F2">
        <v>5</v>
      </c>
      <c r="G2">
        <v>6</v>
      </c>
      <c r="H2">
        <v>7</v>
      </c>
      <c r="I2">
        <v>8</v>
      </c>
      <c r="J2">
        <v>9</v>
      </c>
      <c r="K2">
        <v>10</v>
      </c>
      <c r="L2">
        <v>11</v>
      </c>
    </row>
    <row r="3" spans="1:12" x14ac:dyDescent="0.45">
      <c r="A3">
        <v>1</v>
      </c>
      <c r="B3" s="20" t="s">
        <v>669</v>
      </c>
      <c r="C3" s="21" t="s">
        <v>682</v>
      </c>
      <c r="D3" s="21" t="s">
        <v>683</v>
      </c>
      <c r="E3" s="21" t="s">
        <v>684</v>
      </c>
      <c r="F3" s="21" t="s">
        <v>685</v>
      </c>
      <c r="G3" s="21" t="s">
        <v>686</v>
      </c>
      <c r="H3" s="21" t="s">
        <v>687</v>
      </c>
      <c r="I3" s="21" t="s">
        <v>688</v>
      </c>
      <c r="J3" s="21" t="s">
        <v>689</v>
      </c>
      <c r="K3" s="21" t="s">
        <v>690</v>
      </c>
      <c r="L3" s="22" t="s">
        <v>691</v>
      </c>
    </row>
    <row r="4" spans="1:12" x14ac:dyDescent="0.45">
      <c r="A4">
        <v>2</v>
      </c>
      <c r="B4" s="23" t="s">
        <v>670</v>
      </c>
      <c r="C4">
        <v>239</v>
      </c>
      <c r="D4">
        <v>394</v>
      </c>
      <c r="E4">
        <v>397</v>
      </c>
      <c r="F4">
        <v>165</v>
      </c>
      <c r="G4">
        <v>491</v>
      </c>
      <c r="H4">
        <v>272</v>
      </c>
      <c r="I4">
        <v>170</v>
      </c>
      <c r="J4">
        <v>202</v>
      </c>
      <c r="K4">
        <v>103</v>
      </c>
      <c r="L4" s="24">
        <v>266</v>
      </c>
    </row>
    <row r="5" spans="1:12" x14ac:dyDescent="0.45">
      <c r="A5">
        <v>3</v>
      </c>
      <c r="B5" s="23" t="s">
        <v>671</v>
      </c>
      <c r="C5">
        <v>195</v>
      </c>
      <c r="D5">
        <v>121</v>
      </c>
      <c r="E5">
        <v>361</v>
      </c>
      <c r="F5">
        <v>494</v>
      </c>
      <c r="G5">
        <v>465</v>
      </c>
      <c r="H5">
        <v>478</v>
      </c>
      <c r="I5">
        <v>302</v>
      </c>
      <c r="J5">
        <v>283</v>
      </c>
      <c r="K5">
        <v>413</v>
      </c>
      <c r="L5" s="24">
        <v>455</v>
      </c>
    </row>
    <row r="6" spans="1:12" x14ac:dyDescent="0.45">
      <c r="A6">
        <v>4</v>
      </c>
      <c r="B6" s="23" t="s">
        <v>672</v>
      </c>
      <c r="C6">
        <v>496</v>
      </c>
      <c r="D6">
        <v>488</v>
      </c>
      <c r="E6">
        <v>375</v>
      </c>
      <c r="F6">
        <v>468</v>
      </c>
      <c r="G6">
        <v>131</v>
      </c>
      <c r="H6">
        <v>326</v>
      </c>
      <c r="I6">
        <v>212</v>
      </c>
      <c r="J6">
        <v>414</v>
      </c>
      <c r="K6">
        <v>385</v>
      </c>
      <c r="L6" s="24">
        <v>225</v>
      </c>
    </row>
    <row r="7" spans="1:12" x14ac:dyDescent="0.45">
      <c r="A7">
        <v>5</v>
      </c>
      <c r="B7" s="23" t="s">
        <v>673</v>
      </c>
      <c r="C7">
        <v>180</v>
      </c>
      <c r="D7">
        <v>437</v>
      </c>
      <c r="E7">
        <v>482</v>
      </c>
      <c r="F7">
        <v>287</v>
      </c>
      <c r="G7">
        <v>311</v>
      </c>
      <c r="H7">
        <v>435</v>
      </c>
      <c r="I7">
        <v>249</v>
      </c>
      <c r="J7">
        <v>194</v>
      </c>
      <c r="K7">
        <v>234</v>
      </c>
      <c r="L7" s="24">
        <v>112</v>
      </c>
    </row>
    <row r="8" spans="1:12" x14ac:dyDescent="0.45">
      <c r="A8">
        <v>6</v>
      </c>
      <c r="B8" s="23" t="s">
        <v>674</v>
      </c>
      <c r="C8">
        <v>110</v>
      </c>
      <c r="D8">
        <v>309</v>
      </c>
      <c r="E8">
        <v>445</v>
      </c>
      <c r="F8">
        <v>118</v>
      </c>
      <c r="G8">
        <v>262</v>
      </c>
      <c r="H8">
        <v>271</v>
      </c>
      <c r="I8">
        <v>235</v>
      </c>
      <c r="J8">
        <v>106</v>
      </c>
      <c r="K8">
        <v>429</v>
      </c>
      <c r="L8" s="24">
        <v>219</v>
      </c>
    </row>
    <row r="9" spans="1:12" x14ac:dyDescent="0.45">
      <c r="A9">
        <v>7</v>
      </c>
      <c r="B9" s="23" t="s">
        <v>675</v>
      </c>
      <c r="C9">
        <v>168</v>
      </c>
      <c r="D9">
        <v>290</v>
      </c>
      <c r="E9">
        <v>393</v>
      </c>
      <c r="F9">
        <v>180</v>
      </c>
      <c r="G9">
        <v>229</v>
      </c>
      <c r="H9">
        <v>358</v>
      </c>
      <c r="I9">
        <v>326</v>
      </c>
      <c r="J9">
        <v>324</v>
      </c>
      <c r="K9">
        <v>310</v>
      </c>
      <c r="L9" s="24">
        <v>384</v>
      </c>
    </row>
    <row r="10" spans="1:12" x14ac:dyDescent="0.45">
      <c r="A10">
        <v>8</v>
      </c>
      <c r="B10" s="23" t="s">
        <v>676</v>
      </c>
      <c r="C10">
        <v>288</v>
      </c>
      <c r="D10">
        <v>239</v>
      </c>
      <c r="E10">
        <v>403</v>
      </c>
      <c r="F10">
        <v>326</v>
      </c>
      <c r="G10">
        <v>332</v>
      </c>
      <c r="H10">
        <v>432</v>
      </c>
      <c r="I10">
        <v>500</v>
      </c>
      <c r="J10">
        <v>302</v>
      </c>
      <c r="K10">
        <v>124</v>
      </c>
      <c r="L10" s="24">
        <v>275</v>
      </c>
    </row>
    <row r="11" spans="1:12" x14ac:dyDescent="0.45">
      <c r="A11">
        <v>9</v>
      </c>
      <c r="B11" s="23" t="s">
        <v>677</v>
      </c>
      <c r="C11">
        <v>427</v>
      </c>
      <c r="D11">
        <v>291</v>
      </c>
      <c r="E11">
        <v>267</v>
      </c>
      <c r="F11">
        <v>340</v>
      </c>
      <c r="G11">
        <v>493</v>
      </c>
      <c r="H11">
        <v>421</v>
      </c>
      <c r="I11">
        <v>335</v>
      </c>
      <c r="J11">
        <v>171</v>
      </c>
      <c r="K11">
        <v>482</v>
      </c>
      <c r="L11" s="24">
        <v>266</v>
      </c>
    </row>
    <row r="12" spans="1:12" x14ac:dyDescent="0.45">
      <c r="A12">
        <v>10</v>
      </c>
      <c r="B12" s="23" t="s">
        <v>678</v>
      </c>
      <c r="C12">
        <v>285</v>
      </c>
      <c r="D12">
        <v>464</v>
      </c>
      <c r="E12">
        <v>199</v>
      </c>
      <c r="F12">
        <v>321</v>
      </c>
      <c r="G12">
        <v>488</v>
      </c>
      <c r="H12">
        <v>170</v>
      </c>
      <c r="I12">
        <v>151</v>
      </c>
      <c r="J12">
        <v>369</v>
      </c>
      <c r="K12">
        <v>253</v>
      </c>
      <c r="L12" s="24">
        <v>196</v>
      </c>
    </row>
    <row r="13" spans="1:12" x14ac:dyDescent="0.45">
      <c r="A13">
        <v>11</v>
      </c>
      <c r="B13" s="23" t="s">
        <v>679</v>
      </c>
      <c r="C13">
        <v>182</v>
      </c>
      <c r="D13">
        <v>103</v>
      </c>
      <c r="E13">
        <v>354</v>
      </c>
      <c r="F13">
        <v>339</v>
      </c>
      <c r="G13">
        <v>389</v>
      </c>
      <c r="H13">
        <v>364</v>
      </c>
      <c r="I13">
        <v>230</v>
      </c>
      <c r="J13">
        <v>346</v>
      </c>
      <c r="K13">
        <v>437</v>
      </c>
      <c r="L13" s="24">
        <v>131</v>
      </c>
    </row>
    <row r="14" spans="1:12" x14ac:dyDescent="0.45">
      <c r="A14">
        <v>12</v>
      </c>
      <c r="B14" s="23" t="s">
        <v>680</v>
      </c>
      <c r="C14">
        <v>459</v>
      </c>
      <c r="D14">
        <v>225</v>
      </c>
      <c r="E14">
        <v>346</v>
      </c>
      <c r="F14">
        <v>136</v>
      </c>
      <c r="G14">
        <v>468</v>
      </c>
      <c r="H14">
        <v>354</v>
      </c>
      <c r="I14">
        <v>442</v>
      </c>
      <c r="J14">
        <v>467</v>
      </c>
      <c r="K14">
        <v>191</v>
      </c>
      <c r="L14" s="24">
        <v>165</v>
      </c>
    </row>
    <row r="15" spans="1:12" ht="14.65" thickBot="1" x14ac:dyDescent="0.5">
      <c r="A15">
        <v>13</v>
      </c>
      <c r="B15" s="25" t="s">
        <v>681</v>
      </c>
      <c r="C15" s="26">
        <v>119</v>
      </c>
      <c r="D15" s="26">
        <v>455</v>
      </c>
      <c r="E15" s="26">
        <v>105</v>
      </c>
      <c r="F15" s="26">
        <v>114</v>
      </c>
      <c r="G15" s="26">
        <v>302</v>
      </c>
      <c r="H15" s="26">
        <v>445</v>
      </c>
      <c r="I15" s="26">
        <v>492</v>
      </c>
      <c r="J15" s="26">
        <v>323</v>
      </c>
      <c r="K15" s="26">
        <v>107</v>
      </c>
      <c r="L15" s="27">
        <v>142</v>
      </c>
    </row>
    <row r="21" spans="2:2" x14ac:dyDescent="0.45">
      <c r="B21" t="s">
        <v>707</v>
      </c>
    </row>
    <row r="22" spans="2:2" x14ac:dyDescent="0.45">
      <c r="B22" t="s">
        <v>708</v>
      </c>
    </row>
    <row r="23" spans="2:2" x14ac:dyDescent="0.45">
      <c r="B23" t="s">
        <v>709</v>
      </c>
    </row>
    <row r="24" spans="2:2" x14ac:dyDescent="0.45">
      <c r="B24" t="s">
        <v>710</v>
      </c>
    </row>
  </sheetData>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5ED5-FF39-4F0A-AEC5-6DCE6B2BD5B6}">
  <dimension ref="B2:E6"/>
  <sheetViews>
    <sheetView zoomScale="235" zoomScaleNormal="235" workbookViewId="0">
      <selection activeCell="D7" sqref="D7"/>
    </sheetView>
  </sheetViews>
  <sheetFormatPr defaultRowHeight="14.25" x14ac:dyDescent="0.45"/>
  <sheetData>
    <row r="2" spans="2:5" x14ac:dyDescent="0.45">
      <c r="B2" t="s">
        <v>60</v>
      </c>
      <c r="D2">
        <f>ROW()</f>
        <v>2</v>
      </c>
      <c r="E2">
        <f>ROW(E12)</f>
        <v>12</v>
      </c>
    </row>
    <row r="3" spans="2:5" x14ac:dyDescent="0.45">
      <c r="B3" t="s">
        <v>61</v>
      </c>
      <c r="D3">
        <f>ROWS(G3:H5)</f>
        <v>3</v>
      </c>
    </row>
    <row r="5" spans="2:5" x14ac:dyDescent="0.45">
      <c r="B5" t="s">
        <v>62</v>
      </c>
      <c r="D5">
        <f>COLUMN()</f>
        <v>4</v>
      </c>
      <c r="E5">
        <f>COLUMN(I2)</f>
        <v>9</v>
      </c>
    </row>
    <row r="6" spans="2:5" x14ac:dyDescent="0.45">
      <c r="B6" t="s">
        <v>63</v>
      </c>
      <c r="D6">
        <f>COLUMNS(G3:H15)</f>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E4BE-18D1-43F5-9E84-F7BC84D50E21}">
  <dimension ref="A2:R79"/>
  <sheetViews>
    <sheetView topLeftCell="C55" zoomScale="115" zoomScaleNormal="115" workbookViewId="0">
      <selection activeCell="H79" sqref="H79"/>
    </sheetView>
  </sheetViews>
  <sheetFormatPr defaultRowHeight="14.25" x14ac:dyDescent="0.45"/>
  <cols>
    <col min="1" max="1" width="2.86328125" bestFit="1" customWidth="1"/>
    <col min="2" max="2" width="11.796875" bestFit="1" customWidth="1"/>
    <col min="3" max="3" width="12.6640625" bestFit="1" customWidth="1"/>
    <col min="4" max="4" width="7.796875" bestFit="1" customWidth="1"/>
    <col min="5" max="5" width="11.796875" bestFit="1" customWidth="1"/>
    <col min="6" max="6" width="6.53125" bestFit="1" customWidth="1"/>
    <col min="7" max="7" width="4.86328125" bestFit="1" customWidth="1"/>
    <col min="8" max="8" width="9" bestFit="1" customWidth="1"/>
    <col min="9" max="9" width="4.86328125" bestFit="1" customWidth="1"/>
    <col min="10" max="10" width="7.265625" bestFit="1" customWidth="1"/>
    <col min="11" max="11" width="7.1328125" bestFit="1" customWidth="1"/>
    <col min="12" max="12" width="10.59765625" bestFit="1" customWidth="1"/>
    <col min="13" max="13" width="11.19921875" bestFit="1" customWidth="1"/>
    <col min="15" max="15" width="11.796875" bestFit="1" customWidth="1"/>
  </cols>
  <sheetData>
    <row r="2" spans="1:15" ht="14.65" thickBot="1" x14ac:dyDescent="0.5">
      <c r="B2">
        <v>1</v>
      </c>
      <c r="C2">
        <v>2</v>
      </c>
      <c r="D2">
        <v>3</v>
      </c>
      <c r="E2">
        <v>4</v>
      </c>
      <c r="F2">
        <v>5</v>
      </c>
      <c r="G2">
        <v>6</v>
      </c>
      <c r="H2">
        <v>7</v>
      </c>
      <c r="I2">
        <v>8</v>
      </c>
      <c r="J2">
        <v>9</v>
      </c>
      <c r="K2">
        <v>10</v>
      </c>
      <c r="L2">
        <v>11</v>
      </c>
    </row>
    <row r="3" spans="1:15" x14ac:dyDescent="0.45">
      <c r="A3">
        <v>1</v>
      </c>
      <c r="B3" s="20" t="s">
        <v>669</v>
      </c>
      <c r="C3" s="21" t="s">
        <v>682</v>
      </c>
      <c r="D3" s="21" t="s">
        <v>683</v>
      </c>
      <c r="E3" s="21" t="s">
        <v>684</v>
      </c>
      <c r="F3" s="21" t="s">
        <v>685</v>
      </c>
      <c r="G3" s="21" t="s">
        <v>686</v>
      </c>
      <c r="H3" s="21" t="s">
        <v>687</v>
      </c>
      <c r="I3" s="21" t="s">
        <v>688</v>
      </c>
      <c r="J3" s="21" t="s">
        <v>689</v>
      </c>
      <c r="K3" s="21" t="s">
        <v>690</v>
      </c>
      <c r="L3" s="22" t="s">
        <v>691</v>
      </c>
      <c r="N3" t="s">
        <v>55</v>
      </c>
      <c r="O3" t="s">
        <v>692</v>
      </c>
    </row>
    <row r="4" spans="1:15" x14ac:dyDescent="0.45">
      <c r="A4">
        <v>2</v>
      </c>
      <c r="B4" s="23" t="s">
        <v>670</v>
      </c>
      <c r="C4">
        <v>239</v>
      </c>
      <c r="D4">
        <v>394</v>
      </c>
      <c r="E4">
        <v>397</v>
      </c>
      <c r="F4">
        <v>165</v>
      </c>
      <c r="G4">
        <v>491</v>
      </c>
      <c r="H4">
        <v>272</v>
      </c>
      <c r="I4">
        <v>170</v>
      </c>
      <c r="J4">
        <v>202</v>
      </c>
      <c r="K4">
        <v>103</v>
      </c>
      <c r="L4" s="24">
        <v>266</v>
      </c>
      <c r="O4" t="s">
        <v>693</v>
      </c>
    </row>
    <row r="5" spans="1:15" x14ac:dyDescent="0.45">
      <c r="A5">
        <v>3</v>
      </c>
      <c r="B5" s="23" t="s">
        <v>671</v>
      </c>
      <c r="C5">
        <v>195</v>
      </c>
      <c r="D5">
        <v>121</v>
      </c>
      <c r="E5">
        <v>361</v>
      </c>
      <c r="F5">
        <v>494</v>
      </c>
      <c r="G5">
        <v>465</v>
      </c>
      <c r="H5">
        <v>478</v>
      </c>
      <c r="I5">
        <v>302</v>
      </c>
      <c r="J5">
        <v>283</v>
      </c>
      <c r="K5">
        <v>413</v>
      </c>
      <c r="L5" s="24">
        <v>455</v>
      </c>
      <c r="O5" t="s">
        <v>694</v>
      </c>
    </row>
    <row r="6" spans="1:15" x14ac:dyDescent="0.45">
      <c r="A6">
        <v>4</v>
      </c>
      <c r="B6" s="23" t="s">
        <v>672</v>
      </c>
      <c r="C6">
        <v>496</v>
      </c>
      <c r="D6">
        <v>488</v>
      </c>
      <c r="E6">
        <v>375</v>
      </c>
      <c r="F6">
        <v>468</v>
      </c>
      <c r="G6">
        <v>131</v>
      </c>
      <c r="H6">
        <v>326</v>
      </c>
      <c r="I6">
        <v>212</v>
      </c>
      <c r="J6">
        <v>414</v>
      </c>
      <c r="K6">
        <v>385</v>
      </c>
      <c r="L6" s="24">
        <v>225</v>
      </c>
      <c r="O6" t="s">
        <v>695</v>
      </c>
    </row>
    <row r="7" spans="1:15" x14ac:dyDescent="0.45">
      <c r="A7">
        <v>5</v>
      </c>
      <c r="B7" s="23" t="s">
        <v>673</v>
      </c>
      <c r="C7">
        <v>180</v>
      </c>
      <c r="D7">
        <v>437</v>
      </c>
      <c r="E7">
        <v>482</v>
      </c>
      <c r="F7">
        <v>287</v>
      </c>
      <c r="G7">
        <v>311</v>
      </c>
      <c r="H7">
        <v>435</v>
      </c>
      <c r="I7">
        <v>249</v>
      </c>
      <c r="J7">
        <v>194</v>
      </c>
      <c r="K7">
        <v>234</v>
      </c>
      <c r="L7" s="24">
        <v>112</v>
      </c>
    </row>
    <row r="8" spans="1:15" x14ac:dyDescent="0.45">
      <c r="A8">
        <v>6</v>
      </c>
      <c r="B8" s="23" t="s">
        <v>674</v>
      </c>
      <c r="C8">
        <v>110</v>
      </c>
      <c r="D8">
        <v>309</v>
      </c>
      <c r="E8">
        <v>445</v>
      </c>
      <c r="F8">
        <v>118</v>
      </c>
      <c r="G8">
        <v>262</v>
      </c>
      <c r="H8">
        <v>271</v>
      </c>
      <c r="I8">
        <v>235</v>
      </c>
      <c r="J8">
        <v>106</v>
      </c>
      <c r="K8">
        <v>429</v>
      </c>
      <c r="L8" s="24">
        <v>219</v>
      </c>
    </row>
    <row r="9" spans="1:15" x14ac:dyDescent="0.45">
      <c r="A9">
        <v>7</v>
      </c>
      <c r="B9" s="23" t="s">
        <v>675</v>
      </c>
      <c r="C9">
        <v>168</v>
      </c>
      <c r="D9">
        <v>290</v>
      </c>
      <c r="E9">
        <v>393</v>
      </c>
      <c r="F9">
        <v>180</v>
      </c>
      <c r="G9">
        <v>229</v>
      </c>
      <c r="H9">
        <v>358</v>
      </c>
      <c r="I9">
        <v>326</v>
      </c>
      <c r="J9">
        <v>324</v>
      </c>
      <c r="K9">
        <v>310</v>
      </c>
      <c r="L9" s="24">
        <v>384</v>
      </c>
    </row>
    <row r="10" spans="1:15" x14ac:dyDescent="0.45">
      <c r="A10">
        <v>8</v>
      </c>
      <c r="B10" s="23" t="s">
        <v>676</v>
      </c>
      <c r="C10">
        <v>288</v>
      </c>
      <c r="D10">
        <v>239</v>
      </c>
      <c r="E10">
        <v>403</v>
      </c>
      <c r="F10">
        <v>326</v>
      </c>
      <c r="G10">
        <v>332</v>
      </c>
      <c r="H10">
        <v>432</v>
      </c>
      <c r="I10">
        <v>500</v>
      </c>
      <c r="J10">
        <v>302</v>
      </c>
      <c r="K10">
        <v>124</v>
      </c>
      <c r="L10" s="24">
        <v>275</v>
      </c>
    </row>
    <row r="11" spans="1:15" x14ac:dyDescent="0.45">
      <c r="A11">
        <v>9</v>
      </c>
      <c r="B11" s="23" t="s">
        <v>677</v>
      </c>
      <c r="C11">
        <v>427</v>
      </c>
      <c r="D11">
        <v>291</v>
      </c>
      <c r="E11">
        <v>267</v>
      </c>
      <c r="F11">
        <v>340</v>
      </c>
      <c r="G11">
        <v>493</v>
      </c>
      <c r="H11">
        <v>421</v>
      </c>
      <c r="I11">
        <v>335</v>
      </c>
      <c r="J11">
        <v>171</v>
      </c>
      <c r="K11">
        <v>482</v>
      </c>
      <c r="L11" s="24">
        <v>266</v>
      </c>
    </row>
    <row r="12" spans="1:15" x14ac:dyDescent="0.45">
      <c r="A12">
        <v>10</v>
      </c>
      <c r="B12" s="23" t="s">
        <v>678</v>
      </c>
      <c r="C12">
        <v>285</v>
      </c>
      <c r="D12">
        <v>464</v>
      </c>
      <c r="E12">
        <v>199</v>
      </c>
      <c r="F12">
        <v>321</v>
      </c>
      <c r="G12">
        <v>488</v>
      </c>
      <c r="H12">
        <v>170</v>
      </c>
      <c r="I12">
        <v>151</v>
      </c>
      <c r="J12">
        <v>369</v>
      </c>
      <c r="K12">
        <v>253</v>
      </c>
      <c r="L12" s="24">
        <v>196</v>
      </c>
    </row>
    <row r="13" spans="1:15" x14ac:dyDescent="0.45">
      <c r="A13">
        <v>11</v>
      </c>
      <c r="B13" s="23" t="s">
        <v>679</v>
      </c>
      <c r="C13">
        <v>182</v>
      </c>
      <c r="D13">
        <v>103</v>
      </c>
      <c r="E13">
        <v>354</v>
      </c>
      <c r="F13">
        <v>339</v>
      </c>
      <c r="G13">
        <v>389</v>
      </c>
      <c r="H13">
        <v>364</v>
      </c>
      <c r="I13">
        <v>230</v>
      </c>
      <c r="J13">
        <v>346</v>
      </c>
      <c r="K13">
        <v>437</v>
      </c>
      <c r="L13" s="24">
        <v>131</v>
      </c>
    </row>
    <row r="14" spans="1:15" x14ac:dyDescent="0.45">
      <c r="A14">
        <v>12</v>
      </c>
      <c r="B14" s="23" t="s">
        <v>680</v>
      </c>
      <c r="C14">
        <v>459</v>
      </c>
      <c r="D14">
        <v>225</v>
      </c>
      <c r="E14">
        <v>346</v>
      </c>
      <c r="F14">
        <v>136</v>
      </c>
      <c r="G14">
        <v>468</v>
      </c>
      <c r="H14">
        <v>354</v>
      </c>
      <c r="I14">
        <v>442</v>
      </c>
      <c r="J14">
        <v>467</v>
      </c>
      <c r="K14">
        <v>191</v>
      </c>
      <c r="L14" s="24">
        <v>165</v>
      </c>
    </row>
    <row r="15" spans="1:15" ht="14.65" thickBot="1" x14ac:dyDescent="0.5">
      <c r="A15">
        <v>13</v>
      </c>
      <c r="B15" s="25" t="s">
        <v>681</v>
      </c>
      <c r="C15" s="26">
        <v>119</v>
      </c>
      <c r="D15" s="26">
        <v>455</v>
      </c>
      <c r="E15" s="26">
        <v>105</v>
      </c>
      <c r="F15" s="26">
        <v>114</v>
      </c>
      <c r="G15" s="26">
        <v>302</v>
      </c>
      <c r="H15" s="26">
        <v>445</v>
      </c>
      <c r="I15" s="26">
        <v>492</v>
      </c>
      <c r="J15" s="26">
        <v>323</v>
      </c>
      <c r="K15" s="26">
        <v>107</v>
      </c>
      <c r="L15" s="27">
        <v>142</v>
      </c>
    </row>
    <row r="17" spans="3:18" x14ac:dyDescent="0.45">
      <c r="C17" s="31" t="s">
        <v>696</v>
      </c>
      <c r="D17" s="31"/>
      <c r="E17" s="31"/>
      <c r="F17" s="31"/>
      <c r="G17" s="31"/>
    </row>
    <row r="18" spans="3:18" x14ac:dyDescent="0.45">
      <c r="C18" s="31"/>
      <c r="D18" s="31"/>
      <c r="E18" s="31"/>
      <c r="F18" s="31"/>
      <c r="G18" s="31"/>
    </row>
    <row r="20" spans="3:18" x14ac:dyDescent="0.45">
      <c r="C20" t="s">
        <v>692</v>
      </c>
      <c r="E20" t="s">
        <v>675</v>
      </c>
      <c r="G20">
        <f>VLOOKUP(E20,B3:L15,7,0)</f>
        <v>358</v>
      </c>
    </row>
    <row r="21" spans="3:18" x14ac:dyDescent="0.45">
      <c r="C21" t="s">
        <v>693</v>
      </c>
      <c r="E21" t="s">
        <v>697</v>
      </c>
    </row>
    <row r="22" spans="3:18" x14ac:dyDescent="0.45">
      <c r="C22" t="s">
        <v>694</v>
      </c>
      <c r="E22">
        <v>7</v>
      </c>
    </row>
    <row r="23" spans="3:18" x14ac:dyDescent="0.45">
      <c r="C23" t="s">
        <v>695</v>
      </c>
      <c r="J23" cm="1">
        <f t="array" ref="J23:J27">_xlfn._xlws.SORT(L23:L27)</f>
        <v>1000</v>
      </c>
      <c r="L23">
        <v>1000</v>
      </c>
      <c r="N23">
        <v>2500</v>
      </c>
      <c r="O23" t="e">
        <f>VLOOKUP(N23,L23:L27,1,0)</f>
        <v>#N/A</v>
      </c>
    </row>
    <row r="24" spans="3:18" x14ac:dyDescent="0.45">
      <c r="J24">
        <v>2000</v>
      </c>
      <c r="L24">
        <v>5000</v>
      </c>
      <c r="N24">
        <v>2500</v>
      </c>
      <c r="O24">
        <f>VLOOKUP(N24,L23:L27,1,1)</f>
        <v>1000</v>
      </c>
    </row>
    <row r="25" spans="3:18" x14ac:dyDescent="0.45">
      <c r="J25">
        <v>3000</v>
      </c>
      <c r="L25">
        <v>4000</v>
      </c>
      <c r="N25">
        <v>2500</v>
      </c>
      <c r="O25">
        <f>VLOOKUP(N25,_xlfn.ANCHORARRAY(J23),1,1)</f>
        <v>2000</v>
      </c>
    </row>
    <row r="26" spans="3:18" x14ac:dyDescent="0.45">
      <c r="J26">
        <v>4000</v>
      </c>
      <c r="L26">
        <v>3000</v>
      </c>
    </row>
    <row r="27" spans="3:18" x14ac:dyDescent="0.45">
      <c r="J27">
        <v>5000</v>
      </c>
      <c r="L27">
        <v>2000</v>
      </c>
    </row>
    <row r="29" spans="3:18" x14ac:dyDescent="0.45">
      <c r="J29" t="s">
        <v>699</v>
      </c>
      <c r="O29" t="str" cm="1">
        <f t="array" ref="O29:O34">_xlfn._xlws.SORT(J29:J34)</f>
        <v>a</v>
      </c>
    </row>
    <row r="30" spans="3:18" x14ac:dyDescent="0.45">
      <c r="J30" t="s">
        <v>701</v>
      </c>
      <c r="O30" t="str">
        <v>b</v>
      </c>
      <c r="Q30" t="s">
        <v>704</v>
      </c>
      <c r="R30" t="str">
        <f>VLOOKUP(Q30,_xlfn.ANCHORARRAY(O29),1,1)</f>
        <v>e</v>
      </c>
    </row>
    <row r="31" spans="3:18" x14ac:dyDescent="0.45">
      <c r="J31" t="s">
        <v>700</v>
      </c>
      <c r="L31" t="s">
        <v>700</v>
      </c>
      <c r="M31" t="str">
        <f>VLOOKUP(L31,J29:J34,1,0)</f>
        <v>e</v>
      </c>
      <c r="O31" t="str">
        <v>c</v>
      </c>
    </row>
    <row r="32" spans="3:18" x14ac:dyDescent="0.45">
      <c r="J32" t="s">
        <v>702</v>
      </c>
      <c r="L32" t="s">
        <v>704</v>
      </c>
      <c r="M32" t="str">
        <f>VLOOKUP(L32,J29:J34,1,1)</f>
        <v>a</v>
      </c>
      <c r="O32" t="str">
        <v>d</v>
      </c>
    </row>
    <row r="33" spans="2:15" x14ac:dyDescent="0.45">
      <c r="J33" t="s">
        <v>698</v>
      </c>
      <c r="O33" t="str">
        <v>e</v>
      </c>
    </row>
    <row r="34" spans="2:15" x14ac:dyDescent="0.45">
      <c r="J34" t="s">
        <v>703</v>
      </c>
      <c r="O34" t="str">
        <v>s</v>
      </c>
    </row>
    <row r="36" spans="2:15" x14ac:dyDescent="0.45">
      <c r="B36" s="28" t="s">
        <v>705</v>
      </c>
      <c r="C36" s="28"/>
      <c r="D36" s="28"/>
      <c r="E36" s="28"/>
      <c r="F36" s="28"/>
      <c r="G36" s="28"/>
      <c r="H36" s="28"/>
      <c r="I36" s="28"/>
      <c r="J36" s="28"/>
      <c r="K36" s="28"/>
      <c r="L36" s="28"/>
      <c r="M36" s="28"/>
      <c r="N36" s="28"/>
      <c r="O36" s="28"/>
    </row>
    <row r="37" spans="2:15" x14ac:dyDescent="0.45">
      <c r="B37" s="28"/>
      <c r="C37" s="28"/>
      <c r="D37" s="28"/>
      <c r="E37" s="28"/>
      <c r="F37" s="28"/>
      <c r="G37" s="28"/>
      <c r="H37" s="28"/>
      <c r="I37" s="28"/>
      <c r="J37" s="28"/>
      <c r="K37" s="28"/>
      <c r="L37" s="28"/>
      <c r="M37" s="28"/>
      <c r="N37" s="28"/>
      <c r="O37" s="28"/>
    </row>
    <row r="38" spans="2:15" x14ac:dyDescent="0.45">
      <c r="B38" s="28"/>
      <c r="C38" s="28"/>
      <c r="D38" s="28"/>
      <c r="E38" s="28"/>
      <c r="F38" s="28"/>
      <c r="G38" s="28"/>
      <c r="H38" s="28"/>
      <c r="I38" s="28"/>
      <c r="J38" s="28"/>
      <c r="K38" s="28"/>
      <c r="L38" s="28"/>
      <c r="M38" s="28"/>
      <c r="N38" s="28"/>
      <c r="O38" s="28"/>
    </row>
    <row r="39" spans="2:15" x14ac:dyDescent="0.45">
      <c r="B39" s="28"/>
      <c r="C39" s="28"/>
      <c r="D39" s="28"/>
      <c r="E39" s="28"/>
      <c r="F39" s="28"/>
      <c r="G39" s="28"/>
      <c r="H39" s="28"/>
      <c r="I39" s="28"/>
      <c r="J39" s="28"/>
      <c r="K39" s="28"/>
      <c r="L39" s="28"/>
      <c r="M39" s="28"/>
      <c r="N39" s="28"/>
      <c r="O39" s="28"/>
    </row>
    <row r="40" spans="2:15" x14ac:dyDescent="0.45">
      <c r="B40" s="28"/>
      <c r="C40" s="28"/>
      <c r="D40" s="28"/>
      <c r="E40" s="28"/>
      <c r="F40" s="28"/>
      <c r="G40" s="28"/>
      <c r="H40" s="28"/>
      <c r="I40" s="28"/>
      <c r="J40" s="28"/>
      <c r="K40" s="28"/>
      <c r="L40" s="28"/>
      <c r="M40" s="28"/>
      <c r="N40" s="28"/>
      <c r="O40" s="28"/>
    </row>
    <row r="42" spans="2:15" x14ac:dyDescent="0.45">
      <c r="B42" t="s">
        <v>692</v>
      </c>
      <c r="C42" t="s">
        <v>147</v>
      </c>
      <c r="E42" s="16" t="str">
        <f>VLOOKUP(C42,Sports_Dataset!A1:M501,2,0)</f>
        <v>Weightlifting</v>
      </c>
      <c r="J42" s="16" t="str">
        <f>HLOOKUP(C42,Sports_Horiztonal_Dataset!A1:SG13,2,0)</f>
        <v>Athletics</v>
      </c>
      <c r="L42" t="str">
        <f>_xlfn.XLOOKUP(C42,Sports_Dataset!A2:A501,Sports_Dataset!B2:B501)</f>
        <v>Weightlifting</v>
      </c>
    </row>
    <row r="43" spans="2:15" x14ac:dyDescent="0.45">
      <c r="B43" t="s">
        <v>693</v>
      </c>
      <c r="C43" t="s">
        <v>706</v>
      </c>
      <c r="E43" t="str">
        <f>VLOOKUP(C42,Sports_Dataset!A1:M501,COLUMNS(Sports_Dataset!A1:B1),0)</f>
        <v>Weightlifting</v>
      </c>
      <c r="F43">
        <f>COLUMNS(Sports_Dataset!A1:B1)</f>
        <v>2</v>
      </c>
    </row>
    <row r="44" spans="2:15" x14ac:dyDescent="0.45">
      <c r="B44" t="s">
        <v>694</v>
      </c>
      <c r="C44">
        <v>2</v>
      </c>
    </row>
    <row r="45" spans="2:15" x14ac:dyDescent="0.45">
      <c r="B45" t="s">
        <v>695</v>
      </c>
      <c r="C45">
        <v>0</v>
      </c>
    </row>
    <row r="48" spans="2:15" x14ac:dyDescent="0.45">
      <c r="C48">
        <v>169.62</v>
      </c>
      <c r="M48" t="str">
        <f>_xlfn.XLOOKUP(C48,Sports_Dataset!K2:K501,Sports_Dataset!A2:A501)</f>
        <v>Emma Garcia</v>
      </c>
    </row>
    <row r="50" spans="2:17" x14ac:dyDescent="0.45">
      <c r="C50" t="e">
        <f>VLOOKUP(C48,Sports_Dataset!A1:M501,1,0)</f>
        <v>#N/A</v>
      </c>
    </row>
    <row r="55" spans="2:17" x14ac:dyDescent="0.45">
      <c r="C55" t="s">
        <v>711</v>
      </c>
      <c r="D55" t="s">
        <v>712</v>
      </c>
    </row>
    <row r="56" spans="2:17" x14ac:dyDescent="0.45">
      <c r="C56" t="s">
        <v>713</v>
      </c>
      <c r="D56" t="s">
        <v>714</v>
      </c>
    </row>
    <row r="57" spans="2:17" x14ac:dyDescent="0.45">
      <c r="C57" t="s">
        <v>715</v>
      </c>
      <c r="D57" t="s">
        <v>716</v>
      </c>
    </row>
    <row r="59" spans="2:17" ht="14.65" thickBot="1" x14ac:dyDescent="0.5">
      <c r="C59">
        <v>1</v>
      </c>
      <c r="D59">
        <v>2</v>
      </c>
      <c r="E59">
        <v>3</v>
      </c>
      <c r="F59">
        <v>4</v>
      </c>
      <c r="G59">
        <v>5</v>
      </c>
      <c r="H59">
        <v>6</v>
      </c>
      <c r="I59">
        <v>7</v>
      </c>
      <c r="J59">
        <v>8</v>
      </c>
      <c r="K59">
        <v>9</v>
      </c>
      <c r="L59">
        <v>10</v>
      </c>
      <c r="M59">
        <v>11</v>
      </c>
    </row>
    <row r="60" spans="2:17" x14ac:dyDescent="0.45">
      <c r="B60">
        <v>1</v>
      </c>
      <c r="C60" s="20" t="s">
        <v>669</v>
      </c>
      <c r="D60" s="21" t="s">
        <v>682</v>
      </c>
      <c r="E60" s="21" t="s">
        <v>683</v>
      </c>
      <c r="F60" s="21" t="s">
        <v>684</v>
      </c>
      <c r="G60" s="21" t="s">
        <v>685</v>
      </c>
      <c r="H60" s="21" t="s">
        <v>686</v>
      </c>
      <c r="I60" s="21" t="s">
        <v>687</v>
      </c>
      <c r="J60" s="21" t="s">
        <v>688</v>
      </c>
      <c r="K60" s="21" t="s">
        <v>689</v>
      </c>
      <c r="L60" s="21" t="s">
        <v>690</v>
      </c>
      <c r="M60" s="22" t="s">
        <v>691</v>
      </c>
    </row>
    <row r="61" spans="2:17" x14ac:dyDescent="0.45">
      <c r="B61">
        <v>2</v>
      </c>
      <c r="C61" s="23" t="s">
        <v>670</v>
      </c>
      <c r="D61">
        <v>239</v>
      </c>
      <c r="E61">
        <v>394</v>
      </c>
      <c r="F61">
        <v>397</v>
      </c>
      <c r="G61">
        <v>165</v>
      </c>
      <c r="H61">
        <v>491</v>
      </c>
      <c r="I61">
        <v>272</v>
      </c>
      <c r="J61">
        <v>170</v>
      </c>
      <c r="K61">
        <v>202</v>
      </c>
      <c r="L61">
        <v>103</v>
      </c>
      <c r="M61" s="24">
        <v>266</v>
      </c>
      <c r="O61" t="s">
        <v>711</v>
      </c>
      <c r="P61" t="s">
        <v>712</v>
      </c>
      <c r="Q61">
        <f>VLOOKUP("Idli*",C60:M72,10,0)</f>
        <v>385</v>
      </c>
    </row>
    <row r="62" spans="2:17" x14ac:dyDescent="0.45">
      <c r="B62">
        <v>3</v>
      </c>
      <c r="C62" s="23" t="s">
        <v>671</v>
      </c>
      <c r="D62">
        <v>195</v>
      </c>
      <c r="E62">
        <v>121</v>
      </c>
      <c r="F62">
        <v>361</v>
      </c>
      <c r="G62">
        <v>494</v>
      </c>
      <c r="H62">
        <v>465</v>
      </c>
      <c r="I62">
        <v>478</v>
      </c>
      <c r="J62">
        <v>302</v>
      </c>
      <c r="K62">
        <v>283</v>
      </c>
      <c r="L62">
        <v>413</v>
      </c>
      <c r="M62" s="24">
        <v>455</v>
      </c>
      <c r="O62" t="s">
        <v>713</v>
      </c>
      <c r="P62" t="s">
        <v>714</v>
      </c>
      <c r="Q62">
        <f>VLOOKUP("*khicdi",C60:M72,9,0)</f>
        <v>302</v>
      </c>
    </row>
    <row r="63" spans="2:17" x14ac:dyDescent="0.45">
      <c r="B63">
        <v>4</v>
      </c>
      <c r="C63" s="23" t="s">
        <v>672</v>
      </c>
      <c r="D63">
        <v>496</v>
      </c>
      <c r="E63">
        <v>488</v>
      </c>
      <c r="F63">
        <v>375</v>
      </c>
      <c r="G63">
        <v>468</v>
      </c>
      <c r="H63">
        <v>131</v>
      </c>
      <c r="I63">
        <v>326</v>
      </c>
      <c r="J63">
        <v>212</v>
      </c>
      <c r="K63">
        <v>414</v>
      </c>
      <c r="L63">
        <v>385</v>
      </c>
      <c r="M63" s="24">
        <v>225</v>
      </c>
      <c r="O63" t="s">
        <v>715</v>
      </c>
      <c r="P63" t="s">
        <v>716</v>
      </c>
    </row>
    <row r="64" spans="2:17" x14ac:dyDescent="0.45">
      <c r="B64">
        <v>5</v>
      </c>
      <c r="C64" s="23" t="s">
        <v>673</v>
      </c>
      <c r="D64">
        <v>180</v>
      </c>
      <c r="E64">
        <v>437</v>
      </c>
      <c r="F64">
        <v>482</v>
      </c>
      <c r="G64">
        <v>287</v>
      </c>
      <c r="H64">
        <v>311</v>
      </c>
      <c r="I64">
        <v>435</v>
      </c>
      <c r="J64">
        <v>249</v>
      </c>
      <c r="K64">
        <v>194</v>
      </c>
      <c r="L64">
        <v>234</v>
      </c>
      <c r="M64" s="24">
        <v>112</v>
      </c>
    </row>
    <row r="65" spans="2:17" x14ac:dyDescent="0.45">
      <c r="B65">
        <v>6</v>
      </c>
      <c r="C65" s="23" t="s">
        <v>674</v>
      </c>
      <c r="D65">
        <v>110</v>
      </c>
      <c r="E65">
        <v>309</v>
      </c>
      <c r="F65">
        <v>445</v>
      </c>
      <c r="G65">
        <v>118</v>
      </c>
      <c r="H65">
        <v>262</v>
      </c>
      <c r="I65">
        <v>271</v>
      </c>
      <c r="J65">
        <v>235</v>
      </c>
      <c r="K65">
        <v>106</v>
      </c>
      <c r="L65">
        <v>429</v>
      </c>
      <c r="M65" s="24">
        <v>219</v>
      </c>
      <c r="P65" t="s">
        <v>712</v>
      </c>
      <c r="Q65">
        <f>VLOOKUP(P65,$C$60:$M$72,8,0)</f>
        <v>212</v>
      </c>
    </row>
    <row r="66" spans="2:17" x14ac:dyDescent="0.45">
      <c r="B66">
        <v>7</v>
      </c>
      <c r="C66" s="23" t="s">
        <v>675</v>
      </c>
      <c r="D66">
        <v>168</v>
      </c>
      <c r="E66">
        <v>290</v>
      </c>
      <c r="F66">
        <v>393</v>
      </c>
      <c r="G66">
        <v>180</v>
      </c>
      <c r="H66">
        <v>229</v>
      </c>
      <c r="I66">
        <v>358</v>
      </c>
      <c r="J66">
        <v>326</v>
      </c>
      <c r="K66">
        <v>324</v>
      </c>
      <c r="L66">
        <v>310</v>
      </c>
      <c r="M66" s="24">
        <v>384</v>
      </c>
      <c r="P66" t="s">
        <v>717</v>
      </c>
      <c r="Q66">
        <f t="shared" ref="Q66:Q67" si="0">VLOOKUP(P66,$C$60:$M$72,8,0)</f>
        <v>212</v>
      </c>
    </row>
    <row r="67" spans="2:17" x14ac:dyDescent="0.45">
      <c r="B67">
        <v>8</v>
      </c>
      <c r="C67" s="23" t="s">
        <v>676</v>
      </c>
      <c r="D67">
        <v>288</v>
      </c>
      <c r="E67">
        <v>239</v>
      </c>
      <c r="F67">
        <v>403</v>
      </c>
      <c r="G67">
        <v>326</v>
      </c>
      <c r="H67">
        <v>332</v>
      </c>
      <c r="I67">
        <v>432</v>
      </c>
      <c r="J67">
        <v>500</v>
      </c>
      <c r="K67">
        <v>302</v>
      </c>
      <c r="L67">
        <v>124</v>
      </c>
      <c r="M67" s="24">
        <v>275</v>
      </c>
      <c r="P67" t="s">
        <v>718</v>
      </c>
      <c r="Q67">
        <f t="shared" si="0"/>
        <v>442</v>
      </c>
    </row>
    <row r="68" spans="2:17" x14ac:dyDescent="0.45">
      <c r="B68">
        <v>9</v>
      </c>
      <c r="C68" s="23" t="s">
        <v>677</v>
      </c>
      <c r="D68">
        <v>427</v>
      </c>
      <c r="E68">
        <v>291</v>
      </c>
      <c r="F68">
        <v>267</v>
      </c>
      <c r="G68">
        <v>340</v>
      </c>
      <c r="H68">
        <v>493</v>
      </c>
      <c r="I68">
        <v>421</v>
      </c>
      <c r="J68">
        <v>335</v>
      </c>
      <c r="K68">
        <v>171</v>
      </c>
      <c r="L68">
        <v>482</v>
      </c>
      <c r="M68" s="24">
        <v>266</v>
      </c>
    </row>
    <row r="69" spans="2:17" x14ac:dyDescent="0.45">
      <c r="B69">
        <v>10</v>
      </c>
      <c r="C69" s="23" t="s">
        <v>678</v>
      </c>
      <c r="D69">
        <v>285</v>
      </c>
      <c r="E69">
        <v>464</v>
      </c>
      <c r="F69">
        <v>199</v>
      </c>
      <c r="G69">
        <v>321</v>
      </c>
      <c r="H69">
        <v>488</v>
      </c>
      <c r="I69">
        <v>170</v>
      </c>
      <c r="J69">
        <v>151</v>
      </c>
      <c r="K69">
        <v>369</v>
      </c>
      <c r="L69">
        <v>253</v>
      </c>
      <c r="M69" s="24">
        <v>196</v>
      </c>
    </row>
    <row r="70" spans="2:17" x14ac:dyDescent="0.45">
      <c r="B70">
        <v>11</v>
      </c>
      <c r="C70" s="23" t="s">
        <v>679</v>
      </c>
      <c r="D70">
        <v>182</v>
      </c>
      <c r="E70">
        <v>103</v>
      </c>
      <c r="F70">
        <v>354</v>
      </c>
      <c r="G70">
        <v>339</v>
      </c>
      <c r="H70">
        <v>389</v>
      </c>
      <c r="I70">
        <v>364</v>
      </c>
      <c r="J70">
        <v>230</v>
      </c>
      <c r="K70">
        <v>346</v>
      </c>
      <c r="L70">
        <v>437</v>
      </c>
      <c r="M70" s="24">
        <v>131</v>
      </c>
    </row>
    <row r="71" spans="2:17" x14ac:dyDescent="0.45">
      <c r="B71">
        <v>12</v>
      </c>
      <c r="C71" s="23" t="s">
        <v>680</v>
      </c>
      <c r="D71">
        <v>459</v>
      </c>
      <c r="E71">
        <v>225</v>
      </c>
      <c r="F71">
        <v>346</v>
      </c>
      <c r="G71">
        <v>136</v>
      </c>
      <c r="H71">
        <v>468</v>
      </c>
      <c r="I71">
        <v>354</v>
      </c>
      <c r="J71">
        <v>442</v>
      </c>
      <c r="K71">
        <v>467</v>
      </c>
      <c r="L71">
        <v>191</v>
      </c>
      <c r="M71" s="24">
        <v>165</v>
      </c>
    </row>
    <row r="72" spans="2:17" ht="14.65" thickBot="1" x14ac:dyDescent="0.5">
      <c r="B72">
        <v>13</v>
      </c>
      <c r="C72" s="25" t="s">
        <v>681</v>
      </c>
      <c r="D72" s="26">
        <v>119</v>
      </c>
      <c r="E72" s="26">
        <v>455</v>
      </c>
      <c r="F72" s="26">
        <v>105</v>
      </c>
      <c r="G72" s="26">
        <v>114</v>
      </c>
      <c r="H72" s="26">
        <v>302</v>
      </c>
      <c r="I72" s="26">
        <v>445</v>
      </c>
      <c r="J72" s="26">
        <v>492</v>
      </c>
      <c r="K72" s="26">
        <v>323</v>
      </c>
      <c r="L72" s="26">
        <v>107</v>
      </c>
      <c r="M72" s="27">
        <v>142</v>
      </c>
    </row>
    <row r="75" spans="2:17" x14ac:dyDescent="0.45">
      <c r="E75">
        <v>1000</v>
      </c>
      <c r="G75">
        <v>2500</v>
      </c>
      <c r="H75" t="e">
        <f>_xlfn.XLOOKUP(G75,E75:E79,E75:E79)</f>
        <v>#N/A</v>
      </c>
    </row>
    <row r="76" spans="2:17" x14ac:dyDescent="0.45">
      <c r="E76">
        <v>2000</v>
      </c>
      <c r="G76">
        <v>2500</v>
      </c>
      <c r="H76" t="str">
        <f>_xlfn.XLOOKUP(G76,E75:E79,E75:E79,"Not Found")</f>
        <v>Not Found</v>
      </c>
    </row>
    <row r="77" spans="2:17" x14ac:dyDescent="0.45">
      <c r="E77">
        <v>3000</v>
      </c>
      <c r="G77">
        <v>2500</v>
      </c>
      <c r="H77">
        <f>_xlfn.XLOOKUP(G77,E75:E79,E75:E79,,-1)</f>
        <v>2000</v>
      </c>
    </row>
    <row r="78" spans="2:17" x14ac:dyDescent="0.45">
      <c r="E78">
        <v>4000</v>
      </c>
      <c r="G78">
        <v>2500</v>
      </c>
      <c r="H78">
        <f>_xlfn.XLOOKUP(G78,E75:E79,E75:E79,,1)</f>
        <v>3000</v>
      </c>
    </row>
    <row r="79" spans="2:17" x14ac:dyDescent="0.45">
      <c r="E79">
        <v>5000</v>
      </c>
    </row>
  </sheetData>
  <mergeCells count="2">
    <mergeCell ref="C17:G18"/>
    <mergeCell ref="B36:O40"/>
  </mergeCells>
  <pageMargins left="0.7" right="0.7" top="0.75" bottom="0.75"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C284B-3000-4C07-91AE-002335C93691}">
  <dimension ref="A1"/>
  <sheetViews>
    <sheetView zoomScale="115" zoomScaleNormal="115" workbookViewId="0">
      <selection activeCell="D5" sqref="D5"/>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Sports_Dataset</vt:lpstr>
      <vt:lpstr>Sports_Horiztonal_Dataset</vt:lpstr>
      <vt:lpstr>Employee_Dataset</vt:lpstr>
      <vt:lpstr>Recap</vt:lpstr>
      <vt:lpstr>Agenda</vt:lpstr>
      <vt:lpstr>Questions</vt:lpstr>
      <vt:lpstr>Class Questions</vt:lpstr>
      <vt:lpstr>Logical Functions</vt:lpstr>
      <vt:lpstr>Lookup Functions</vt:lpstr>
      <vt:lpstr>Row_Column</vt:lpstr>
      <vt:lpstr>Vlookup_Hlookup</vt:lpstr>
      <vt:lpstr>Xlookup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2025-08-02T16:41:13Z</dcterms:modified>
</cp:coreProperties>
</file>