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OneDrive\Work\Acciojob\Modules\excel\Batch\20\"/>
    </mc:Choice>
  </mc:AlternateContent>
  <xr:revisionPtr revIDLastSave="0" documentId="13_ncr:1_{AFDFBFB2-539F-4DD6-92DB-5D7A11D3AAA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cap" sheetId="1" r:id="rId1"/>
    <sheet name="Agenda" sheetId="2" r:id="rId2"/>
    <sheet name="Chart Questions" sheetId="7" r:id="rId3"/>
    <sheet name="Discussion" sheetId="3" r:id="rId4"/>
    <sheet name="Indirect" sheetId="4" r:id="rId5"/>
    <sheet name="Offset " sheetId="5" r:id="rId6"/>
    <sheet name="Filter" sheetId="6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6" l="1" a="1"/>
  <c r="K16" i="6" s="1"/>
  <c r="B20" i="6" a="1"/>
  <c r="B5" i="6" a="1"/>
  <c r="B5" i="6" s="1"/>
  <c r="P17" i="5"/>
  <c r="P20" i="5"/>
  <c r="P19" i="5"/>
  <c r="Q9" i="5"/>
  <c r="R5" i="5" a="1"/>
  <c r="R5" i="5" s="1"/>
  <c r="Q5" i="5"/>
  <c r="O5" i="5"/>
  <c r="E2" i="4"/>
  <c r="D34" i="3"/>
  <c r="E51" i="3"/>
  <c r="E54" i="3" s="1" a="1"/>
  <c r="E54" i="3" s="1"/>
  <c r="C56" i="3"/>
  <c r="E52" i="3"/>
  <c r="P40" i="3"/>
  <c r="O42" i="3" s="1" a="1"/>
  <c r="O42" i="3" s="1"/>
  <c r="P39" i="3"/>
  <c r="D36" i="3"/>
  <c r="C36" i="3"/>
  <c r="C24" i="1"/>
  <c r="D8" i="4" a="1"/>
  <c r="E4" i="4" a="1"/>
  <c r="E4" i="4" l="1"/>
  <c r="D8" i="4"/>
  <c r="B2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<sst xmlns="http://schemas.openxmlformats.org/spreadsheetml/2006/main" count="281" uniqueCount="221">
  <si>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</si>
  <si>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</si>
  <si>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</si>
  <si>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</si>
  <si>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</si>
  <si>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</si>
  <si>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</si>
  <si>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</si>
  <si>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</si>
  <si>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</si>
  <si>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</si>
  <si>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</si>
  <si>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</si>
  <si>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</si>
  <si>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</si>
  <si>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</si>
  <si>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</si>
  <si>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</si>
  <si>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</si>
  <si>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</si>
  <si>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</si>
  <si>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</si>
  <si>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</si>
  <si>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</si>
  <si>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</si>
  <si>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</si>
  <si>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</si>
  <si>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</si>
  <si>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</si>
  <si>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</si>
  <si>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</si>
  <si>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</si>
  <si>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</si>
  <si>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</si>
  <si>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</si>
  <si>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</si>
  <si>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</si>
  <si>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</si>
  <si>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</si>
  <si>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</si>
  <si>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</si>
  <si>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</si>
  <si>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</si>
  <si>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</si>
  <si>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</si>
  <si>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</si>
  <si>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</si>
  <si>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</si>
  <si>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Table Formatting</t>
  </si>
  <si>
    <t>Cell Styles</t>
  </si>
  <si>
    <t>Relative and Absolute Cell Referencing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</si>
  <si>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</si>
  <si>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</si>
  <si>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</si>
  <si>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Day 3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</si>
  <si>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</si>
  <si>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</si>
  <si>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</si>
  <si>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</si>
  <si>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</si>
  <si>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</si>
  <si>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</si>
  <si>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</si>
  <si>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</si>
  <si>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</si>
  <si>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</si>
  <si>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</si>
  <si>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</si>
  <si>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</si>
  <si>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</si>
  <si>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</si>
  <si>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</si>
  <si>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</si>
  <si>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</si>
  <si>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</si>
  <si>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</si>
  <si>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</si>
  <si>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</si>
  <si>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</si>
  <si>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</si>
  <si>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</si>
  <si>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Logical</t>
  </si>
  <si>
    <t>IF function</t>
  </si>
  <si>
    <t>IFERROR function</t>
  </si>
  <si>
    <t>AND function</t>
  </si>
  <si>
    <t>OR function</t>
  </si>
  <si>
    <t>NOT function</t>
  </si>
  <si>
    <t>TRUE function</t>
  </si>
  <si>
    <t>FALSE function</t>
  </si>
  <si>
    <t>IS function</t>
  </si>
  <si>
    <t>Lookup</t>
  </si>
  <si>
    <t>Row</t>
  </si>
  <si>
    <t>Rows</t>
  </si>
  <si>
    <t>Column</t>
  </si>
  <si>
    <t>Columns</t>
  </si>
  <si>
    <t>Vlookup</t>
  </si>
  <si>
    <t>Hlookup</t>
  </si>
  <si>
    <t>Xlookup</t>
  </si>
  <si>
    <t>Index</t>
  </si>
  <si>
    <t>Match</t>
  </si>
  <si>
    <t>Index-Match</t>
  </si>
  <si>
    <t>Indirect</t>
  </si>
  <si>
    <t>Filter</t>
  </si>
  <si>
    <t>Offset</t>
  </si>
  <si>
    <t>Day 5</t>
  </si>
  <si>
    <t>Excel Chart Types</t>
  </si>
  <si>
    <t>Chart Editing</t>
  </si>
  <si>
    <t>Formatting Chart Elements</t>
  </si>
  <si>
    <t>Combination Charts</t>
  </si>
  <si>
    <t>Handling Gaps in Charts</t>
  </si>
  <si>
    <t>Data Validation</t>
  </si>
  <si>
    <t>Dish</t>
  </si>
  <si>
    <t>Banglore</t>
  </si>
  <si>
    <t>Lucknow</t>
  </si>
  <si>
    <t>Mumbai</t>
  </si>
  <si>
    <t>Kolkata</t>
  </si>
  <si>
    <t>Delhi</t>
  </si>
  <si>
    <t>Pune</t>
  </si>
  <si>
    <t>Bihar</t>
  </si>
  <si>
    <t>Chennai</t>
  </si>
  <si>
    <t>Manipur</t>
  </si>
  <si>
    <t>Hyderabad</t>
  </si>
  <si>
    <t>Biryani</t>
  </si>
  <si>
    <t>Dhokla</t>
  </si>
  <si>
    <t>Idli Dosa</t>
  </si>
  <si>
    <t>Noodles</t>
  </si>
  <si>
    <t>Veg Pulao</t>
  </si>
  <si>
    <t>Chole Bhatore</t>
  </si>
  <si>
    <t>Dal Khicdi</t>
  </si>
  <si>
    <t>Vada Pav</t>
  </si>
  <si>
    <t>Dal Baati</t>
  </si>
  <si>
    <t>Momos</t>
  </si>
  <si>
    <t>Pav Bhaji</t>
  </si>
  <si>
    <t>Litti Chokha</t>
  </si>
  <si>
    <t>Day 4</t>
  </si>
  <si>
    <t>What is the price of  Dall Baati from Bihar</t>
  </si>
  <si>
    <t>xlookup</t>
  </si>
  <si>
    <t>What is the price of  Dall Baati from Banglore</t>
  </si>
  <si>
    <t>10,1</t>
  </si>
  <si>
    <t>Array</t>
  </si>
  <si>
    <t>Row_Number</t>
  </si>
  <si>
    <t>Column_Number</t>
  </si>
  <si>
    <t>Row_number</t>
  </si>
  <si>
    <t>Price Of Dal Baati In Banglore</t>
  </si>
  <si>
    <t xml:space="preserve">You have a dataset that contains information about athletes, including their names, countries, sports, and medals. You want to find out what sport "John Smith" participated in. </t>
  </si>
  <si>
    <t>Column_number</t>
  </si>
  <si>
    <t>Sport</t>
  </si>
  <si>
    <t>INDEX([Day_4.xlsx]Sports_Dataset!$A$1:$M$501,E51,E52)</t>
  </si>
  <si>
    <t>MATCH("John Smith",[Day_4.xlsx]Sports_Dataset!$A$2:$A$501,0)</t>
  </si>
  <si>
    <t>MATCH("Sport",[Day_4.xlsx]Sports_Dataset!$A$1:$M$1,0)</t>
  </si>
  <si>
    <t>INDEX([Day_4.xlsx]Sports_Dataset!$A$1:$M$501,MATCH("John Smith",[Day_4.xlsx]Sports_Dataset!$A$1:$A$501,0),MATCH("Sport",[Day_4.xlsx]Sports_Dataset!$A$1:$M$1,0))</t>
  </si>
  <si>
    <t>INDEX([Day_4.xlsx]Sports_Dataset!$A$1:$M$501,MATCH("John Smith",[Day_4.xlsx]Sports_Dataset!$A$1:$A$501,0),2)</t>
  </si>
  <si>
    <t>Siraj</t>
  </si>
  <si>
    <t>B4</t>
  </si>
  <si>
    <t>Hello</t>
  </si>
  <si>
    <t>A1</t>
  </si>
  <si>
    <t>Agenda!B5</t>
  </si>
  <si>
    <t>5,2</t>
  </si>
  <si>
    <t>2,5</t>
  </si>
  <si>
    <t>Athlete Name</t>
  </si>
  <si>
    <t>Country</t>
  </si>
  <si>
    <t>Gender</t>
  </si>
  <si>
    <t>Medal</t>
  </si>
  <si>
    <t>Event</t>
  </si>
  <si>
    <t>Age Group</t>
  </si>
  <si>
    <t>Team/Individual</t>
  </si>
  <si>
    <t>Olivia Miller</t>
  </si>
  <si>
    <t>Pie Chart Problem</t>
  </si>
  <si>
    <r>
      <t>Question:</t>
    </r>
    <r>
      <rPr>
        <sz val="11"/>
        <color theme="1"/>
        <rFont val="Calibri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 event. She wants to create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</si>
  <si>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Calibri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</si>
  <si>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</si>
  <si>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Calibri"/>
        <family val="2"/>
        <scheme val="minor"/>
      </rPr>
      <t xml:space="preserve"> Emma is conducting research on the </t>
    </r>
    <r>
      <rPr>
        <b/>
        <sz val="11"/>
        <color theme="1"/>
        <rFont val="Calibri"/>
        <family val="2"/>
        <scheme val="minor"/>
      </rPr>
      <t>average weight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>, and plot the results.</t>
    </r>
  </si>
  <si>
    <r>
      <t>Hint:</t>
    </r>
    <r>
      <rPr>
        <sz val="11"/>
        <color theme="1"/>
        <rFont val="Calibri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</si>
  <si>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</si>
  <si>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Calibri"/>
        <family val="2"/>
        <scheme val="minor"/>
      </rPr>
      <t xml:space="preserve"> Liam is comparing the </t>
    </r>
    <r>
      <rPr>
        <b/>
        <sz val="11"/>
        <color theme="1"/>
        <rFont val="Calibri"/>
        <family val="2"/>
        <scheme val="minor"/>
      </rPr>
      <t>total medals</t>
    </r>
    <r>
      <rPr>
        <sz val="11"/>
        <color theme="1"/>
        <rFont val="Calibri"/>
        <family val="2"/>
        <scheme val="minor"/>
      </rPr>
      <t xml:space="preserve"> won by male and female athletes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 across different </t>
    </r>
    <r>
      <rPr>
        <b/>
        <sz val="11"/>
        <color theme="1"/>
        <rFont val="Calibri"/>
        <family val="2"/>
        <scheme val="minor"/>
      </rPr>
      <t>age groups</t>
    </r>
    <r>
      <rPr>
        <sz val="11"/>
        <color theme="1"/>
        <rFont val="Calibri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Calibri"/>
        <family val="2"/>
        <scheme val="minor"/>
      </rPr>
      <t>clustered column chart</t>
    </r>
    <r>
      <rPr>
        <sz val="11"/>
        <color theme="1"/>
        <rFont val="Calibri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</si>
  <si>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Calibri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</si>
  <si>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</si>
  <si>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Calibri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Calibri"/>
        <family val="2"/>
        <scheme val="minor"/>
      </rPr>
      <t>years of experience</t>
    </r>
    <r>
      <rPr>
        <sz val="11"/>
        <color theme="1"/>
        <rFont val="Calibri"/>
        <family val="2"/>
        <scheme val="minor"/>
      </rPr>
      <t xml:space="preserve">. He wants to create a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showing the </t>
    </r>
    <r>
      <rPr>
        <b/>
        <sz val="11"/>
        <color theme="1"/>
        <rFont val="Calibri"/>
        <family val="2"/>
        <scheme val="minor"/>
      </rPr>
      <t>total number of medals</t>
    </r>
    <r>
      <rPr>
        <sz val="11"/>
        <color theme="1"/>
        <rFont val="Calibri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</si>
  <si>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Calibri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</si>
  <si>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</si>
  <si>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Calibri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Calibri"/>
        <family val="2"/>
        <scheme val="minor"/>
      </rPr>
      <t>Gymnastics</t>
    </r>
    <r>
      <rPr>
        <sz val="11"/>
        <color theme="1"/>
        <rFont val="Calibri"/>
        <family val="2"/>
        <scheme val="minor"/>
      </rPr>
      <t xml:space="preserve"> across various countries and events. She wants to use a </t>
    </r>
    <r>
      <rPr>
        <b/>
        <sz val="11"/>
        <color theme="1"/>
        <rFont val="Calibri"/>
        <family val="2"/>
        <scheme val="minor"/>
      </rPr>
      <t>tree map chart</t>
    </r>
    <r>
      <rPr>
        <sz val="11"/>
        <color theme="1"/>
        <rFont val="Calibri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</si>
  <si>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Calibri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</si>
  <si>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</si>
  <si>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Calibri"/>
        <family val="2"/>
        <scheme val="minor"/>
      </rPr>
      <t xml:space="preserve"> Sophia is analyzing the relationship between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Cycling</t>
    </r>
    <r>
      <rPr>
        <sz val="11"/>
        <color theme="1"/>
        <rFont val="Calibri"/>
        <family val="2"/>
        <scheme val="minor"/>
      </rPr>
      <t xml:space="preserve"> event. She wants to visualize this using a </t>
    </r>
    <r>
      <rPr>
        <b/>
        <sz val="11"/>
        <color theme="1"/>
        <rFont val="Calibri"/>
        <family val="2"/>
        <scheme val="minor"/>
      </rPr>
      <t>scatter plot</t>
    </r>
    <r>
      <rPr>
        <sz val="11"/>
        <color theme="1"/>
        <rFont val="Calibri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</si>
  <si>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Calibri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</si>
  <si>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</si>
  <si>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Calibri"/>
        <family val="2"/>
        <scheme val="minor"/>
      </rPr>
      <t xml:space="preserve"> John is tracking the progress of </t>
    </r>
    <r>
      <rPr>
        <b/>
        <sz val="11"/>
        <color theme="1"/>
        <rFont val="Calibri"/>
        <family val="2"/>
        <scheme val="minor"/>
      </rPr>
      <t>total medals</t>
    </r>
    <r>
      <rPr>
        <sz val="11"/>
        <color theme="1"/>
        <rFont val="Calibri"/>
        <family val="2"/>
        <scheme val="minor"/>
      </rPr>
      <t xml:space="preserve"> won by athletes from different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over time. He wants to create a </t>
    </r>
    <r>
      <rPr>
        <b/>
        <sz val="11"/>
        <color theme="1"/>
        <rFont val="Calibri"/>
        <family val="2"/>
        <scheme val="minor"/>
      </rPr>
      <t>waterfall chart</t>
    </r>
    <r>
      <rPr>
        <sz val="11"/>
        <color theme="1"/>
        <rFont val="Calibri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</si>
  <si>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Calibri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</si>
  <si>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</si>
  <si>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Calibri"/>
        <family val="2"/>
        <scheme val="minor"/>
      </rPr>
      <t xml:space="preserve"> Mia is conducting an analysis on the </t>
    </r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Wrestling</t>
    </r>
    <r>
      <rPr>
        <sz val="11"/>
        <color theme="1"/>
        <rFont val="Calibri"/>
        <family val="2"/>
        <scheme val="minor"/>
      </rPr>
      <t xml:space="preserve"> event. She wants to display this data using a </t>
    </r>
    <r>
      <rPr>
        <b/>
        <sz val="11"/>
        <color theme="1"/>
        <rFont val="Calibri"/>
        <family val="2"/>
        <scheme val="minor"/>
      </rPr>
      <t>box plot</t>
    </r>
    <r>
      <rPr>
        <sz val="11"/>
        <color theme="1"/>
        <rFont val="Calibri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</si>
  <si>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Calibri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</si>
  <si>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</si>
  <si>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Calibri"/>
        <family val="2"/>
        <scheme val="minor"/>
      </rPr>
      <t xml:space="preserve"> James is comparing the </t>
    </r>
    <r>
      <rPr>
        <b/>
        <sz val="11"/>
        <color theme="1"/>
        <rFont val="Calibri"/>
        <family val="2"/>
        <scheme val="minor"/>
      </rPr>
      <t>average 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 weight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Athletics</t>
    </r>
    <r>
      <rPr>
        <sz val="11"/>
        <color theme="1"/>
        <rFont val="Calibri"/>
        <family val="2"/>
        <scheme val="minor"/>
      </rPr>
      <t xml:space="preserve"> event. He wants to create a </t>
    </r>
    <r>
      <rPr>
        <b/>
        <sz val="11"/>
        <color theme="1"/>
        <rFont val="Calibri"/>
        <family val="2"/>
        <scheme val="minor"/>
      </rPr>
      <t>combo chart</t>
    </r>
    <r>
      <rPr>
        <sz val="11"/>
        <color theme="1"/>
        <rFont val="Calibri"/>
        <family val="2"/>
        <scheme val="minor"/>
      </rPr>
      <t xml:space="preserve"> that shows the average height as a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and the average weight as a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. Create the chart for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>.</t>
    </r>
  </si>
  <si>
    <r>
      <t>Hint:</t>
    </r>
    <r>
      <rPr>
        <sz val="11"/>
        <color theme="1"/>
        <rFont val="Calibri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</si>
  <si>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</si>
  <si>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Sophia wants to see the distribution of </t>
    </r>
    <r>
      <rPr>
        <b/>
        <sz val="11"/>
        <color theme="1"/>
        <rFont val="Calibri"/>
        <family val="2"/>
        <scheme val="minor"/>
      </rPr>
      <t>medals</t>
    </r>
    <r>
      <rPr>
        <sz val="11"/>
        <color theme="1"/>
        <rFont val="Calibri"/>
        <family val="2"/>
        <scheme val="minor"/>
      </rPr>
      <t xml:space="preserve"> (Gold, Silver, Bronze, None) won by athletes in the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</si>
  <si>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Liam is analyzing the </t>
    </r>
    <r>
      <rPr>
        <b/>
        <sz val="11"/>
        <color theme="1"/>
        <rFont val="Calibri"/>
        <family val="2"/>
        <scheme val="minor"/>
      </rPr>
      <t>gender distribution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Cycling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</si>
  <si>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</si>
  <si>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Ethan is interested in comparing the number of </t>
    </r>
    <r>
      <rPr>
        <b/>
        <sz val="11"/>
        <color theme="1"/>
        <rFont val="Calibri"/>
        <family val="2"/>
        <scheme val="minor"/>
      </rPr>
      <t>athletes</t>
    </r>
    <r>
      <rPr>
        <sz val="11"/>
        <color theme="1"/>
        <rFont val="Calibri"/>
        <family val="2"/>
        <scheme val="minor"/>
      </rPr>
      <t xml:space="preserve"> from different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who participated in the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that shows the number of athletes from countries like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Germany</t>
    </r>
    <r>
      <rPr>
        <sz val="11"/>
        <color theme="1"/>
        <rFont val="Calibri"/>
        <family val="2"/>
        <scheme val="minor"/>
      </rPr>
      <t>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</si>
  <si>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Olivia wants to compare the </t>
    </r>
    <r>
      <rPr>
        <b/>
        <sz val="11"/>
        <color theme="1"/>
        <rFont val="Calibri"/>
        <family val="2"/>
        <scheme val="minor"/>
      </rPr>
      <t>number of medals</t>
    </r>
    <r>
      <rPr>
        <sz val="11"/>
        <color theme="1"/>
        <rFont val="Calibri"/>
        <family val="2"/>
        <scheme val="minor"/>
      </rPr>
      <t xml:space="preserve"> won by athletes from different countries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</si>
  <si>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</si>
  <si>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Mia wants to compare the </t>
    </r>
    <r>
      <rPr>
        <b/>
        <sz val="11"/>
        <color theme="1"/>
        <rFont val="Calibri"/>
        <family val="2"/>
        <scheme val="minor"/>
      </rPr>
      <t>medal counts</t>
    </r>
    <r>
      <rPr>
        <sz val="11"/>
        <color theme="1"/>
        <rFont val="Calibri"/>
        <family val="2"/>
        <scheme val="minor"/>
      </rPr>
      <t xml:space="preserve"> of male and female athletes in the </t>
    </r>
    <r>
      <rPr>
        <b/>
        <sz val="11"/>
        <color theme="1"/>
        <rFont val="Calibri"/>
        <family val="2"/>
        <scheme val="minor"/>
      </rPr>
      <t>Wrestling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clustered column chart</t>
    </r>
    <r>
      <rPr>
        <sz val="11"/>
        <color theme="1"/>
        <rFont val="Calibri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</si>
  <si>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John is studying the </t>
    </r>
    <r>
      <rPr>
        <b/>
        <sz val="11"/>
        <color theme="1"/>
        <rFont val="Calibri"/>
        <family val="2"/>
        <scheme val="minor"/>
      </rPr>
      <t>distribution of age groups</t>
    </r>
    <r>
      <rPr>
        <sz val="11"/>
        <color theme="1"/>
        <rFont val="Calibri"/>
        <family val="2"/>
        <scheme val="minor"/>
      </rPr>
      <t xml:space="preserve"> (Youth, Adult, Senior) in the </t>
    </r>
    <r>
      <rPr>
        <b/>
        <sz val="11"/>
        <color theme="1"/>
        <rFont val="Calibri"/>
        <family val="2"/>
        <scheme val="minor"/>
      </rPr>
      <t>Athletics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clustered column chart</t>
    </r>
    <r>
      <rPr>
        <sz val="11"/>
        <color theme="1"/>
        <rFont val="Calibri"/>
        <family val="2"/>
        <scheme val="minor"/>
      </rPr>
      <t xml:space="preserve"> that shows the number of athletes in each age group for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</si>
  <si>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</si>
  <si>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James is looking at the </t>
    </r>
    <r>
      <rPr>
        <b/>
        <sz val="11"/>
        <color theme="1"/>
        <rFont val="Calibri"/>
        <family val="2"/>
        <scheme val="minor"/>
      </rPr>
      <t>years of experience</t>
    </r>
    <r>
      <rPr>
        <sz val="11"/>
        <color theme="1"/>
        <rFont val="Calibri"/>
        <family val="2"/>
        <scheme val="minor"/>
      </rPr>
      <t xml:space="preserve"> of athletes over different </t>
    </r>
    <r>
      <rPr>
        <b/>
        <sz val="11"/>
        <color theme="1"/>
        <rFont val="Calibri"/>
        <family val="2"/>
        <scheme val="minor"/>
      </rPr>
      <t>age groups</t>
    </r>
    <r>
      <rPr>
        <sz val="11"/>
        <color theme="1"/>
        <rFont val="Calibri"/>
        <family val="2"/>
        <scheme val="minor"/>
      </rPr>
      <t xml:space="preserve"> (Youth, Adult, Senior) in the </t>
    </r>
    <r>
      <rPr>
        <b/>
        <sz val="11"/>
        <color theme="1"/>
        <rFont val="Calibri"/>
        <family val="2"/>
        <scheme val="minor"/>
      </rPr>
      <t>Cycling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</si>
  <si>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Emma is interested in tracking the </t>
    </r>
    <r>
      <rPr>
        <b/>
        <sz val="11"/>
        <color theme="1"/>
        <rFont val="Calibri"/>
        <family val="2"/>
        <scheme val="minor"/>
      </rPr>
      <t>average height</t>
    </r>
    <r>
      <rPr>
        <sz val="11"/>
        <color theme="1"/>
        <rFont val="Calibri"/>
        <family val="2"/>
        <scheme val="minor"/>
      </rPr>
      <t xml:space="preserve"> of athletes across different </t>
    </r>
    <r>
      <rPr>
        <b/>
        <sz val="11"/>
        <color theme="1"/>
        <rFont val="Calibri"/>
        <family val="2"/>
        <scheme val="minor"/>
      </rPr>
      <t>age groups</t>
    </r>
    <r>
      <rPr>
        <sz val="11"/>
        <color theme="1"/>
        <rFont val="Calibri"/>
        <family val="2"/>
        <scheme val="minor"/>
      </rPr>
      <t xml:space="preserve">. Create a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that shows the average height for athletes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 across the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Senior</t>
    </r>
    <r>
      <rPr>
        <sz val="11"/>
        <color theme="1"/>
        <rFont val="Calibri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</si>
  <si>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</si>
  <si>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Sophia wants to see the </t>
    </r>
    <r>
      <rPr>
        <b/>
        <sz val="11"/>
        <color theme="1"/>
        <rFont val="Calibri"/>
        <family val="2"/>
        <scheme val="minor"/>
      </rPr>
      <t>total medals</t>
    </r>
    <r>
      <rPr>
        <sz val="11"/>
        <color theme="1"/>
        <rFont val="Calibri"/>
        <family val="2"/>
        <scheme val="minor"/>
      </rPr>
      <t xml:space="preserve"> won by athletes in different </t>
    </r>
    <r>
      <rPr>
        <b/>
        <sz val="11"/>
        <color theme="1"/>
        <rFont val="Calibri"/>
        <family val="2"/>
        <scheme val="minor"/>
      </rPr>
      <t>sports</t>
    </r>
    <r>
      <rPr>
        <sz val="11"/>
        <color theme="1"/>
        <rFont val="Calibri"/>
        <family val="2"/>
        <scheme val="minor"/>
      </rPr>
      <t xml:space="preserve">. Create a </t>
    </r>
    <r>
      <rPr>
        <b/>
        <sz val="11"/>
        <color theme="1"/>
        <rFont val="Calibri"/>
        <family val="2"/>
        <scheme val="minor"/>
      </rPr>
      <t>tree map chart</t>
    </r>
    <r>
      <rPr>
        <sz val="11"/>
        <color theme="1"/>
        <rFont val="Calibri"/>
        <family val="2"/>
        <scheme val="minor"/>
      </rPr>
      <t xml:space="preserve"> that shows the number of medals won by athletes in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Athletics</t>
    </r>
    <r>
      <rPr>
        <sz val="11"/>
        <color theme="1"/>
        <rFont val="Calibri"/>
        <family val="2"/>
        <scheme val="minor"/>
      </rPr>
      <t>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</si>
  <si>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Olivia is analyzing the number of </t>
    </r>
    <r>
      <rPr>
        <b/>
        <sz val="11"/>
        <color theme="1"/>
        <rFont val="Calibri"/>
        <family val="2"/>
        <scheme val="minor"/>
      </rPr>
      <t>medals</t>
    </r>
    <r>
      <rPr>
        <sz val="11"/>
        <color theme="1"/>
        <rFont val="Calibri"/>
        <family val="2"/>
        <scheme val="minor"/>
      </rPr>
      <t xml:space="preserve"> won by athletes from various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. Create a </t>
    </r>
    <r>
      <rPr>
        <b/>
        <sz val="11"/>
        <color theme="1"/>
        <rFont val="Calibri"/>
        <family val="2"/>
        <scheme val="minor"/>
      </rPr>
      <t>tree map chart</t>
    </r>
    <r>
      <rPr>
        <sz val="11"/>
        <color theme="1"/>
        <rFont val="Calibri"/>
        <family val="2"/>
        <scheme val="minor"/>
      </rPr>
      <t xml:space="preserve"> showing the total medals won by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</si>
  <si>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</si>
  <si>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Ethan is studying the relationship between the </t>
    </r>
    <r>
      <rPr>
        <b/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scatter plot</t>
    </r>
    <r>
      <rPr>
        <sz val="11"/>
        <color theme="1"/>
        <rFont val="Calibri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</si>
  <si>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James wants to analyze the relationship between </t>
    </r>
    <r>
      <rPr>
        <b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years of experience</t>
    </r>
    <r>
      <rPr>
        <sz val="11"/>
        <color theme="1"/>
        <rFont val="Calibri"/>
        <family val="2"/>
        <scheme val="minor"/>
      </rPr>
      <t xml:space="preserve"> for athletes in the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scatter plot</t>
    </r>
    <r>
      <rPr>
        <sz val="11"/>
        <color theme="1"/>
        <rFont val="Calibri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</si>
  <si>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</si>
  <si>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Mia is tracking the </t>
    </r>
    <r>
      <rPr>
        <b/>
        <sz val="11"/>
        <color theme="1"/>
        <rFont val="Calibri"/>
        <family val="2"/>
        <scheme val="minor"/>
      </rPr>
      <t>number of medals</t>
    </r>
    <r>
      <rPr>
        <sz val="11"/>
        <color theme="1"/>
        <rFont val="Calibri"/>
        <family val="2"/>
        <scheme val="minor"/>
      </rPr>
      <t xml:space="preserve"> won by athletes from different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waterfall chart</t>
    </r>
    <r>
      <rPr>
        <sz val="11"/>
        <color theme="1"/>
        <rFont val="Calibri"/>
        <family val="2"/>
        <scheme val="minor"/>
      </rPr>
      <t xml:space="preserve"> showing how the total number of medals changes between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>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</si>
  <si>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Sophia is analyzing the changes in </t>
    </r>
    <r>
      <rPr>
        <b/>
        <sz val="11"/>
        <color theme="1"/>
        <rFont val="Calibri"/>
        <family val="2"/>
        <scheme val="minor"/>
      </rPr>
      <t>total medals</t>
    </r>
    <r>
      <rPr>
        <sz val="11"/>
        <color theme="1"/>
        <rFont val="Calibri"/>
        <family val="2"/>
        <scheme val="minor"/>
      </rPr>
      <t xml:space="preserve"> won by athletes over time in the </t>
    </r>
    <r>
      <rPr>
        <b/>
        <sz val="11"/>
        <color theme="1"/>
        <rFont val="Calibri"/>
        <family val="2"/>
        <scheme val="minor"/>
      </rPr>
      <t>Wrestling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waterfall chart</t>
    </r>
    <r>
      <rPr>
        <sz val="11"/>
        <color theme="1"/>
        <rFont val="Calibri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</si>
  <si>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</si>
  <si>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John wants to understand the </t>
    </r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box plot</t>
    </r>
    <r>
      <rPr>
        <sz val="11"/>
        <color theme="1"/>
        <rFont val="Calibri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</si>
  <si>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Ethan is analyzing the </t>
    </r>
    <r>
      <rPr>
        <b/>
        <sz val="11"/>
        <color theme="1"/>
        <rFont val="Calibri"/>
        <family val="2"/>
        <scheme val="minor"/>
      </rPr>
      <t>weight distribution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box plot</t>
    </r>
    <r>
      <rPr>
        <sz val="11"/>
        <color theme="1"/>
        <rFont val="Calibri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</si>
  <si>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</si>
  <si>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Olivia is comparing the </t>
    </r>
    <r>
      <rPr>
        <b/>
        <sz val="11"/>
        <color theme="1"/>
        <rFont val="Calibri"/>
        <family val="2"/>
        <scheme val="minor"/>
      </rPr>
      <t>average 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 weight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combo chart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for average height and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</si>
  <si>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Calibri"/>
        <family val="2"/>
        <scheme val="minor"/>
      </rPr>
      <t xml:space="preserve"> Sophia wants to analyze the </t>
    </r>
    <r>
      <rPr>
        <b/>
        <sz val="11"/>
        <color theme="1"/>
        <rFont val="Calibri"/>
        <family val="2"/>
        <scheme val="minor"/>
      </rPr>
      <t>average age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years of experience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Wrestling</t>
    </r>
    <r>
      <rPr>
        <sz val="11"/>
        <color theme="1"/>
        <rFont val="Calibri"/>
        <family val="2"/>
        <scheme val="minor"/>
      </rPr>
      <t xml:space="preserve"> event from different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(Australia, India, USA). Create a </t>
    </r>
    <r>
      <rPr>
        <b/>
        <sz val="11"/>
        <color theme="1"/>
        <rFont val="Calibri"/>
        <family val="2"/>
        <scheme val="minor"/>
      </rPr>
      <t>combo chart</t>
    </r>
    <r>
      <rPr>
        <sz val="11"/>
        <color theme="1"/>
        <rFont val="Calibri"/>
        <family val="2"/>
        <scheme val="minor"/>
      </rPr>
      <t xml:space="preserve"> that shows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for average age and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for years of experience across the countries.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</si>
</sst>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9">
    <xf numFmtId="0" fontId="0" fillId="0" borderId="0" xfId="0"/>
    <xf numFmtId="0" fontId="0" fillId="4" borderId="0" xfId="0" applyFill="1"/>
    <xf numFmtId="1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9" borderId="0" xfId="0" applyFill="1"/>
    <xf numFmtId="0" fontId="0" fillId="10" borderId="0" xfId="0" applyFill="1"/>
    <xf numFmtId="0" fontId="0" fillId="10" borderId="6" xfId="0" applyFill="1" applyBorder="1"/>
    <xf numFmtId="0" fontId="0" fillId="11" borderId="0" xfId="0" applyFill="1"/>
    <xf numFmtId="0" fontId="0" fillId="12" borderId="2" xfId="0" applyFill="1" applyBorder="1"/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2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</cellXfs>
  <cellStyles count="3">
    <cellStyle name="Input" xfId="2" builtinId="20"/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063EFB26-42FC-4D27-B69E-9E15276B6E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140917</xdr:colOff>
      <xdr:row>8</xdr:row>
      <xdr:rowOff>32988</xdr:rowOff>
    </xdr:from>
    <xdr:to>
      <xdr:col>15</xdr:col>
      <xdr:colOff>385354</xdr:colOff>
      <xdr:row>9</xdr:row>
      <xdr:rowOff>30901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C347675-FFCB-BC32-BB0E-567F1C988CC8}"/>
                </a:ext>
              </a:extLst>
            </xdr14:cNvPr>
            <xdr14:cNvContentPartPr/>
          </xdr14:nvContentPartPr>
          <xdr14:nvPr macro=""/>
          <xdr14:xfrm>
            <a:off x="4568400" y="1478160"/>
            <a:ext cx="510480" cy="1785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C347675-FFCB-BC32-BB0E-567F1C988C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62280" y="1472052"/>
              <a:ext cx="522720" cy="190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270640</xdr:colOff>
      <xdr:row>8</xdr:row>
      <xdr:rowOff>79068</xdr:rowOff>
    </xdr:from>
    <xdr:to>
      <xdr:col>13</xdr:col>
      <xdr:colOff>522640</xdr:colOff>
      <xdr:row>9</xdr:row>
      <xdr:rowOff>62941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F77A34C-AA30-362D-FF9E-A8EEC0040A12}"/>
                </a:ext>
              </a:extLst>
            </xdr14:cNvPr>
            <xdr14:cNvContentPartPr/>
          </xdr14:nvContentPartPr>
          <xdr14:nvPr macro=""/>
          <xdr14:xfrm>
            <a:off x="4051080" y="1524240"/>
            <a:ext cx="252000" cy="1645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F77A34C-AA30-362D-FF9E-A8EEC0040A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44960" y="1518120"/>
              <a:ext cx="26424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153517</xdr:colOff>
      <xdr:row>9</xdr:row>
      <xdr:rowOff>144301</xdr:rowOff>
    </xdr:from>
    <xdr:to>
      <xdr:col>15</xdr:col>
      <xdr:colOff>74004</xdr:colOff>
      <xdr:row>11</xdr:row>
      <xdr:rowOff>87928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1A7C350-F0D2-F103-365F-A8E423C360D4}"/>
                </a:ext>
              </a:extLst>
            </xdr14:cNvPr>
            <xdr14:cNvContentPartPr/>
          </xdr14:nvContentPartPr>
          <xdr14:nvPr macro=""/>
          <xdr14:xfrm>
            <a:off x="4581000" y="1770120"/>
            <a:ext cx="187920" cy="3049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1A7C350-F0D2-F103-365F-A8E423C360D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574880" y="1764000"/>
              <a:ext cx="200160" cy="31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207877</xdr:colOff>
      <xdr:row>5</xdr:row>
      <xdr:rowOff>130687</xdr:rowOff>
    </xdr:from>
    <xdr:to>
      <xdr:col>15</xdr:col>
      <xdr:colOff>46644</xdr:colOff>
      <xdr:row>6</xdr:row>
      <xdr:rowOff>144441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40BA018-9957-2901-2F00-9704F4895461}"/>
                </a:ext>
              </a:extLst>
            </xdr14:cNvPr>
            <xdr14:cNvContentPartPr/>
          </xdr14:nvContentPartPr>
          <xdr14:nvPr macro=""/>
          <xdr14:xfrm>
            <a:off x="4635360" y="1033920"/>
            <a:ext cx="106200" cy="1944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40BA018-9957-2901-2F00-9704F489546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629240" y="1027800"/>
              <a:ext cx="118440" cy="2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203434</xdr:colOff>
      <xdr:row>8</xdr:row>
      <xdr:rowOff>147468</xdr:rowOff>
    </xdr:from>
    <xdr:to>
      <xdr:col>15</xdr:col>
      <xdr:colOff>347794</xdr:colOff>
      <xdr:row>9</xdr:row>
      <xdr:rowOff>144301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4862888-5A58-4587-D43B-F8616624128D}"/>
                </a:ext>
              </a:extLst>
            </xdr14:cNvPr>
            <xdr14:cNvContentPartPr/>
          </xdr14:nvContentPartPr>
          <xdr14:nvPr macro=""/>
          <xdr14:xfrm>
            <a:off x="5277960" y="1592640"/>
            <a:ext cx="144360" cy="1774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34862888-5A58-4587-D43B-F8616624128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71840" y="1586520"/>
              <a:ext cx="15660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46000</xdr:colOff>
      <xdr:row>9</xdr:row>
      <xdr:rowOff>150781</xdr:rowOff>
    </xdr:from>
    <xdr:to>
      <xdr:col>13</xdr:col>
      <xdr:colOff>120160</xdr:colOff>
      <xdr:row>9</xdr:row>
      <xdr:rowOff>158341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BB51CB2-DFD5-56B7-79B2-FA32477A93AC}"/>
                </a:ext>
              </a:extLst>
            </xdr14:cNvPr>
            <xdr14:cNvContentPartPr/>
          </xdr14:nvContentPartPr>
          <xdr14:nvPr macro=""/>
          <xdr14:xfrm>
            <a:off x="3826440" y="1776600"/>
            <a:ext cx="74160" cy="75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BB51CB2-DFD5-56B7-79B2-FA32477A93A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20320" y="1770480"/>
              <a:ext cx="8640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443317</xdr:colOff>
      <xdr:row>11</xdr:row>
      <xdr:rowOff>91888</xdr:rowOff>
    </xdr:from>
    <xdr:to>
      <xdr:col>15</xdr:col>
      <xdr:colOff>181831</xdr:colOff>
      <xdr:row>12</xdr:row>
      <xdr:rowOff>145241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F405ADB5-15D9-CAEA-4AD5-ABD1538B1652}"/>
                </a:ext>
              </a:extLst>
            </xdr14:cNvPr>
            <xdr14:cNvContentPartPr/>
          </xdr14:nvContentPartPr>
          <xdr14:nvPr macro=""/>
          <xdr14:xfrm>
            <a:off x="4870800" y="2079000"/>
            <a:ext cx="182160" cy="2340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F405ADB5-15D9-CAEA-4AD5-ABD1538B165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864680" y="2072880"/>
              <a:ext cx="194400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416677</xdr:colOff>
      <xdr:row>5</xdr:row>
      <xdr:rowOff>160927</xdr:rowOff>
    </xdr:from>
    <xdr:to>
      <xdr:col>15</xdr:col>
      <xdr:colOff>63886</xdr:colOff>
      <xdr:row>5</xdr:row>
      <xdr:rowOff>167767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F74FAF1-46A7-F847-3DAF-DD6EE20A6845}"/>
                </a:ext>
              </a:extLst>
            </xdr14:cNvPr>
            <xdr14:cNvContentPartPr/>
          </xdr14:nvContentPartPr>
          <xdr14:nvPr macro=""/>
          <xdr14:xfrm>
            <a:off x="4844160" y="1064160"/>
            <a:ext cx="62280" cy="68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F74FAF1-46A7-F847-3DAF-DD6EE20A684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38040" y="1058040"/>
              <a:ext cx="74520" cy="19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OneDrive\Work\Acciojob\Modules\excel\Batch\20\Day_4.xlsx" TargetMode="External"/><Relationship Id="rId1" Type="http://schemas.openxmlformats.org/officeDocument/2006/relationships/externalLinkPath" Target="Day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orts_Dataset"/>
      <sheetName val="Sports_Horiztonal_Dataset"/>
      <sheetName val="Employee_Dataset"/>
      <sheetName val="Recap"/>
      <sheetName val="Agenda"/>
      <sheetName val="Questions"/>
      <sheetName val="Class Questions"/>
      <sheetName val="Logical Functions"/>
      <sheetName val="Lookup Functions"/>
      <sheetName val="Row_Column"/>
      <sheetName val="Vlookup_Hlookup"/>
      <sheetName val="Xlookup"/>
    </sheetNames>
    <sheetDataSet>
      <sheetData sheetId="0">
        <row r="1">
          <cell r="A1" t="str">
            <v>Athlete Name</v>
          </cell>
          <cell r="B1" t="str">
            <v>Sport</v>
          </cell>
          <cell r="C1" t="str">
            <v>Country</v>
          </cell>
          <cell r="D1" t="str">
            <v>Gender</v>
          </cell>
          <cell r="E1" t="str">
            <v>Medal</v>
          </cell>
          <cell r="F1" t="str">
            <v>Event</v>
          </cell>
          <cell r="G1" t="str">
            <v>Age Group</v>
          </cell>
          <cell r="H1" t="str">
            <v>Team/Individual</v>
          </cell>
          <cell r="I1" t="str">
            <v>Age</v>
          </cell>
          <cell r="J1" t="str">
            <v>Weight</v>
          </cell>
          <cell r="K1" t="str">
            <v>Height</v>
          </cell>
          <cell r="L1" t="str">
            <v>Years of Experience</v>
          </cell>
          <cell r="M1" t="str">
            <v>Total Medals</v>
          </cell>
        </row>
        <row r="2">
          <cell r="A2" t="str">
            <v>Emma Brown</v>
          </cell>
          <cell r="B2" t="str">
            <v>Swimming</v>
          </cell>
          <cell r="C2" t="str">
            <v>Germany</v>
          </cell>
          <cell r="D2" t="str">
            <v>Female</v>
          </cell>
          <cell r="E2" t="str">
            <v>None</v>
          </cell>
          <cell r="F2" t="str">
            <v>Pole Vault</v>
          </cell>
          <cell r="G2" t="str">
            <v>Senior</v>
          </cell>
          <cell r="H2" t="str">
            <v>Individual</v>
          </cell>
          <cell r="I2">
            <v>25</v>
          </cell>
          <cell r="J2">
            <v>54.7</v>
          </cell>
          <cell r="K2">
            <v>156.53</v>
          </cell>
          <cell r="L2">
            <v>13</v>
          </cell>
          <cell r="M2">
            <v>6</v>
          </cell>
        </row>
        <row r="3">
          <cell r="A3" t="str">
            <v>Emma Davis</v>
          </cell>
          <cell r="B3" t="str">
            <v>Gymnastics</v>
          </cell>
          <cell r="C3" t="str">
            <v>Germany</v>
          </cell>
          <cell r="D3" t="str">
            <v>Male</v>
          </cell>
          <cell r="E3" t="str">
            <v>Gold</v>
          </cell>
          <cell r="F3" t="str">
            <v>Pole Vault</v>
          </cell>
          <cell r="G3" t="str">
            <v>Senior</v>
          </cell>
          <cell r="H3" t="str">
            <v>Team</v>
          </cell>
          <cell r="I3">
            <v>22</v>
          </cell>
          <cell r="J3">
            <v>91.88</v>
          </cell>
          <cell r="K3">
            <v>175.52</v>
          </cell>
          <cell r="L3">
            <v>19</v>
          </cell>
          <cell r="M3">
            <v>3</v>
          </cell>
        </row>
        <row r="4">
          <cell r="A4" t="str">
            <v>Emma Davis</v>
          </cell>
          <cell r="B4" t="str">
            <v>Cycling</v>
          </cell>
          <cell r="C4" t="str">
            <v>Germany</v>
          </cell>
          <cell r="D4" t="str">
            <v>Female</v>
          </cell>
          <cell r="E4" t="str">
            <v>None</v>
          </cell>
          <cell r="F4" t="str">
            <v>Shot Put</v>
          </cell>
          <cell r="G4" t="str">
            <v>Senior</v>
          </cell>
          <cell r="H4" t="str">
            <v>Individual</v>
          </cell>
          <cell r="I4">
            <v>27</v>
          </cell>
          <cell r="J4">
            <v>51.1</v>
          </cell>
          <cell r="K4">
            <v>170.34</v>
          </cell>
          <cell r="L4">
            <v>13</v>
          </cell>
          <cell r="M4">
            <v>3</v>
          </cell>
        </row>
        <row r="5">
          <cell r="A5" t="str">
            <v>Emma Davis</v>
          </cell>
          <cell r="B5" t="str">
            <v>Weightlifting</v>
          </cell>
          <cell r="C5" t="str">
            <v>USA</v>
          </cell>
          <cell r="D5" t="str">
            <v>Male</v>
          </cell>
          <cell r="E5" t="str">
            <v>Gold</v>
          </cell>
          <cell r="F5" t="str">
            <v>High Jump</v>
          </cell>
          <cell r="G5" t="str">
            <v>Adult</v>
          </cell>
          <cell r="H5" t="str">
            <v>Team</v>
          </cell>
          <cell r="I5">
            <v>33</v>
          </cell>
          <cell r="J5">
            <v>76.06</v>
          </cell>
          <cell r="K5">
            <v>181.18</v>
          </cell>
          <cell r="L5">
            <v>17</v>
          </cell>
          <cell r="M5">
            <v>6</v>
          </cell>
        </row>
        <row r="6">
          <cell r="A6" t="str">
            <v>Emma Davis</v>
          </cell>
          <cell r="B6" t="str">
            <v>Boxing</v>
          </cell>
          <cell r="C6" t="str">
            <v>Russia</v>
          </cell>
          <cell r="D6" t="str">
            <v>Female</v>
          </cell>
          <cell r="E6" t="str">
            <v>Bronze</v>
          </cell>
          <cell r="F6" t="str">
            <v>Pole Vault</v>
          </cell>
          <cell r="G6" t="str">
            <v>Adult</v>
          </cell>
          <cell r="H6" t="str">
            <v>Individual</v>
          </cell>
          <cell r="I6">
            <v>37</v>
          </cell>
          <cell r="J6">
            <v>52.67</v>
          </cell>
          <cell r="K6">
            <v>166.52</v>
          </cell>
          <cell r="L6">
            <v>5</v>
          </cell>
          <cell r="M6">
            <v>3</v>
          </cell>
        </row>
        <row r="7">
          <cell r="A7" t="str">
            <v>Emma Davis</v>
          </cell>
          <cell r="B7" t="str">
            <v>Swimming</v>
          </cell>
          <cell r="C7" t="str">
            <v>Brazil</v>
          </cell>
          <cell r="D7" t="str">
            <v>Female</v>
          </cell>
          <cell r="E7" t="str">
            <v>Silver</v>
          </cell>
          <cell r="F7" t="str">
            <v>Marathon</v>
          </cell>
          <cell r="G7" t="str">
            <v>Youth</v>
          </cell>
          <cell r="H7" t="str">
            <v>Individual</v>
          </cell>
          <cell r="I7">
            <v>21</v>
          </cell>
          <cell r="J7">
            <v>66.2</v>
          </cell>
          <cell r="K7">
            <v>162.02000000000001</v>
          </cell>
          <cell r="L7">
            <v>12</v>
          </cell>
          <cell r="M7">
            <v>0</v>
          </cell>
        </row>
        <row r="8">
          <cell r="A8" t="str">
            <v>Emma Davis</v>
          </cell>
          <cell r="B8" t="str">
            <v>Swimming</v>
          </cell>
          <cell r="C8" t="str">
            <v>Canada</v>
          </cell>
          <cell r="D8" t="str">
            <v>Female</v>
          </cell>
          <cell r="E8" t="str">
            <v>None</v>
          </cell>
          <cell r="F8" t="str">
            <v>Marathon</v>
          </cell>
          <cell r="G8" t="str">
            <v>Youth</v>
          </cell>
          <cell r="H8" t="str">
            <v>Individual</v>
          </cell>
          <cell r="I8">
            <v>18</v>
          </cell>
          <cell r="J8">
            <v>89.65</v>
          </cell>
          <cell r="K8">
            <v>170.26</v>
          </cell>
          <cell r="L8">
            <v>9</v>
          </cell>
          <cell r="M8">
            <v>2</v>
          </cell>
        </row>
        <row r="9">
          <cell r="A9" t="str">
            <v>Emma Davis</v>
          </cell>
          <cell r="B9" t="str">
            <v>Gymnastics</v>
          </cell>
          <cell r="C9" t="str">
            <v>Canada</v>
          </cell>
          <cell r="D9" t="str">
            <v>Female</v>
          </cell>
          <cell r="E9" t="str">
            <v>Silver</v>
          </cell>
          <cell r="F9" t="str">
            <v>Long Jump</v>
          </cell>
          <cell r="G9" t="str">
            <v>Adult</v>
          </cell>
          <cell r="H9" t="str">
            <v>Team</v>
          </cell>
          <cell r="I9">
            <v>25</v>
          </cell>
          <cell r="J9">
            <v>86.33</v>
          </cell>
          <cell r="K9">
            <v>154.85</v>
          </cell>
          <cell r="L9">
            <v>5</v>
          </cell>
          <cell r="M9">
            <v>2</v>
          </cell>
        </row>
        <row r="10">
          <cell r="A10" t="str">
            <v>Emma Davis</v>
          </cell>
          <cell r="B10" t="str">
            <v>Wrestling</v>
          </cell>
          <cell r="C10" t="str">
            <v>Germany</v>
          </cell>
          <cell r="D10" t="str">
            <v>Female</v>
          </cell>
          <cell r="E10" t="str">
            <v>Gold</v>
          </cell>
          <cell r="F10" t="str">
            <v>Pole Vault</v>
          </cell>
          <cell r="G10" t="str">
            <v>Youth</v>
          </cell>
          <cell r="H10" t="str">
            <v>Team</v>
          </cell>
          <cell r="I10">
            <v>24</v>
          </cell>
          <cell r="J10">
            <v>52.98</v>
          </cell>
          <cell r="K10">
            <v>192.61</v>
          </cell>
          <cell r="L10">
            <v>5</v>
          </cell>
          <cell r="M10">
            <v>3</v>
          </cell>
        </row>
        <row r="11">
          <cell r="A11" t="str">
            <v>Emma Davis</v>
          </cell>
          <cell r="B11" t="str">
            <v>Boxing</v>
          </cell>
          <cell r="C11" t="str">
            <v>UK</v>
          </cell>
          <cell r="D11" t="str">
            <v>Female</v>
          </cell>
          <cell r="E11" t="str">
            <v>None</v>
          </cell>
          <cell r="F11" t="str">
            <v>Long Jump</v>
          </cell>
          <cell r="G11" t="str">
            <v>Senior</v>
          </cell>
          <cell r="H11" t="str">
            <v>Individual</v>
          </cell>
          <cell r="I11">
            <v>33</v>
          </cell>
          <cell r="J11">
            <v>95.68</v>
          </cell>
          <cell r="K11">
            <v>171.53</v>
          </cell>
          <cell r="L11">
            <v>8</v>
          </cell>
          <cell r="M11">
            <v>10</v>
          </cell>
        </row>
        <row r="12">
          <cell r="A12" t="str">
            <v>Emma Garcia</v>
          </cell>
          <cell r="B12" t="str">
            <v>Weightlifting</v>
          </cell>
          <cell r="C12" t="str">
            <v>Brazil</v>
          </cell>
          <cell r="D12" t="str">
            <v>Female</v>
          </cell>
          <cell r="E12" t="str">
            <v>Bronze</v>
          </cell>
          <cell r="F12" t="str">
            <v>Long Jump</v>
          </cell>
          <cell r="G12" t="str">
            <v>Adult</v>
          </cell>
          <cell r="H12" t="str">
            <v>Individual</v>
          </cell>
          <cell r="I12">
            <v>28</v>
          </cell>
          <cell r="J12">
            <v>95.34</v>
          </cell>
          <cell r="K12">
            <v>151</v>
          </cell>
          <cell r="L12">
            <v>1</v>
          </cell>
          <cell r="M12">
            <v>1</v>
          </cell>
        </row>
        <row r="13">
          <cell r="A13" t="str">
            <v>Emma Garcia</v>
          </cell>
          <cell r="B13" t="str">
            <v>Athletics</v>
          </cell>
          <cell r="C13" t="str">
            <v>Brazil</v>
          </cell>
          <cell r="D13" t="str">
            <v>Male</v>
          </cell>
          <cell r="E13" t="str">
            <v>Silver</v>
          </cell>
          <cell r="F13" t="str">
            <v>High Jump</v>
          </cell>
          <cell r="G13" t="str">
            <v>Youth</v>
          </cell>
          <cell r="H13" t="str">
            <v>Individual</v>
          </cell>
          <cell r="I13">
            <v>35</v>
          </cell>
          <cell r="J13">
            <v>70.39</v>
          </cell>
          <cell r="K13">
            <v>180.2</v>
          </cell>
          <cell r="L13">
            <v>10</v>
          </cell>
          <cell r="M13">
            <v>7</v>
          </cell>
        </row>
        <row r="14">
          <cell r="A14" t="str">
            <v>Emma Garcia</v>
          </cell>
          <cell r="B14" t="str">
            <v>Wrestling</v>
          </cell>
          <cell r="C14" t="str">
            <v>USA</v>
          </cell>
          <cell r="D14" t="str">
            <v>Female</v>
          </cell>
          <cell r="E14" t="str">
            <v>Bronze</v>
          </cell>
          <cell r="F14" t="str">
            <v>High Jump</v>
          </cell>
          <cell r="G14" t="str">
            <v>Youth</v>
          </cell>
          <cell r="H14" t="str">
            <v>Team</v>
          </cell>
          <cell r="I14">
            <v>33</v>
          </cell>
          <cell r="J14">
            <v>88.28</v>
          </cell>
          <cell r="K14">
            <v>195.24</v>
          </cell>
          <cell r="L14">
            <v>4</v>
          </cell>
          <cell r="M14">
            <v>6</v>
          </cell>
        </row>
        <row r="15">
          <cell r="A15" t="str">
            <v>Emma Garcia</v>
          </cell>
          <cell r="B15" t="str">
            <v>Gymnastics</v>
          </cell>
          <cell r="C15" t="str">
            <v>Germany</v>
          </cell>
          <cell r="D15" t="str">
            <v>Male</v>
          </cell>
          <cell r="E15" t="str">
            <v>Silver</v>
          </cell>
          <cell r="F15" t="str">
            <v>Pole Vault</v>
          </cell>
          <cell r="G15" t="str">
            <v>Adult</v>
          </cell>
          <cell r="H15" t="str">
            <v>Team</v>
          </cell>
          <cell r="I15">
            <v>33</v>
          </cell>
          <cell r="J15">
            <v>51.17</v>
          </cell>
          <cell r="K15">
            <v>169.62</v>
          </cell>
          <cell r="L15">
            <v>17</v>
          </cell>
          <cell r="M15">
            <v>10</v>
          </cell>
        </row>
        <row r="16">
          <cell r="A16" t="str">
            <v>Emma Garcia</v>
          </cell>
          <cell r="B16" t="str">
            <v>Boxing</v>
          </cell>
          <cell r="C16" t="str">
            <v>Australia</v>
          </cell>
          <cell r="D16" t="str">
            <v>Female</v>
          </cell>
          <cell r="E16" t="str">
            <v>Gold</v>
          </cell>
          <cell r="F16" t="str">
            <v>100m</v>
          </cell>
          <cell r="G16" t="str">
            <v>Senior</v>
          </cell>
          <cell r="H16" t="str">
            <v>Team</v>
          </cell>
          <cell r="I16">
            <v>20</v>
          </cell>
          <cell r="J16">
            <v>65.36</v>
          </cell>
          <cell r="K16">
            <v>172.21</v>
          </cell>
          <cell r="L16">
            <v>14</v>
          </cell>
          <cell r="M16">
            <v>9</v>
          </cell>
        </row>
        <row r="17">
          <cell r="A17" t="str">
            <v>Emma Garcia</v>
          </cell>
          <cell r="B17" t="str">
            <v>Weightlifting</v>
          </cell>
          <cell r="C17" t="str">
            <v>Germany</v>
          </cell>
          <cell r="D17" t="str">
            <v>Female</v>
          </cell>
          <cell r="E17" t="str">
            <v>Bronze</v>
          </cell>
          <cell r="F17" t="str">
            <v>100m</v>
          </cell>
          <cell r="G17" t="str">
            <v>Senior</v>
          </cell>
          <cell r="H17" t="str">
            <v>Team</v>
          </cell>
          <cell r="I17">
            <v>23</v>
          </cell>
          <cell r="J17">
            <v>69.819999999999993</v>
          </cell>
          <cell r="K17">
            <v>170.63</v>
          </cell>
          <cell r="L17">
            <v>14</v>
          </cell>
          <cell r="M17">
            <v>8</v>
          </cell>
        </row>
        <row r="18">
          <cell r="A18" t="str">
            <v>Emma Garcia</v>
          </cell>
          <cell r="B18" t="str">
            <v>Wrestling</v>
          </cell>
          <cell r="C18" t="str">
            <v>Australia</v>
          </cell>
          <cell r="D18" t="str">
            <v>Male</v>
          </cell>
          <cell r="E18" t="str">
            <v>Gold</v>
          </cell>
          <cell r="F18" t="str">
            <v>Shot Put</v>
          </cell>
          <cell r="G18" t="str">
            <v>Youth</v>
          </cell>
          <cell r="H18" t="str">
            <v>Individual</v>
          </cell>
          <cell r="I18">
            <v>37</v>
          </cell>
          <cell r="J18">
            <v>55.7</v>
          </cell>
          <cell r="K18">
            <v>163.81</v>
          </cell>
          <cell r="L18">
            <v>7</v>
          </cell>
          <cell r="M18">
            <v>9</v>
          </cell>
        </row>
        <row r="19">
          <cell r="A19" t="str">
            <v>Emma Garcia</v>
          </cell>
          <cell r="B19" t="str">
            <v>Boxing</v>
          </cell>
          <cell r="C19" t="str">
            <v>UK</v>
          </cell>
          <cell r="D19" t="str">
            <v>Male</v>
          </cell>
          <cell r="E19" t="str">
            <v>Bronze</v>
          </cell>
          <cell r="F19" t="str">
            <v>Pole Vault</v>
          </cell>
          <cell r="G19" t="str">
            <v>Senior</v>
          </cell>
          <cell r="H19" t="str">
            <v>Team</v>
          </cell>
          <cell r="I19">
            <v>27</v>
          </cell>
          <cell r="J19">
            <v>52.28</v>
          </cell>
          <cell r="K19">
            <v>151.82</v>
          </cell>
          <cell r="L19">
            <v>9</v>
          </cell>
          <cell r="M19">
            <v>0</v>
          </cell>
        </row>
        <row r="20">
          <cell r="A20" t="str">
            <v>Emma Johnson</v>
          </cell>
          <cell r="B20" t="str">
            <v>Weightlifting</v>
          </cell>
          <cell r="C20" t="str">
            <v>Germany</v>
          </cell>
          <cell r="D20" t="str">
            <v>Male</v>
          </cell>
          <cell r="E20" t="str">
            <v>None</v>
          </cell>
          <cell r="F20" t="str">
            <v>Pole Vault</v>
          </cell>
          <cell r="G20" t="str">
            <v>Youth</v>
          </cell>
          <cell r="H20" t="str">
            <v>Team</v>
          </cell>
          <cell r="I20">
            <v>29</v>
          </cell>
          <cell r="J20">
            <v>75.239999999999995</v>
          </cell>
          <cell r="K20">
            <v>184.34</v>
          </cell>
          <cell r="L20">
            <v>7</v>
          </cell>
          <cell r="M20">
            <v>1</v>
          </cell>
        </row>
        <row r="21">
          <cell r="A21" t="str">
            <v>Emma Johnson</v>
          </cell>
          <cell r="B21" t="str">
            <v>Athletics</v>
          </cell>
          <cell r="C21" t="str">
            <v>UK</v>
          </cell>
          <cell r="D21" t="str">
            <v>Male</v>
          </cell>
          <cell r="E21" t="str">
            <v>None</v>
          </cell>
          <cell r="F21" t="str">
            <v>Long Jump</v>
          </cell>
          <cell r="G21" t="str">
            <v>Adult</v>
          </cell>
          <cell r="H21" t="str">
            <v>Team</v>
          </cell>
          <cell r="I21">
            <v>39</v>
          </cell>
          <cell r="J21">
            <v>76.239999999999995</v>
          </cell>
          <cell r="K21">
            <v>172.06</v>
          </cell>
          <cell r="L21">
            <v>5</v>
          </cell>
          <cell r="M21">
            <v>9</v>
          </cell>
        </row>
        <row r="22">
          <cell r="A22" t="str">
            <v>Emma Johnson</v>
          </cell>
          <cell r="B22" t="str">
            <v>Wrestling</v>
          </cell>
          <cell r="C22" t="str">
            <v>Brazil</v>
          </cell>
          <cell r="D22" t="str">
            <v>Male</v>
          </cell>
          <cell r="E22" t="str">
            <v>Bronze</v>
          </cell>
          <cell r="F22" t="str">
            <v>Marathon</v>
          </cell>
          <cell r="G22" t="str">
            <v>Adult</v>
          </cell>
          <cell r="H22" t="str">
            <v>Team</v>
          </cell>
          <cell r="I22">
            <v>18</v>
          </cell>
          <cell r="J22">
            <v>85.03</v>
          </cell>
          <cell r="K22">
            <v>198.24</v>
          </cell>
          <cell r="L22">
            <v>11</v>
          </cell>
          <cell r="M22">
            <v>6</v>
          </cell>
        </row>
        <row r="23">
          <cell r="A23" t="str">
            <v>Emma Johnson</v>
          </cell>
          <cell r="B23" t="str">
            <v>Wrestling</v>
          </cell>
          <cell r="C23" t="str">
            <v>Germany</v>
          </cell>
          <cell r="D23" t="str">
            <v>Male</v>
          </cell>
          <cell r="E23" t="str">
            <v>Bronze</v>
          </cell>
          <cell r="F23" t="str">
            <v>High Jump</v>
          </cell>
          <cell r="G23" t="str">
            <v>Adult</v>
          </cell>
          <cell r="H23" t="str">
            <v>Individual</v>
          </cell>
          <cell r="I23">
            <v>24</v>
          </cell>
          <cell r="J23">
            <v>62.38</v>
          </cell>
          <cell r="K23">
            <v>199.74</v>
          </cell>
          <cell r="L23">
            <v>13</v>
          </cell>
          <cell r="M23">
            <v>7</v>
          </cell>
        </row>
        <row r="24">
          <cell r="A24" t="str">
            <v>Emma Johnson</v>
          </cell>
          <cell r="B24" t="str">
            <v>Gymnastics</v>
          </cell>
          <cell r="C24" t="str">
            <v>China</v>
          </cell>
          <cell r="D24" t="str">
            <v>Female</v>
          </cell>
          <cell r="E24" t="str">
            <v>Bronze</v>
          </cell>
          <cell r="F24" t="str">
            <v>400m</v>
          </cell>
          <cell r="G24" t="str">
            <v>Senior</v>
          </cell>
          <cell r="H24" t="str">
            <v>Team</v>
          </cell>
          <cell r="I24">
            <v>21</v>
          </cell>
          <cell r="J24">
            <v>97.96</v>
          </cell>
          <cell r="K24">
            <v>197.99</v>
          </cell>
          <cell r="L24">
            <v>9</v>
          </cell>
          <cell r="M24">
            <v>3</v>
          </cell>
        </row>
        <row r="25">
          <cell r="A25" t="str">
            <v>Emma Johnson</v>
          </cell>
          <cell r="B25" t="str">
            <v>Gymnastics</v>
          </cell>
          <cell r="C25" t="str">
            <v>Germany</v>
          </cell>
          <cell r="D25" t="str">
            <v>Male</v>
          </cell>
          <cell r="E25" t="str">
            <v>Gold</v>
          </cell>
          <cell r="F25" t="str">
            <v>200m</v>
          </cell>
          <cell r="G25" t="str">
            <v>Adult</v>
          </cell>
          <cell r="H25" t="str">
            <v>Team</v>
          </cell>
          <cell r="I25">
            <v>36</v>
          </cell>
          <cell r="J25">
            <v>61.6</v>
          </cell>
          <cell r="K25">
            <v>158.99</v>
          </cell>
          <cell r="L25">
            <v>1</v>
          </cell>
          <cell r="M25">
            <v>1</v>
          </cell>
        </row>
        <row r="26">
          <cell r="A26" t="str">
            <v>Emma Johnson</v>
          </cell>
          <cell r="B26" t="str">
            <v>Wrestling</v>
          </cell>
          <cell r="C26" t="str">
            <v>USA</v>
          </cell>
          <cell r="D26" t="str">
            <v>Female</v>
          </cell>
          <cell r="E26" t="str">
            <v>Bronze</v>
          </cell>
          <cell r="F26" t="str">
            <v>Long Jump</v>
          </cell>
          <cell r="G26" t="str">
            <v>Adult</v>
          </cell>
          <cell r="H26" t="str">
            <v>Team</v>
          </cell>
          <cell r="I26">
            <v>22</v>
          </cell>
          <cell r="J26">
            <v>78.09</v>
          </cell>
          <cell r="K26">
            <v>151.22</v>
          </cell>
          <cell r="L26">
            <v>5</v>
          </cell>
          <cell r="M26">
            <v>9</v>
          </cell>
        </row>
        <row r="27">
          <cell r="A27" t="str">
            <v>Emma Jones</v>
          </cell>
          <cell r="B27" t="str">
            <v>Gymnastics</v>
          </cell>
          <cell r="C27" t="str">
            <v>China</v>
          </cell>
          <cell r="D27" t="str">
            <v>Female</v>
          </cell>
          <cell r="E27" t="str">
            <v>None</v>
          </cell>
          <cell r="F27" t="str">
            <v>Pole Vault</v>
          </cell>
          <cell r="G27" t="str">
            <v>Adult</v>
          </cell>
          <cell r="H27" t="str">
            <v>Team</v>
          </cell>
          <cell r="I27">
            <v>21</v>
          </cell>
          <cell r="J27">
            <v>83.89</v>
          </cell>
          <cell r="K27">
            <v>184.92</v>
          </cell>
          <cell r="L27">
            <v>9</v>
          </cell>
          <cell r="M27">
            <v>3</v>
          </cell>
        </row>
        <row r="28">
          <cell r="A28" t="str">
            <v>Emma Jones</v>
          </cell>
          <cell r="B28" t="str">
            <v>Weightlifting</v>
          </cell>
          <cell r="C28" t="str">
            <v>Japan</v>
          </cell>
          <cell r="D28" t="str">
            <v>Female</v>
          </cell>
          <cell r="E28" t="str">
            <v>None</v>
          </cell>
          <cell r="F28" t="str">
            <v>100m</v>
          </cell>
          <cell r="G28" t="str">
            <v>Adult</v>
          </cell>
          <cell r="H28" t="str">
            <v>Team</v>
          </cell>
          <cell r="I28">
            <v>19</v>
          </cell>
          <cell r="J28">
            <v>60.17</v>
          </cell>
          <cell r="K28">
            <v>193.5</v>
          </cell>
          <cell r="L28">
            <v>15</v>
          </cell>
          <cell r="M28">
            <v>10</v>
          </cell>
        </row>
        <row r="29">
          <cell r="A29" t="str">
            <v>Emma Jones</v>
          </cell>
          <cell r="B29" t="str">
            <v>Weightlifting</v>
          </cell>
          <cell r="C29" t="str">
            <v>China</v>
          </cell>
          <cell r="D29" t="str">
            <v>Male</v>
          </cell>
          <cell r="E29" t="str">
            <v>Bronze</v>
          </cell>
          <cell r="F29" t="str">
            <v>Shot Put</v>
          </cell>
          <cell r="G29" t="str">
            <v>Senior</v>
          </cell>
          <cell r="H29" t="str">
            <v>Team</v>
          </cell>
          <cell r="I29">
            <v>24</v>
          </cell>
          <cell r="J29">
            <v>66.239999999999995</v>
          </cell>
          <cell r="K29">
            <v>157.08000000000001</v>
          </cell>
          <cell r="L29">
            <v>17</v>
          </cell>
          <cell r="M29">
            <v>6</v>
          </cell>
        </row>
        <row r="30">
          <cell r="A30" t="str">
            <v>Emma Jones</v>
          </cell>
          <cell r="B30" t="str">
            <v>Wrestling</v>
          </cell>
          <cell r="C30" t="str">
            <v>Brazil</v>
          </cell>
          <cell r="D30" t="str">
            <v>Male</v>
          </cell>
          <cell r="E30" t="str">
            <v>Gold</v>
          </cell>
          <cell r="F30" t="str">
            <v>200m</v>
          </cell>
          <cell r="G30" t="str">
            <v>Youth</v>
          </cell>
          <cell r="H30" t="str">
            <v>Individual</v>
          </cell>
          <cell r="I30">
            <v>25</v>
          </cell>
          <cell r="J30">
            <v>89.62</v>
          </cell>
          <cell r="K30">
            <v>155.32</v>
          </cell>
          <cell r="L30">
            <v>4</v>
          </cell>
          <cell r="M30">
            <v>10</v>
          </cell>
        </row>
        <row r="31">
          <cell r="A31" t="str">
            <v>Emma Jones</v>
          </cell>
          <cell r="B31" t="str">
            <v>Gymnastics</v>
          </cell>
          <cell r="C31" t="str">
            <v>India</v>
          </cell>
          <cell r="D31" t="str">
            <v>Male</v>
          </cell>
          <cell r="E31" t="str">
            <v>Bronze</v>
          </cell>
          <cell r="F31" t="str">
            <v>Marathon</v>
          </cell>
          <cell r="G31" t="str">
            <v>Senior</v>
          </cell>
          <cell r="H31" t="str">
            <v>Team</v>
          </cell>
          <cell r="I31">
            <v>21</v>
          </cell>
          <cell r="J31">
            <v>85.43</v>
          </cell>
          <cell r="K31">
            <v>177.97</v>
          </cell>
          <cell r="L31">
            <v>1</v>
          </cell>
          <cell r="M31">
            <v>8</v>
          </cell>
        </row>
        <row r="32">
          <cell r="A32" t="str">
            <v>Emma Jones</v>
          </cell>
          <cell r="B32" t="str">
            <v>Boxing</v>
          </cell>
          <cell r="C32" t="str">
            <v>Brazil</v>
          </cell>
          <cell r="D32" t="str">
            <v>Male</v>
          </cell>
          <cell r="E32" t="str">
            <v>Bronze</v>
          </cell>
          <cell r="F32" t="str">
            <v>100m</v>
          </cell>
          <cell r="G32" t="str">
            <v>Adult</v>
          </cell>
          <cell r="H32" t="str">
            <v>Individual</v>
          </cell>
          <cell r="I32">
            <v>40</v>
          </cell>
          <cell r="J32">
            <v>98.97</v>
          </cell>
          <cell r="K32">
            <v>191.09</v>
          </cell>
          <cell r="L32">
            <v>2</v>
          </cell>
          <cell r="M32">
            <v>10</v>
          </cell>
        </row>
        <row r="33">
          <cell r="A33" t="str">
            <v>Emma Martinez</v>
          </cell>
          <cell r="B33" t="str">
            <v>Boxing</v>
          </cell>
          <cell r="C33" t="str">
            <v>India</v>
          </cell>
          <cell r="D33" t="str">
            <v>Female</v>
          </cell>
          <cell r="E33" t="str">
            <v>Bronze</v>
          </cell>
          <cell r="F33" t="str">
            <v>400m</v>
          </cell>
          <cell r="G33" t="str">
            <v>Youth</v>
          </cell>
          <cell r="H33" t="str">
            <v>Team</v>
          </cell>
          <cell r="I33">
            <v>36</v>
          </cell>
          <cell r="J33">
            <v>66.02</v>
          </cell>
          <cell r="K33">
            <v>159.88</v>
          </cell>
          <cell r="L33">
            <v>6</v>
          </cell>
          <cell r="M33">
            <v>8</v>
          </cell>
        </row>
        <row r="34">
          <cell r="A34" t="str">
            <v>Emma Martinez</v>
          </cell>
          <cell r="B34" t="str">
            <v>Gymnastics</v>
          </cell>
          <cell r="C34" t="str">
            <v>Japan</v>
          </cell>
          <cell r="D34" t="str">
            <v>Female</v>
          </cell>
          <cell r="E34" t="str">
            <v>Bronze</v>
          </cell>
          <cell r="F34" t="str">
            <v>Marathon</v>
          </cell>
          <cell r="G34" t="str">
            <v>Senior</v>
          </cell>
          <cell r="H34" t="str">
            <v>Individual</v>
          </cell>
          <cell r="I34">
            <v>40</v>
          </cell>
          <cell r="J34">
            <v>63.46</v>
          </cell>
          <cell r="K34">
            <v>174.09</v>
          </cell>
          <cell r="L34">
            <v>11</v>
          </cell>
          <cell r="M34">
            <v>10</v>
          </cell>
        </row>
        <row r="35">
          <cell r="A35" t="str">
            <v>Emma Martinez</v>
          </cell>
          <cell r="B35" t="str">
            <v>Swimming</v>
          </cell>
          <cell r="C35" t="str">
            <v>Brazil</v>
          </cell>
          <cell r="D35" t="str">
            <v>Female</v>
          </cell>
          <cell r="E35" t="str">
            <v>Bronze</v>
          </cell>
          <cell r="F35" t="str">
            <v>400m</v>
          </cell>
          <cell r="G35" t="str">
            <v>Senior</v>
          </cell>
          <cell r="H35" t="str">
            <v>Team</v>
          </cell>
          <cell r="I35">
            <v>19</v>
          </cell>
          <cell r="J35">
            <v>89.39</v>
          </cell>
          <cell r="K35">
            <v>183.85</v>
          </cell>
          <cell r="L35">
            <v>8</v>
          </cell>
          <cell r="M35">
            <v>6</v>
          </cell>
        </row>
        <row r="36">
          <cell r="A36" t="str">
            <v>Emma Martinez</v>
          </cell>
          <cell r="B36" t="str">
            <v>Athletics</v>
          </cell>
          <cell r="C36" t="str">
            <v>India</v>
          </cell>
          <cell r="D36" t="str">
            <v>Male</v>
          </cell>
          <cell r="E36" t="str">
            <v>Gold</v>
          </cell>
          <cell r="F36" t="str">
            <v>Shot Put</v>
          </cell>
          <cell r="G36" t="str">
            <v>Senior</v>
          </cell>
          <cell r="H36" t="str">
            <v>Team</v>
          </cell>
          <cell r="I36">
            <v>34</v>
          </cell>
          <cell r="J36">
            <v>62.16</v>
          </cell>
          <cell r="K36">
            <v>176.91</v>
          </cell>
          <cell r="L36">
            <v>13</v>
          </cell>
          <cell r="M36">
            <v>7</v>
          </cell>
        </row>
        <row r="37">
          <cell r="A37" t="str">
            <v>Emma Martinez</v>
          </cell>
          <cell r="B37" t="str">
            <v>Wrestling</v>
          </cell>
          <cell r="C37" t="str">
            <v>India</v>
          </cell>
          <cell r="D37" t="str">
            <v>Female</v>
          </cell>
          <cell r="E37" t="str">
            <v>Silver</v>
          </cell>
          <cell r="F37" t="str">
            <v>Long Jump</v>
          </cell>
          <cell r="G37" t="str">
            <v>Adult</v>
          </cell>
          <cell r="H37" t="str">
            <v>Team</v>
          </cell>
          <cell r="I37">
            <v>19</v>
          </cell>
          <cell r="J37">
            <v>84.83</v>
          </cell>
          <cell r="K37">
            <v>160.41</v>
          </cell>
          <cell r="L37">
            <v>5</v>
          </cell>
          <cell r="M37">
            <v>5</v>
          </cell>
        </row>
        <row r="38">
          <cell r="A38" t="str">
            <v>Emma Martinez</v>
          </cell>
          <cell r="B38" t="str">
            <v>Boxing</v>
          </cell>
          <cell r="C38" t="str">
            <v>Russia</v>
          </cell>
          <cell r="D38" t="str">
            <v>Male</v>
          </cell>
          <cell r="E38" t="str">
            <v>Bronze</v>
          </cell>
          <cell r="F38" t="str">
            <v>Long Jump</v>
          </cell>
          <cell r="G38" t="str">
            <v>Adult</v>
          </cell>
          <cell r="H38" t="str">
            <v>Individual</v>
          </cell>
          <cell r="I38">
            <v>28</v>
          </cell>
          <cell r="J38">
            <v>53.16</v>
          </cell>
          <cell r="K38">
            <v>170.97</v>
          </cell>
          <cell r="L38">
            <v>20</v>
          </cell>
          <cell r="M38">
            <v>10</v>
          </cell>
        </row>
        <row r="39">
          <cell r="A39" t="str">
            <v>Emma Miller</v>
          </cell>
          <cell r="B39" t="str">
            <v>Weightlifting</v>
          </cell>
          <cell r="C39" t="str">
            <v>UK</v>
          </cell>
          <cell r="D39" t="str">
            <v>Female</v>
          </cell>
          <cell r="E39" t="str">
            <v>None</v>
          </cell>
          <cell r="F39" t="str">
            <v>Long Jump</v>
          </cell>
          <cell r="G39" t="str">
            <v>Youth</v>
          </cell>
          <cell r="H39" t="str">
            <v>Individual</v>
          </cell>
          <cell r="I39">
            <v>22</v>
          </cell>
          <cell r="J39">
            <v>79.260000000000005</v>
          </cell>
          <cell r="K39">
            <v>179.7</v>
          </cell>
          <cell r="L39">
            <v>10</v>
          </cell>
          <cell r="M39">
            <v>4</v>
          </cell>
        </row>
        <row r="40">
          <cell r="A40" t="str">
            <v>Emma Miller</v>
          </cell>
          <cell r="B40" t="str">
            <v>Gymnastics</v>
          </cell>
          <cell r="C40" t="str">
            <v>India</v>
          </cell>
          <cell r="D40" t="str">
            <v>Female</v>
          </cell>
          <cell r="E40" t="str">
            <v>Gold</v>
          </cell>
          <cell r="F40" t="str">
            <v>100m</v>
          </cell>
          <cell r="G40" t="str">
            <v>Adult</v>
          </cell>
          <cell r="H40" t="str">
            <v>Individual</v>
          </cell>
          <cell r="I40">
            <v>24</v>
          </cell>
          <cell r="J40">
            <v>95.19</v>
          </cell>
          <cell r="K40">
            <v>174.35</v>
          </cell>
          <cell r="L40">
            <v>4</v>
          </cell>
          <cell r="M40">
            <v>0</v>
          </cell>
        </row>
        <row r="41">
          <cell r="A41" t="str">
            <v>Emma Miller</v>
          </cell>
          <cell r="B41" t="str">
            <v>Boxing</v>
          </cell>
          <cell r="C41" t="str">
            <v>USA</v>
          </cell>
          <cell r="D41" t="str">
            <v>Female</v>
          </cell>
          <cell r="E41" t="str">
            <v>Silver</v>
          </cell>
          <cell r="F41" t="str">
            <v>200m</v>
          </cell>
          <cell r="G41" t="str">
            <v>Senior</v>
          </cell>
          <cell r="H41" t="str">
            <v>Individual</v>
          </cell>
          <cell r="I41">
            <v>18</v>
          </cell>
          <cell r="J41">
            <v>74.38</v>
          </cell>
          <cell r="K41">
            <v>182.11</v>
          </cell>
          <cell r="L41">
            <v>5</v>
          </cell>
          <cell r="M41">
            <v>8</v>
          </cell>
        </row>
        <row r="42">
          <cell r="A42" t="str">
            <v>Emma Miller</v>
          </cell>
          <cell r="B42" t="str">
            <v>Weightlifting</v>
          </cell>
          <cell r="C42" t="str">
            <v>Australia</v>
          </cell>
          <cell r="D42" t="str">
            <v>Female</v>
          </cell>
          <cell r="E42" t="str">
            <v>None</v>
          </cell>
          <cell r="F42" t="str">
            <v>Long Jump</v>
          </cell>
          <cell r="G42" t="str">
            <v>Senior</v>
          </cell>
          <cell r="H42" t="str">
            <v>Team</v>
          </cell>
          <cell r="I42">
            <v>28</v>
          </cell>
          <cell r="J42">
            <v>75.06</v>
          </cell>
          <cell r="K42">
            <v>190.16</v>
          </cell>
          <cell r="L42">
            <v>8</v>
          </cell>
          <cell r="M42">
            <v>9</v>
          </cell>
        </row>
        <row r="43">
          <cell r="A43" t="str">
            <v>Emma Miller</v>
          </cell>
          <cell r="B43" t="str">
            <v>Weightlifting</v>
          </cell>
          <cell r="C43" t="str">
            <v>Brazil</v>
          </cell>
          <cell r="D43" t="str">
            <v>Male</v>
          </cell>
          <cell r="E43" t="str">
            <v>Silver</v>
          </cell>
          <cell r="F43" t="str">
            <v>Pole Vault</v>
          </cell>
          <cell r="G43" t="str">
            <v>Senior</v>
          </cell>
          <cell r="H43" t="str">
            <v>Team</v>
          </cell>
          <cell r="I43">
            <v>32</v>
          </cell>
          <cell r="J43">
            <v>57.32</v>
          </cell>
          <cell r="K43">
            <v>169.01</v>
          </cell>
          <cell r="L43">
            <v>19</v>
          </cell>
          <cell r="M43">
            <v>6</v>
          </cell>
        </row>
        <row r="44">
          <cell r="A44" t="str">
            <v>Emma Rodriguez</v>
          </cell>
          <cell r="B44" t="str">
            <v>Boxing</v>
          </cell>
          <cell r="C44" t="str">
            <v>India</v>
          </cell>
          <cell r="D44" t="str">
            <v>Female</v>
          </cell>
          <cell r="E44" t="str">
            <v>Gold</v>
          </cell>
          <cell r="F44" t="str">
            <v>Shot Put</v>
          </cell>
          <cell r="G44" t="str">
            <v>Youth</v>
          </cell>
          <cell r="H44" t="str">
            <v>Individual</v>
          </cell>
          <cell r="I44">
            <v>22</v>
          </cell>
          <cell r="J44">
            <v>80.459999999999994</v>
          </cell>
          <cell r="K44">
            <v>160.85</v>
          </cell>
          <cell r="L44">
            <v>12</v>
          </cell>
          <cell r="M44">
            <v>2</v>
          </cell>
        </row>
        <row r="45">
          <cell r="A45" t="str">
            <v>Emma Rodriguez</v>
          </cell>
          <cell r="B45" t="str">
            <v>Swimming</v>
          </cell>
          <cell r="C45" t="str">
            <v>Japan</v>
          </cell>
          <cell r="D45" t="str">
            <v>Female</v>
          </cell>
          <cell r="E45" t="str">
            <v>Bronze</v>
          </cell>
          <cell r="F45" t="str">
            <v>High Jump</v>
          </cell>
          <cell r="G45" t="str">
            <v>Senior</v>
          </cell>
          <cell r="H45" t="str">
            <v>Team</v>
          </cell>
          <cell r="I45">
            <v>34</v>
          </cell>
          <cell r="J45">
            <v>92.17</v>
          </cell>
          <cell r="K45">
            <v>168.32</v>
          </cell>
          <cell r="L45">
            <v>18</v>
          </cell>
          <cell r="M45">
            <v>9</v>
          </cell>
        </row>
        <row r="46">
          <cell r="A46" t="str">
            <v>Emma Rodriguez</v>
          </cell>
          <cell r="B46" t="str">
            <v>Weightlifting</v>
          </cell>
          <cell r="C46" t="str">
            <v>UK</v>
          </cell>
          <cell r="D46" t="str">
            <v>Male</v>
          </cell>
          <cell r="E46" t="str">
            <v>Bronze</v>
          </cell>
          <cell r="F46" t="str">
            <v>Shot Put</v>
          </cell>
          <cell r="G46" t="str">
            <v>Senior</v>
          </cell>
          <cell r="H46" t="str">
            <v>Individual</v>
          </cell>
          <cell r="I46">
            <v>29</v>
          </cell>
          <cell r="J46">
            <v>93.1</v>
          </cell>
          <cell r="K46">
            <v>162.06</v>
          </cell>
          <cell r="L46">
            <v>7</v>
          </cell>
          <cell r="M46">
            <v>8</v>
          </cell>
        </row>
        <row r="47">
          <cell r="A47" t="str">
            <v>Emma Rodriguez</v>
          </cell>
          <cell r="B47" t="str">
            <v>Athletics</v>
          </cell>
          <cell r="C47" t="str">
            <v>India</v>
          </cell>
          <cell r="D47" t="str">
            <v>Female</v>
          </cell>
          <cell r="E47" t="str">
            <v>Silver</v>
          </cell>
          <cell r="F47" t="str">
            <v>Long Jump</v>
          </cell>
          <cell r="G47" t="str">
            <v>Adult</v>
          </cell>
          <cell r="H47" t="str">
            <v>Individual</v>
          </cell>
          <cell r="I47">
            <v>28</v>
          </cell>
          <cell r="J47">
            <v>94.27</v>
          </cell>
          <cell r="K47">
            <v>168.71</v>
          </cell>
          <cell r="L47">
            <v>9</v>
          </cell>
          <cell r="M47">
            <v>3</v>
          </cell>
        </row>
        <row r="48">
          <cell r="A48" t="str">
            <v>Emma Rodriguez</v>
          </cell>
          <cell r="B48" t="str">
            <v>Wrestling</v>
          </cell>
          <cell r="C48" t="str">
            <v>Australia</v>
          </cell>
          <cell r="D48" t="str">
            <v>Male</v>
          </cell>
          <cell r="E48" t="str">
            <v>Bronze</v>
          </cell>
          <cell r="F48" t="str">
            <v>100m</v>
          </cell>
          <cell r="G48" t="str">
            <v>Adult</v>
          </cell>
          <cell r="H48" t="str">
            <v>Team</v>
          </cell>
          <cell r="I48">
            <v>31</v>
          </cell>
          <cell r="J48">
            <v>75.56</v>
          </cell>
          <cell r="K48">
            <v>197.11</v>
          </cell>
          <cell r="L48">
            <v>17</v>
          </cell>
          <cell r="M48">
            <v>5</v>
          </cell>
        </row>
        <row r="49">
          <cell r="A49" t="str">
            <v>Emma Rodriguez</v>
          </cell>
          <cell r="B49" t="str">
            <v>Wrestling</v>
          </cell>
          <cell r="C49" t="str">
            <v>USA</v>
          </cell>
          <cell r="D49" t="str">
            <v>Female</v>
          </cell>
          <cell r="E49" t="str">
            <v>Gold</v>
          </cell>
          <cell r="F49" t="str">
            <v>200m</v>
          </cell>
          <cell r="G49" t="str">
            <v>Adult</v>
          </cell>
          <cell r="H49" t="str">
            <v>Team</v>
          </cell>
          <cell r="I49">
            <v>31</v>
          </cell>
          <cell r="J49">
            <v>98.42</v>
          </cell>
          <cell r="K49">
            <v>151.19999999999999</v>
          </cell>
          <cell r="L49">
            <v>3</v>
          </cell>
          <cell r="M49">
            <v>2</v>
          </cell>
        </row>
        <row r="50">
          <cell r="A50" t="str">
            <v>Emma Rodriguez</v>
          </cell>
          <cell r="B50" t="str">
            <v>Boxing</v>
          </cell>
          <cell r="C50" t="str">
            <v>Russia</v>
          </cell>
          <cell r="D50" t="str">
            <v>Male</v>
          </cell>
          <cell r="E50" t="str">
            <v>Bronze</v>
          </cell>
          <cell r="F50" t="str">
            <v>400m</v>
          </cell>
          <cell r="G50" t="str">
            <v>Youth</v>
          </cell>
          <cell r="H50" t="str">
            <v>Team</v>
          </cell>
          <cell r="I50">
            <v>37</v>
          </cell>
          <cell r="J50">
            <v>56.52</v>
          </cell>
          <cell r="K50">
            <v>184.98</v>
          </cell>
          <cell r="L50">
            <v>12</v>
          </cell>
          <cell r="M50">
            <v>2</v>
          </cell>
        </row>
        <row r="51">
          <cell r="A51" t="str">
            <v>Emma Smith</v>
          </cell>
          <cell r="B51" t="str">
            <v>Gymnastics</v>
          </cell>
          <cell r="C51" t="str">
            <v>Germany</v>
          </cell>
          <cell r="D51" t="str">
            <v>Female</v>
          </cell>
          <cell r="E51" t="str">
            <v>Gold</v>
          </cell>
          <cell r="F51" t="str">
            <v>Shot Put</v>
          </cell>
          <cell r="G51" t="str">
            <v>Youth</v>
          </cell>
          <cell r="H51" t="str">
            <v>Individual</v>
          </cell>
          <cell r="I51">
            <v>34</v>
          </cell>
          <cell r="J51">
            <v>69.760000000000005</v>
          </cell>
          <cell r="K51">
            <v>162.22999999999999</v>
          </cell>
          <cell r="L51">
            <v>2</v>
          </cell>
          <cell r="M51">
            <v>6</v>
          </cell>
        </row>
        <row r="52">
          <cell r="A52" t="str">
            <v>Emma Smith</v>
          </cell>
          <cell r="B52" t="str">
            <v>Athletics</v>
          </cell>
          <cell r="C52" t="str">
            <v>Russia</v>
          </cell>
          <cell r="D52" t="str">
            <v>Male</v>
          </cell>
          <cell r="E52" t="str">
            <v>Silver</v>
          </cell>
          <cell r="F52" t="str">
            <v>High Jump</v>
          </cell>
          <cell r="G52" t="str">
            <v>Adult</v>
          </cell>
          <cell r="H52" t="str">
            <v>Team</v>
          </cell>
          <cell r="I52">
            <v>28</v>
          </cell>
          <cell r="J52">
            <v>72.44</v>
          </cell>
          <cell r="K52">
            <v>171.06</v>
          </cell>
          <cell r="L52">
            <v>20</v>
          </cell>
          <cell r="M52">
            <v>7</v>
          </cell>
        </row>
        <row r="53">
          <cell r="A53" t="str">
            <v>Emma Smith</v>
          </cell>
          <cell r="B53" t="str">
            <v>Boxing</v>
          </cell>
          <cell r="C53" t="str">
            <v>Canada</v>
          </cell>
          <cell r="D53" t="str">
            <v>Female</v>
          </cell>
          <cell r="E53" t="str">
            <v>Silver</v>
          </cell>
          <cell r="F53" t="str">
            <v>Shot Put</v>
          </cell>
          <cell r="G53" t="str">
            <v>Senior</v>
          </cell>
          <cell r="H53" t="str">
            <v>Team</v>
          </cell>
          <cell r="I53">
            <v>25</v>
          </cell>
          <cell r="J53">
            <v>96.98</v>
          </cell>
          <cell r="K53">
            <v>185.69</v>
          </cell>
          <cell r="L53">
            <v>12</v>
          </cell>
          <cell r="M53">
            <v>7</v>
          </cell>
        </row>
        <row r="54">
          <cell r="A54" t="str">
            <v>Emma Williams</v>
          </cell>
          <cell r="B54" t="str">
            <v>Athletics</v>
          </cell>
          <cell r="C54" t="str">
            <v>Germany</v>
          </cell>
          <cell r="D54" t="str">
            <v>Female</v>
          </cell>
          <cell r="E54" t="str">
            <v>Bronze</v>
          </cell>
          <cell r="F54" t="str">
            <v>400m</v>
          </cell>
          <cell r="G54" t="str">
            <v>Senior</v>
          </cell>
          <cell r="H54" t="str">
            <v>Team</v>
          </cell>
          <cell r="I54">
            <v>31</v>
          </cell>
          <cell r="J54">
            <v>87.75</v>
          </cell>
          <cell r="K54">
            <v>196.11</v>
          </cell>
          <cell r="L54">
            <v>8</v>
          </cell>
          <cell r="M54">
            <v>2</v>
          </cell>
        </row>
        <row r="55">
          <cell r="A55" t="str">
            <v>Emma Williams</v>
          </cell>
          <cell r="B55" t="str">
            <v>Boxing</v>
          </cell>
          <cell r="C55" t="str">
            <v>India</v>
          </cell>
          <cell r="D55" t="str">
            <v>Female</v>
          </cell>
          <cell r="E55" t="str">
            <v>Gold</v>
          </cell>
          <cell r="F55" t="str">
            <v>Pole Vault</v>
          </cell>
          <cell r="G55" t="str">
            <v>Youth</v>
          </cell>
          <cell r="H55" t="str">
            <v>Team</v>
          </cell>
          <cell r="I55">
            <v>36</v>
          </cell>
          <cell r="J55">
            <v>65.8</v>
          </cell>
          <cell r="K55">
            <v>195.8</v>
          </cell>
          <cell r="L55">
            <v>7</v>
          </cell>
          <cell r="M55">
            <v>9</v>
          </cell>
        </row>
        <row r="56">
          <cell r="A56" t="str">
            <v>Emma Williams</v>
          </cell>
          <cell r="B56" t="str">
            <v>Cycling</v>
          </cell>
          <cell r="C56" t="str">
            <v>USA</v>
          </cell>
          <cell r="D56" t="str">
            <v>Female</v>
          </cell>
          <cell r="E56" t="str">
            <v>Bronze</v>
          </cell>
          <cell r="F56" t="str">
            <v>Marathon</v>
          </cell>
          <cell r="G56" t="str">
            <v>Senior</v>
          </cell>
          <cell r="H56" t="str">
            <v>Individual</v>
          </cell>
          <cell r="I56">
            <v>22</v>
          </cell>
          <cell r="J56">
            <v>78.349999999999994</v>
          </cell>
          <cell r="K56">
            <v>164.94</v>
          </cell>
          <cell r="L56">
            <v>17</v>
          </cell>
          <cell r="M56">
            <v>3</v>
          </cell>
        </row>
        <row r="57">
          <cell r="A57" t="str">
            <v>Ethan Brown</v>
          </cell>
          <cell r="B57" t="str">
            <v>Boxing</v>
          </cell>
          <cell r="C57" t="str">
            <v>Brazil</v>
          </cell>
          <cell r="D57" t="str">
            <v>Male</v>
          </cell>
          <cell r="E57" t="str">
            <v>None</v>
          </cell>
          <cell r="F57" t="str">
            <v>High Jump</v>
          </cell>
          <cell r="G57" t="str">
            <v>Senior</v>
          </cell>
          <cell r="H57" t="str">
            <v>Team</v>
          </cell>
          <cell r="I57">
            <v>39</v>
          </cell>
          <cell r="J57">
            <v>67.09</v>
          </cell>
          <cell r="K57">
            <v>184.71</v>
          </cell>
          <cell r="L57">
            <v>17</v>
          </cell>
          <cell r="M57">
            <v>5</v>
          </cell>
        </row>
        <row r="58">
          <cell r="A58" t="str">
            <v>Ethan Brown</v>
          </cell>
          <cell r="B58" t="str">
            <v>Weightlifting</v>
          </cell>
          <cell r="C58" t="str">
            <v>Russia</v>
          </cell>
          <cell r="D58" t="str">
            <v>Male</v>
          </cell>
          <cell r="E58" t="str">
            <v>Silver</v>
          </cell>
          <cell r="F58" t="str">
            <v>High Jump</v>
          </cell>
          <cell r="G58" t="str">
            <v>Senior</v>
          </cell>
          <cell r="H58" t="str">
            <v>Individual</v>
          </cell>
          <cell r="I58">
            <v>29</v>
          </cell>
          <cell r="J58">
            <v>97.77</v>
          </cell>
          <cell r="K58">
            <v>161.09</v>
          </cell>
          <cell r="L58">
            <v>20</v>
          </cell>
          <cell r="M58">
            <v>0</v>
          </cell>
        </row>
        <row r="59">
          <cell r="A59" t="str">
            <v>Ethan Brown</v>
          </cell>
          <cell r="B59" t="str">
            <v>Weightlifting</v>
          </cell>
          <cell r="C59" t="str">
            <v>Germany</v>
          </cell>
          <cell r="D59" t="str">
            <v>Female</v>
          </cell>
          <cell r="E59" t="str">
            <v>None</v>
          </cell>
          <cell r="F59" t="str">
            <v>200m</v>
          </cell>
          <cell r="G59" t="str">
            <v>Senior</v>
          </cell>
          <cell r="H59" t="str">
            <v>Team</v>
          </cell>
          <cell r="I59">
            <v>37</v>
          </cell>
          <cell r="J59">
            <v>62.1</v>
          </cell>
          <cell r="K59">
            <v>184.72</v>
          </cell>
          <cell r="L59">
            <v>2</v>
          </cell>
          <cell r="M59">
            <v>0</v>
          </cell>
        </row>
        <row r="60">
          <cell r="A60" t="str">
            <v>Ethan Brown</v>
          </cell>
          <cell r="B60" t="str">
            <v>Weightlifting</v>
          </cell>
          <cell r="C60" t="str">
            <v>Australia</v>
          </cell>
          <cell r="D60" t="str">
            <v>Female</v>
          </cell>
          <cell r="E60" t="str">
            <v>Gold</v>
          </cell>
          <cell r="F60" t="str">
            <v>Long Jump</v>
          </cell>
          <cell r="G60" t="str">
            <v>Youth</v>
          </cell>
          <cell r="H60" t="str">
            <v>Team</v>
          </cell>
          <cell r="I60">
            <v>34</v>
          </cell>
          <cell r="J60">
            <v>56.55</v>
          </cell>
          <cell r="K60">
            <v>196.86</v>
          </cell>
          <cell r="L60">
            <v>2</v>
          </cell>
          <cell r="M60">
            <v>8</v>
          </cell>
        </row>
        <row r="61">
          <cell r="A61" t="str">
            <v>Ethan Brown</v>
          </cell>
          <cell r="B61" t="str">
            <v>Swimming</v>
          </cell>
          <cell r="C61" t="str">
            <v>Canada</v>
          </cell>
          <cell r="D61" t="str">
            <v>Female</v>
          </cell>
          <cell r="E61" t="str">
            <v>Silver</v>
          </cell>
          <cell r="F61" t="str">
            <v>200m</v>
          </cell>
          <cell r="G61" t="str">
            <v>Youth</v>
          </cell>
          <cell r="H61" t="str">
            <v>Individual</v>
          </cell>
          <cell r="I61">
            <v>22</v>
          </cell>
          <cell r="J61">
            <v>92.56</v>
          </cell>
          <cell r="K61">
            <v>170.92</v>
          </cell>
          <cell r="L61">
            <v>10</v>
          </cell>
          <cell r="M61">
            <v>8</v>
          </cell>
        </row>
        <row r="62">
          <cell r="A62" t="str">
            <v>Ethan Brown</v>
          </cell>
          <cell r="B62" t="str">
            <v>Athletics</v>
          </cell>
          <cell r="C62" t="str">
            <v>China</v>
          </cell>
          <cell r="D62" t="str">
            <v>Male</v>
          </cell>
          <cell r="E62" t="str">
            <v>Bronze</v>
          </cell>
          <cell r="F62" t="str">
            <v>400m</v>
          </cell>
          <cell r="G62" t="str">
            <v>Senior</v>
          </cell>
          <cell r="H62" t="str">
            <v>Team</v>
          </cell>
          <cell r="I62">
            <v>20</v>
          </cell>
          <cell r="J62">
            <v>76.06</v>
          </cell>
          <cell r="K62">
            <v>161.58000000000001</v>
          </cell>
          <cell r="L62">
            <v>3</v>
          </cell>
          <cell r="M62">
            <v>5</v>
          </cell>
        </row>
        <row r="63">
          <cell r="A63" t="str">
            <v>Ethan Brown</v>
          </cell>
          <cell r="B63" t="str">
            <v>Weightlifting</v>
          </cell>
          <cell r="C63" t="str">
            <v>Australia</v>
          </cell>
          <cell r="D63" t="str">
            <v>Female</v>
          </cell>
          <cell r="E63" t="str">
            <v>Bronze</v>
          </cell>
          <cell r="F63" t="str">
            <v>100m</v>
          </cell>
          <cell r="G63" t="str">
            <v>Senior</v>
          </cell>
          <cell r="H63" t="str">
            <v>Team</v>
          </cell>
          <cell r="I63">
            <v>18</v>
          </cell>
          <cell r="J63">
            <v>71.23</v>
          </cell>
          <cell r="K63">
            <v>165.21</v>
          </cell>
          <cell r="L63">
            <v>20</v>
          </cell>
          <cell r="M63">
            <v>9</v>
          </cell>
        </row>
        <row r="64">
          <cell r="A64" t="str">
            <v>Ethan Davis</v>
          </cell>
          <cell r="B64" t="str">
            <v>Swimming</v>
          </cell>
          <cell r="C64" t="str">
            <v>Canada</v>
          </cell>
          <cell r="D64" t="str">
            <v>Female</v>
          </cell>
          <cell r="E64" t="str">
            <v>None</v>
          </cell>
          <cell r="F64" t="str">
            <v>400m</v>
          </cell>
          <cell r="G64" t="str">
            <v>Senior</v>
          </cell>
          <cell r="H64" t="str">
            <v>Team</v>
          </cell>
          <cell r="I64">
            <v>34</v>
          </cell>
          <cell r="J64">
            <v>57.03</v>
          </cell>
          <cell r="K64">
            <v>161.69</v>
          </cell>
          <cell r="L64">
            <v>9</v>
          </cell>
          <cell r="M64">
            <v>6</v>
          </cell>
        </row>
        <row r="65">
          <cell r="A65" t="str">
            <v>Ethan Davis</v>
          </cell>
          <cell r="B65" t="str">
            <v>Weightlifting</v>
          </cell>
          <cell r="C65" t="str">
            <v>Brazil</v>
          </cell>
          <cell r="D65" t="str">
            <v>Male</v>
          </cell>
          <cell r="E65" t="str">
            <v>Bronze</v>
          </cell>
          <cell r="F65" t="str">
            <v>Long Jump</v>
          </cell>
          <cell r="G65" t="str">
            <v>Senior</v>
          </cell>
          <cell r="H65" t="str">
            <v>Team</v>
          </cell>
          <cell r="I65">
            <v>34</v>
          </cell>
          <cell r="J65">
            <v>81.23</v>
          </cell>
          <cell r="K65">
            <v>188.75</v>
          </cell>
          <cell r="L65">
            <v>18</v>
          </cell>
          <cell r="M65">
            <v>0</v>
          </cell>
        </row>
        <row r="66">
          <cell r="A66" t="str">
            <v>Ethan Davis</v>
          </cell>
          <cell r="B66" t="str">
            <v>Swimming</v>
          </cell>
          <cell r="C66" t="str">
            <v>USA</v>
          </cell>
          <cell r="D66" t="str">
            <v>Female</v>
          </cell>
          <cell r="E66" t="str">
            <v>Silver</v>
          </cell>
          <cell r="F66" t="str">
            <v>100m</v>
          </cell>
          <cell r="G66" t="str">
            <v>Senior</v>
          </cell>
          <cell r="H66" t="str">
            <v>Individual</v>
          </cell>
          <cell r="I66">
            <v>30</v>
          </cell>
          <cell r="J66">
            <v>62.17</v>
          </cell>
          <cell r="K66">
            <v>162.85</v>
          </cell>
          <cell r="L66">
            <v>7</v>
          </cell>
          <cell r="M66">
            <v>9</v>
          </cell>
        </row>
        <row r="67">
          <cell r="A67" t="str">
            <v>Ethan Davis</v>
          </cell>
          <cell r="B67" t="str">
            <v>Gymnastics</v>
          </cell>
          <cell r="C67" t="str">
            <v>Brazil</v>
          </cell>
          <cell r="D67" t="str">
            <v>Female</v>
          </cell>
          <cell r="E67" t="str">
            <v>Gold</v>
          </cell>
          <cell r="F67" t="str">
            <v>200m</v>
          </cell>
          <cell r="G67" t="str">
            <v>Adult</v>
          </cell>
          <cell r="H67" t="str">
            <v>Team</v>
          </cell>
          <cell r="I67">
            <v>25</v>
          </cell>
          <cell r="J67">
            <v>96.79</v>
          </cell>
          <cell r="K67">
            <v>182.88</v>
          </cell>
          <cell r="L67">
            <v>14</v>
          </cell>
          <cell r="M67">
            <v>6</v>
          </cell>
        </row>
        <row r="68">
          <cell r="A68" t="str">
            <v>Ethan Davis</v>
          </cell>
          <cell r="B68" t="str">
            <v>Cycling</v>
          </cell>
          <cell r="C68" t="str">
            <v>Canada</v>
          </cell>
          <cell r="D68" t="str">
            <v>Male</v>
          </cell>
          <cell r="E68" t="str">
            <v>Silver</v>
          </cell>
          <cell r="F68" t="str">
            <v>High Jump</v>
          </cell>
          <cell r="G68" t="str">
            <v>Youth</v>
          </cell>
          <cell r="H68" t="str">
            <v>Team</v>
          </cell>
          <cell r="I68">
            <v>35</v>
          </cell>
          <cell r="J68">
            <v>64.19</v>
          </cell>
          <cell r="K68">
            <v>158.55000000000001</v>
          </cell>
          <cell r="L68">
            <v>3</v>
          </cell>
          <cell r="M68">
            <v>6</v>
          </cell>
        </row>
        <row r="69">
          <cell r="A69" t="str">
            <v>Ethan Davis</v>
          </cell>
          <cell r="B69" t="str">
            <v>Boxing</v>
          </cell>
          <cell r="C69" t="str">
            <v>UK</v>
          </cell>
          <cell r="D69" t="str">
            <v>Male</v>
          </cell>
          <cell r="E69" t="str">
            <v>Silver</v>
          </cell>
          <cell r="F69" t="str">
            <v>High Jump</v>
          </cell>
          <cell r="G69" t="str">
            <v>Senior</v>
          </cell>
          <cell r="H69" t="str">
            <v>Individual</v>
          </cell>
          <cell r="I69">
            <v>34</v>
          </cell>
          <cell r="J69">
            <v>91.52</v>
          </cell>
          <cell r="K69">
            <v>169.85</v>
          </cell>
          <cell r="L69">
            <v>7</v>
          </cell>
          <cell r="M69">
            <v>6</v>
          </cell>
        </row>
        <row r="70">
          <cell r="A70" t="str">
            <v>Ethan Davis</v>
          </cell>
          <cell r="B70" t="str">
            <v>Boxing</v>
          </cell>
          <cell r="C70" t="str">
            <v>Australia</v>
          </cell>
          <cell r="D70" t="str">
            <v>Male</v>
          </cell>
          <cell r="E70" t="str">
            <v>Gold</v>
          </cell>
          <cell r="F70" t="str">
            <v>Shot Put</v>
          </cell>
          <cell r="G70" t="str">
            <v>Youth</v>
          </cell>
          <cell r="H70" t="str">
            <v>Individual</v>
          </cell>
          <cell r="I70">
            <v>32</v>
          </cell>
          <cell r="J70">
            <v>64.11</v>
          </cell>
          <cell r="K70">
            <v>167.32</v>
          </cell>
          <cell r="L70">
            <v>11</v>
          </cell>
          <cell r="M70">
            <v>9</v>
          </cell>
        </row>
        <row r="71">
          <cell r="A71" t="str">
            <v>Ethan Davis</v>
          </cell>
          <cell r="B71" t="str">
            <v>Wrestling</v>
          </cell>
          <cell r="C71" t="str">
            <v>Australia</v>
          </cell>
          <cell r="D71" t="str">
            <v>Male</v>
          </cell>
          <cell r="E71" t="str">
            <v>Bronze</v>
          </cell>
          <cell r="F71" t="str">
            <v>400m</v>
          </cell>
          <cell r="G71" t="str">
            <v>Adult</v>
          </cell>
          <cell r="H71" t="str">
            <v>Individual</v>
          </cell>
          <cell r="I71">
            <v>34</v>
          </cell>
          <cell r="J71">
            <v>95.26</v>
          </cell>
          <cell r="K71">
            <v>176.91</v>
          </cell>
          <cell r="L71">
            <v>6</v>
          </cell>
          <cell r="M71">
            <v>7</v>
          </cell>
        </row>
        <row r="72">
          <cell r="A72" t="str">
            <v>Ethan Davis</v>
          </cell>
          <cell r="B72" t="str">
            <v>Gymnastics</v>
          </cell>
          <cell r="C72" t="str">
            <v>USA</v>
          </cell>
          <cell r="D72" t="str">
            <v>Female</v>
          </cell>
          <cell r="E72" t="str">
            <v>None</v>
          </cell>
          <cell r="F72" t="str">
            <v>Marathon</v>
          </cell>
          <cell r="G72" t="str">
            <v>Adult</v>
          </cell>
          <cell r="H72" t="str">
            <v>Team</v>
          </cell>
          <cell r="I72">
            <v>35</v>
          </cell>
          <cell r="J72">
            <v>93.78</v>
          </cell>
          <cell r="K72">
            <v>151.32</v>
          </cell>
          <cell r="L72">
            <v>19</v>
          </cell>
          <cell r="M72">
            <v>5</v>
          </cell>
        </row>
        <row r="73">
          <cell r="A73" t="str">
            <v>Ethan Garcia</v>
          </cell>
          <cell r="B73" t="str">
            <v>Gymnastics</v>
          </cell>
          <cell r="C73" t="str">
            <v>Japan</v>
          </cell>
          <cell r="D73" t="str">
            <v>Female</v>
          </cell>
          <cell r="E73" t="str">
            <v>Gold</v>
          </cell>
          <cell r="F73" t="str">
            <v>Shot Put</v>
          </cell>
          <cell r="G73" t="str">
            <v>Senior</v>
          </cell>
          <cell r="H73" t="str">
            <v>Team</v>
          </cell>
          <cell r="I73">
            <v>28</v>
          </cell>
          <cell r="J73">
            <v>93.32</v>
          </cell>
          <cell r="K73">
            <v>177.06</v>
          </cell>
          <cell r="L73">
            <v>8</v>
          </cell>
          <cell r="M73">
            <v>10</v>
          </cell>
        </row>
        <row r="74">
          <cell r="A74" t="str">
            <v>Ethan Garcia</v>
          </cell>
          <cell r="B74" t="str">
            <v>Swimming</v>
          </cell>
          <cell r="C74" t="str">
            <v>Brazil</v>
          </cell>
          <cell r="D74" t="str">
            <v>Female</v>
          </cell>
          <cell r="E74" t="str">
            <v>Silver</v>
          </cell>
          <cell r="F74" t="str">
            <v>High Jump</v>
          </cell>
          <cell r="G74" t="str">
            <v>Senior</v>
          </cell>
          <cell r="H74" t="str">
            <v>Team</v>
          </cell>
          <cell r="I74">
            <v>29</v>
          </cell>
          <cell r="J74">
            <v>63.14</v>
          </cell>
          <cell r="K74">
            <v>156.29</v>
          </cell>
          <cell r="L74">
            <v>17</v>
          </cell>
          <cell r="M74">
            <v>6</v>
          </cell>
        </row>
        <row r="75">
          <cell r="A75" t="str">
            <v>Ethan Garcia</v>
          </cell>
          <cell r="B75" t="str">
            <v>Wrestling</v>
          </cell>
          <cell r="C75" t="str">
            <v>Brazil</v>
          </cell>
          <cell r="D75" t="str">
            <v>Male</v>
          </cell>
          <cell r="E75" t="str">
            <v>None</v>
          </cell>
          <cell r="F75" t="str">
            <v>Marathon</v>
          </cell>
          <cell r="G75" t="str">
            <v>Adult</v>
          </cell>
          <cell r="H75" t="str">
            <v>Individual</v>
          </cell>
          <cell r="I75">
            <v>37</v>
          </cell>
          <cell r="J75">
            <v>84.57</v>
          </cell>
          <cell r="K75">
            <v>156.13999999999999</v>
          </cell>
          <cell r="L75">
            <v>20</v>
          </cell>
          <cell r="M75">
            <v>7</v>
          </cell>
        </row>
        <row r="76">
          <cell r="A76" t="str">
            <v>Ethan Garcia</v>
          </cell>
          <cell r="B76" t="str">
            <v>Cycling</v>
          </cell>
          <cell r="C76" t="str">
            <v>India</v>
          </cell>
          <cell r="D76" t="str">
            <v>Female</v>
          </cell>
          <cell r="E76" t="str">
            <v>Gold</v>
          </cell>
          <cell r="F76" t="str">
            <v>200m</v>
          </cell>
          <cell r="G76" t="str">
            <v>Adult</v>
          </cell>
          <cell r="H76" t="str">
            <v>Individual</v>
          </cell>
          <cell r="I76">
            <v>25</v>
          </cell>
          <cell r="J76">
            <v>83.76</v>
          </cell>
          <cell r="K76">
            <v>180.72</v>
          </cell>
          <cell r="L76">
            <v>5</v>
          </cell>
          <cell r="M76">
            <v>7</v>
          </cell>
        </row>
        <row r="77">
          <cell r="A77" t="str">
            <v>Ethan Johnson</v>
          </cell>
          <cell r="B77" t="str">
            <v>Swimming</v>
          </cell>
          <cell r="C77" t="str">
            <v>Brazil</v>
          </cell>
          <cell r="D77" t="str">
            <v>Female</v>
          </cell>
          <cell r="E77" t="str">
            <v>Silver</v>
          </cell>
          <cell r="F77" t="str">
            <v>Shot Put</v>
          </cell>
          <cell r="G77" t="str">
            <v>Youth</v>
          </cell>
          <cell r="H77" t="str">
            <v>Team</v>
          </cell>
          <cell r="I77">
            <v>20</v>
          </cell>
          <cell r="J77">
            <v>72.209999999999994</v>
          </cell>
          <cell r="K77">
            <v>179.96</v>
          </cell>
          <cell r="L77">
            <v>14</v>
          </cell>
          <cell r="M77">
            <v>8</v>
          </cell>
        </row>
        <row r="78">
          <cell r="A78" t="str">
            <v>Ethan Jones</v>
          </cell>
          <cell r="B78" t="str">
            <v>Swimming</v>
          </cell>
          <cell r="C78" t="str">
            <v>Canada</v>
          </cell>
          <cell r="D78" t="str">
            <v>Female</v>
          </cell>
          <cell r="E78" t="str">
            <v>Bronze</v>
          </cell>
          <cell r="F78" t="str">
            <v>High Jump</v>
          </cell>
          <cell r="G78" t="str">
            <v>Youth</v>
          </cell>
          <cell r="H78" t="str">
            <v>Individual</v>
          </cell>
          <cell r="I78">
            <v>27</v>
          </cell>
          <cell r="J78">
            <v>66.91</v>
          </cell>
          <cell r="K78">
            <v>182.71</v>
          </cell>
          <cell r="L78">
            <v>4</v>
          </cell>
          <cell r="M78">
            <v>4</v>
          </cell>
        </row>
        <row r="79">
          <cell r="A79" t="str">
            <v>Ethan Jones</v>
          </cell>
          <cell r="B79" t="str">
            <v>Swimming</v>
          </cell>
          <cell r="C79" t="str">
            <v>UK</v>
          </cell>
          <cell r="D79" t="str">
            <v>Male</v>
          </cell>
          <cell r="E79" t="str">
            <v>Gold</v>
          </cell>
          <cell r="F79" t="str">
            <v>400m</v>
          </cell>
          <cell r="G79" t="str">
            <v>Youth</v>
          </cell>
          <cell r="H79" t="str">
            <v>Individual</v>
          </cell>
          <cell r="I79">
            <v>40</v>
          </cell>
          <cell r="J79">
            <v>76.12</v>
          </cell>
          <cell r="K79">
            <v>189.09</v>
          </cell>
          <cell r="L79">
            <v>4</v>
          </cell>
          <cell r="M79">
            <v>8</v>
          </cell>
        </row>
        <row r="80">
          <cell r="A80" t="str">
            <v>Ethan Jones</v>
          </cell>
          <cell r="B80" t="str">
            <v>Gymnastics</v>
          </cell>
          <cell r="C80" t="str">
            <v>Russia</v>
          </cell>
          <cell r="D80" t="str">
            <v>Male</v>
          </cell>
          <cell r="E80" t="str">
            <v>None</v>
          </cell>
          <cell r="F80" t="str">
            <v>High Jump</v>
          </cell>
          <cell r="G80" t="str">
            <v>Youth</v>
          </cell>
          <cell r="H80" t="str">
            <v>Individual</v>
          </cell>
          <cell r="I80">
            <v>38</v>
          </cell>
          <cell r="J80">
            <v>53.01</v>
          </cell>
          <cell r="K80">
            <v>182.11</v>
          </cell>
          <cell r="L80">
            <v>15</v>
          </cell>
          <cell r="M80">
            <v>5</v>
          </cell>
        </row>
        <row r="81">
          <cell r="A81" t="str">
            <v>Ethan Jones</v>
          </cell>
          <cell r="B81" t="str">
            <v>Weightlifting</v>
          </cell>
          <cell r="C81" t="str">
            <v>Russia</v>
          </cell>
          <cell r="D81" t="str">
            <v>Male</v>
          </cell>
          <cell r="E81" t="str">
            <v>Gold</v>
          </cell>
          <cell r="F81" t="str">
            <v>Long Jump</v>
          </cell>
          <cell r="G81" t="str">
            <v>Senior</v>
          </cell>
          <cell r="H81" t="str">
            <v>Individual</v>
          </cell>
          <cell r="I81">
            <v>21</v>
          </cell>
          <cell r="J81">
            <v>94.03</v>
          </cell>
          <cell r="K81">
            <v>193.93</v>
          </cell>
          <cell r="L81">
            <v>5</v>
          </cell>
          <cell r="M81">
            <v>8</v>
          </cell>
        </row>
        <row r="82">
          <cell r="A82" t="str">
            <v>Ethan Jones</v>
          </cell>
          <cell r="B82" t="str">
            <v>Boxing</v>
          </cell>
          <cell r="C82" t="str">
            <v>India</v>
          </cell>
          <cell r="D82" t="str">
            <v>Female</v>
          </cell>
          <cell r="E82" t="str">
            <v>Gold</v>
          </cell>
          <cell r="F82" t="str">
            <v>Shot Put</v>
          </cell>
          <cell r="G82" t="str">
            <v>Youth</v>
          </cell>
          <cell r="H82" t="str">
            <v>Individual</v>
          </cell>
          <cell r="I82">
            <v>23</v>
          </cell>
          <cell r="J82">
            <v>75.17</v>
          </cell>
          <cell r="K82">
            <v>178.34</v>
          </cell>
          <cell r="L82">
            <v>10</v>
          </cell>
          <cell r="M82">
            <v>0</v>
          </cell>
        </row>
        <row r="83">
          <cell r="A83" t="str">
            <v>Ethan Jones</v>
          </cell>
          <cell r="B83" t="str">
            <v>Swimming</v>
          </cell>
          <cell r="C83" t="str">
            <v>Canada</v>
          </cell>
          <cell r="D83" t="str">
            <v>Male</v>
          </cell>
          <cell r="E83" t="str">
            <v>Bronze</v>
          </cell>
          <cell r="F83" t="str">
            <v>Shot Put</v>
          </cell>
          <cell r="G83" t="str">
            <v>Youth</v>
          </cell>
          <cell r="H83" t="str">
            <v>Individual</v>
          </cell>
          <cell r="I83">
            <v>24</v>
          </cell>
          <cell r="J83">
            <v>70.28</v>
          </cell>
          <cell r="K83">
            <v>191.75</v>
          </cell>
          <cell r="L83">
            <v>17</v>
          </cell>
          <cell r="M83">
            <v>7</v>
          </cell>
        </row>
        <row r="84">
          <cell r="A84" t="str">
            <v>Ethan Jones</v>
          </cell>
          <cell r="B84" t="str">
            <v>Cycling</v>
          </cell>
          <cell r="C84" t="str">
            <v>Canada</v>
          </cell>
          <cell r="D84" t="str">
            <v>Male</v>
          </cell>
          <cell r="E84" t="str">
            <v>None</v>
          </cell>
          <cell r="F84" t="str">
            <v>Pole Vault</v>
          </cell>
          <cell r="G84" t="str">
            <v>Senior</v>
          </cell>
          <cell r="H84" t="str">
            <v>Individual</v>
          </cell>
          <cell r="I84">
            <v>33</v>
          </cell>
          <cell r="J84">
            <v>99.9</v>
          </cell>
          <cell r="K84">
            <v>166.18</v>
          </cell>
          <cell r="L84">
            <v>3</v>
          </cell>
          <cell r="M84">
            <v>1</v>
          </cell>
        </row>
        <row r="85">
          <cell r="A85" t="str">
            <v>Ethan Jones</v>
          </cell>
          <cell r="B85" t="str">
            <v>Athletics</v>
          </cell>
          <cell r="C85" t="str">
            <v>USA</v>
          </cell>
          <cell r="D85" t="str">
            <v>Female</v>
          </cell>
          <cell r="E85" t="str">
            <v>Silver</v>
          </cell>
          <cell r="F85" t="str">
            <v>200m</v>
          </cell>
          <cell r="G85" t="str">
            <v>Adult</v>
          </cell>
          <cell r="H85" t="str">
            <v>Individual</v>
          </cell>
          <cell r="I85">
            <v>20</v>
          </cell>
          <cell r="J85">
            <v>95.38</v>
          </cell>
          <cell r="K85">
            <v>191.97</v>
          </cell>
          <cell r="L85">
            <v>12</v>
          </cell>
          <cell r="M85">
            <v>9</v>
          </cell>
        </row>
        <row r="86">
          <cell r="A86" t="str">
            <v>Ethan Martinez</v>
          </cell>
          <cell r="B86" t="str">
            <v>Wrestling</v>
          </cell>
          <cell r="C86" t="str">
            <v>UK</v>
          </cell>
          <cell r="D86" t="str">
            <v>Female</v>
          </cell>
          <cell r="E86" t="str">
            <v>Gold</v>
          </cell>
          <cell r="F86" t="str">
            <v>Marathon</v>
          </cell>
          <cell r="G86" t="str">
            <v>Youth</v>
          </cell>
          <cell r="H86" t="str">
            <v>Individual</v>
          </cell>
          <cell r="I86">
            <v>33</v>
          </cell>
          <cell r="J86">
            <v>54.92</v>
          </cell>
          <cell r="K86">
            <v>190.1</v>
          </cell>
          <cell r="L86">
            <v>11</v>
          </cell>
          <cell r="M86">
            <v>8</v>
          </cell>
        </row>
        <row r="87">
          <cell r="A87" t="str">
            <v>Ethan Martinez</v>
          </cell>
          <cell r="B87" t="str">
            <v>Swimming</v>
          </cell>
          <cell r="C87" t="str">
            <v>USA</v>
          </cell>
          <cell r="D87" t="str">
            <v>Female</v>
          </cell>
          <cell r="E87" t="str">
            <v>Silver</v>
          </cell>
          <cell r="F87" t="str">
            <v>Pole Vault</v>
          </cell>
          <cell r="G87" t="str">
            <v>Adult</v>
          </cell>
          <cell r="H87" t="str">
            <v>Team</v>
          </cell>
          <cell r="I87">
            <v>35</v>
          </cell>
          <cell r="J87">
            <v>62.17</v>
          </cell>
          <cell r="K87">
            <v>155.30000000000001</v>
          </cell>
          <cell r="L87">
            <v>7</v>
          </cell>
          <cell r="M87">
            <v>2</v>
          </cell>
        </row>
        <row r="88">
          <cell r="A88" t="str">
            <v>Ethan Martinez</v>
          </cell>
          <cell r="B88" t="str">
            <v>Athletics</v>
          </cell>
          <cell r="C88" t="str">
            <v>Japan</v>
          </cell>
          <cell r="D88" t="str">
            <v>Male</v>
          </cell>
          <cell r="E88" t="str">
            <v>Bronze</v>
          </cell>
          <cell r="F88" t="str">
            <v>Long Jump</v>
          </cell>
          <cell r="G88" t="str">
            <v>Youth</v>
          </cell>
          <cell r="H88" t="str">
            <v>Individual</v>
          </cell>
          <cell r="I88">
            <v>23</v>
          </cell>
          <cell r="J88">
            <v>58.31</v>
          </cell>
          <cell r="K88">
            <v>186.5</v>
          </cell>
          <cell r="L88">
            <v>19</v>
          </cell>
          <cell r="M88">
            <v>5</v>
          </cell>
        </row>
        <row r="89">
          <cell r="A89" t="str">
            <v>Ethan Martinez</v>
          </cell>
          <cell r="B89" t="str">
            <v>Swimming</v>
          </cell>
          <cell r="C89" t="str">
            <v>Brazil</v>
          </cell>
          <cell r="D89" t="str">
            <v>Female</v>
          </cell>
          <cell r="E89" t="str">
            <v>Bronze</v>
          </cell>
          <cell r="F89" t="str">
            <v>Marathon</v>
          </cell>
          <cell r="G89" t="str">
            <v>Youth</v>
          </cell>
          <cell r="H89" t="str">
            <v>Individual</v>
          </cell>
          <cell r="I89">
            <v>39</v>
          </cell>
          <cell r="J89">
            <v>57.32</v>
          </cell>
          <cell r="K89">
            <v>188.89</v>
          </cell>
          <cell r="L89">
            <v>7</v>
          </cell>
          <cell r="M89">
            <v>2</v>
          </cell>
        </row>
        <row r="90">
          <cell r="A90" t="str">
            <v>Ethan Miller</v>
          </cell>
          <cell r="B90" t="str">
            <v>Athletics</v>
          </cell>
          <cell r="C90" t="str">
            <v>China</v>
          </cell>
          <cell r="D90" t="str">
            <v>Female</v>
          </cell>
          <cell r="E90" t="str">
            <v>None</v>
          </cell>
          <cell r="F90" t="str">
            <v>400m</v>
          </cell>
          <cell r="G90" t="str">
            <v>Youth</v>
          </cell>
          <cell r="H90" t="str">
            <v>Individual</v>
          </cell>
          <cell r="I90">
            <v>34</v>
          </cell>
          <cell r="J90">
            <v>69.97</v>
          </cell>
          <cell r="K90">
            <v>192.72</v>
          </cell>
          <cell r="L90">
            <v>3</v>
          </cell>
          <cell r="M90">
            <v>7</v>
          </cell>
        </row>
        <row r="91">
          <cell r="A91" t="str">
            <v>Ethan Miller</v>
          </cell>
          <cell r="B91" t="str">
            <v>Gymnastics</v>
          </cell>
          <cell r="C91" t="str">
            <v>Russia</v>
          </cell>
          <cell r="D91" t="str">
            <v>Male</v>
          </cell>
          <cell r="E91" t="str">
            <v>Bronze</v>
          </cell>
          <cell r="F91" t="str">
            <v>High Jump</v>
          </cell>
          <cell r="G91" t="str">
            <v>Youth</v>
          </cell>
          <cell r="H91" t="str">
            <v>Individual</v>
          </cell>
          <cell r="I91">
            <v>29</v>
          </cell>
          <cell r="J91">
            <v>87.45</v>
          </cell>
          <cell r="K91">
            <v>162.09</v>
          </cell>
          <cell r="L91">
            <v>5</v>
          </cell>
          <cell r="M91">
            <v>9</v>
          </cell>
        </row>
        <row r="92">
          <cell r="A92" t="str">
            <v>Ethan Miller</v>
          </cell>
          <cell r="B92" t="str">
            <v>Cycling</v>
          </cell>
          <cell r="C92" t="str">
            <v>Germany</v>
          </cell>
          <cell r="D92" t="str">
            <v>Male</v>
          </cell>
          <cell r="E92" t="str">
            <v>None</v>
          </cell>
          <cell r="F92" t="str">
            <v>100m</v>
          </cell>
          <cell r="G92" t="str">
            <v>Youth</v>
          </cell>
          <cell r="H92" t="str">
            <v>Team</v>
          </cell>
          <cell r="I92">
            <v>39</v>
          </cell>
          <cell r="J92">
            <v>92.68</v>
          </cell>
          <cell r="K92">
            <v>157.22999999999999</v>
          </cell>
          <cell r="L92">
            <v>5</v>
          </cell>
          <cell r="M92">
            <v>5</v>
          </cell>
        </row>
        <row r="93">
          <cell r="A93" t="str">
            <v>Ethan Miller</v>
          </cell>
          <cell r="B93" t="str">
            <v>Cycling</v>
          </cell>
          <cell r="C93" t="str">
            <v>Germany</v>
          </cell>
          <cell r="D93" t="str">
            <v>Female</v>
          </cell>
          <cell r="E93" t="str">
            <v>None</v>
          </cell>
          <cell r="F93" t="str">
            <v>400m</v>
          </cell>
          <cell r="G93" t="str">
            <v>Senior</v>
          </cell>
          <cell r="H93" t="str">
            <v>Individual</v>
          </cell>
          <cell r="I93">
            <v>23</v>
          </cell>
          <cell r="J93">
            <v>63.71</v>
          </cell>
          <cell r="K93">
            <v>176.08</v>
          </cell>
          <cell r="L93">
            <v>15</v>
          </cell>
          <cell r="M93">
            <v>8</v>
          </cell>
        </row>
        <row r="94">
          <cell r="A94" t="str">
            <v>Ethan Miller</v>
          </cell>
          <cell r="B94" t="str">
            <v>Athletics</v>
          </cell>
          <cell r="C94" t="str">
            <v>Russia</v>
          </cell>
          <cell r="D94" t="str">
            <v>Male</v>
          </cell>
          <cell r="E94" t="str">
            <v>Silver</v>
          </cell>
          <cell r="F94" t="str">
            <v>200m</v>
          </cell>
          <cell r="G94" t="str">
            <v>Adult</v>
          </cell>
          <cell r="H94" t="str">
            <v>Individual</v>
          </cell>
          <cell r="I94">
            <v>29</v>
          </cell>
          <cell r="J94">
            <v>73.25</v>
          </cell>
          <cell r="K94">
            <v>169.62</v>
          </cell>
          <cell r="L94">
            <v>3</v>
          </cell>
          <cell r="M94">
            <v>3</v>
          </cell>
        </row>
        <row r="95">
          <cell r="A95" t="str">
            <v>Ethan Miller</v>
          </cell>
          <cell r="B95" t="str">
            <v>Gymnastics</v>
          </cell>
          <cell r="C95" t="str">
            <v>China</v>
          </cell>
          <cell r="D95" t="str">
            <v>Male</v>
          </cell>
          <cell r="E95" t="str">
            <v>Silver</v>
          </cell>
          <cell r="F95" t="str">
            <v>Marathon</v>
          </cell>
          <cell r="G95" t="str">
            <v>Adult</v>
          </cell>
          <cell r="H95" t="str">
            <v>Team</v>
          </cell>
          <cell r="I95">
            <v>26</v>
          </cell>
          <cell r="J95">
            <v>97.11</v>
          </cell>
          <cell r="K95">
            <v>166.93</v>
          </cell>
          <cell r="L95">
            <v>12</v>
          </cell>
          <cell r="M95">
            <v>1</v>
          </cell>
        </row>
        <row r="96">
          <cell r="A96" t="str">
            <v>Ethan Miller</v>
          </cell>
          <cell r="B96" t="str">
            <v>Gymnastics</v>
          </cell>
          <cell r="C96" t="str">
            <v>Japan</v>
          </cell>
          <cell r="D96" t="str">
            <v>Male</v>
          </cell>
          <cell r="E96" t="str">
            <v>Silver</v>
          </cell>
          <cell r="F96" t="str">
            <v>Long Jump</v>
          </cell>
          <cell r="G96" t="str">
            <v>Adult</v>
          </cell>
          <cell r="H96" t="str">
            <v>Individual</v>
          </cell>
          <cell r="I96">
            <v>33</v>
          </cell>
          <cell r="J96">
            <v>83.85</v>
          </cell>
          <cell r="K96">
            <v>165.75</v>
          </cell>
          <cell r="L96">
            <v>1</v>
          </cell>
          <cell r="M96">
            <v>2</v>
          </cell>
        </row>
        <row r="97">
          <cell r="A97" t="str">
            <v>Ethan Miller</v>
          </cell>
          <cell r="B97" t="str">
            <v>Weightlifting</v>
          </cell>
          <cell r="C97" t="str">
            <v>Australia</v>
          </cell>
          <cell r="D97" t="str">
            <v>Female</v>
          </cell>
          <cell r="E97" t="str">
            <v>None</v>
          </cell>
          <cell r="F97" t="str">
            <v>Pole Vault</v>
          </cell>
          <cell r="G97" t="str">
            <v>Youth</v>
          </cell>
          <cell r="H97" t="str">
            <v>Individual</v>
          </cell>
          <cell r="I97">
            <v>26</v>
          </cell>
          <cell r="J97">
            <v>82.7</v>
          </cell>
          <cell r="K97">
            <v>185.1</v>
          </cell>
          <cell r="L97">
            <v>13</v>
          </cell>
          <cell r="M97">
            <v>2</v>
          </cell>
        </row>
        <row r="98">
          <cell r="A98" t="str">
            <v>Ethan Miller</v>
          </cell>
          <cell r="B98" t="str">
            <v>Cycling</v>
          </cell>
          <cell r="C98" t="str">
            <v>Brazil</v>
          </cell>
          <cell r="D98" t="str">
            <v>Female</v>
          </cell>
          <cell r="E98" t="str">
            <v>Silver</v>
          </cell>
          <cell r="F98" t="str">
            <v>Pole Vault</v>
          </cell>
          <cell r="G98" t="str">
            <v>Youth</v>
          </cell>
          <cell r="H98" t="str">
            <v>Team</v>
          </cell>
          <cell r="I98">
            <v>21</v>
          </cell>
          <cell r="J98">
            <v>57</v>
          </cell>
          <cell r="K98">
            <v>186.11</v>
          </cell>
          <cell r="L98">
            <v>4</v>
          </cell>
          <cell r="M98">
            <v>10</v>
          </cell>
        </row>
        <row r="99">
          <cell r="A99" t="str">
            <v>Ethan Rodriguez</v>
          </cell>
          <cell r="B99" t="str">
            <v>Cycling</v>
          </cell>
          <cell r="C99" t="str">
            <v>China</v>
          </cell>
          <cell r="D99" t="str">
            <v>Male</v>
          </cell>
          <cell r="E99" t="str">
            <v>None</v>
          </cell>
          <cell r="F99" t="str">
            <v>Long Jump</v>
          </cell>
          <cell r="G99" t="str">
            <v>Senior</v>
          </cell>
          <cell r="H99" t="str">
            <v>Team</v>
          </cell>
          <cell r="I99">
            <v>19</v>
          </cell>
          <cell r="J99">
            <v>85.28</v>
          </cell>
          <cell r="K99">
            <v>199.95</v>
          </cell>
          <cell r="L99">
            <v>5</v>
          </cell>
          <cell r="M99">
            <v>5</v>
          </cell>
        </row>
        <row r="100">
          <cell r="A100" t="str">
            <v>Ethan Rodriguez</v>
          </cell>
          <cell r="B100" t="str">
            <v>Cycling</v>
          </cell>
          <cell r="C100" t="str">
            <v>Brazil</v>
          </cell>
          <cell r="D100" t="str">
            <v>Female</v>
          </cell>
          <cell r="E100" t="str">
            <v>Bronze</v>
          </cell>
          <cell r="F100" t="str">
            <v>Shot Put</v>
          </cell>
          <cell r="G100" t="str">
            <v>Youth</v>
          </cell>
          <cell r="H100" t="str">
            <v>Individual</v>
          </cell>
          <cell r="I100">
            <v>26</v>
          </cell>
          <cell r="J100">
            <v>91.03</v>
          </cell>
          <cell r="K100">
            <v>156.72</v>
          </cell>
          <cell r="L100">
            <v>20</v>
          </cell>
          <cell r="M100">
            <v>3</v>
          </cell>
        </row>
        <row r="101">
          <cell r="A101" t="str">
            <v>Ethan Rodriguez</v>
          </cell>
          <cell r="B101" t="str">
            <v>Weightlifting</v>
          </cell>
          <cell r="C101" t="str">
            <v>Brazil</v>
          </cell>
          <cell r="D101" t="str">
            <v>Male</v>
          </cell>
          <cell r="E101" t="str">
            <v>Silver</v>
          </cell>
          <cell r="F101" t="str">
            <v>Marathon</v>
          </cell>
          <cell r="G101" t="str">
            <v>Senior</v>
          </cell>
          <cell r="H101" t="str">
            <v>Team</v>
          </cell>
          <cell r="I101">
            <v>34</v>
          </cell>
          <cell r="J101">
            <v>85.1</v>
          </cell>
          <cell r="K101">
            <v>172.47</v>
          </cell>
          <cell r="L101">
            <v>10</v>
          </cell>
          <cell r="M101">
            <v>1</v>
          </cell>
        </row>
        <row r="102">
          <cell r="A102" t="str">
            <v>Ethan Rodriguez</v>
          </cell>
          <cell r="B102" t="str">
            <v>Swimming</v>
          </cell>
          <cell r="C102" t="str">
            <v>India</v>
          </cell>
          <cell r="D102" t="str">
            <v>Male</v>
          </cell>
          <cell r="E102" t="str">
            <v>Silver</v>
          </cell>
          <cell r="F102" t="str">
            <v>400m</v>
          </cell>
          <cell r="G102" t="str">
            <v>Senior</v>
          </cell>
          <cell r="H102" t="str">
            <v>Individual</v>
          </cell>
          <cell r="I102">
            <v>18</v>
          </cell>
          <cell r="J102">
            <v>69.78</v>
          </cell>
          <cell r="K102">
            <v>167.6</v>
          </cell>
          <cell r="L102">
            <v>14</v>
          </cell>
          <cell r="M102">
            <v>0</v>
          </cell>
        </row>
        <row r="103">
          <cell r="A103" t="str">
            <v>Ethan Rodriguez</v>
          </cell>
          <cell r="B103" t="str">
            <v>Weightlifting</v>
          </cell>
          <cell r="C103" t="str">
            <v>Canada</v>
          </cell>
          <cell r="D103" t="str">
            <v>Female</v>
          </cell>
          <cell r="E103" t="str">
            <v>None</v>
          </cell>
          <cell r="F103" t="str">
            <v>Pole Vault</v>
          </cell>
          <cell r="G103" t="str">
            <v>Senior</v>
          </cell>
          <cell r="H103" t="str">
            <v>Individual</v>
          </cell>
          <cell r="I103">
            <v>20</v>
          </cell>
          <cell r="J103">
            <v>79.61</v>
          </cell>
          <cell r="K103">
            <v>151.94</v>
          </cell>
          <cell r="L103">
            <v>6</v>
          </cell>
          <cell r="M103">
            <v>3</v>
          </cell>
        </row>
        <row r="104">
          <cell r="A104" t="str">
            <v>Ethan Smith</v>
          </cell>
          <cell r="B104" t="str">
            <v>Swimming</v>
          </cell>
          <cell r="C104" t="str">
            <v>Brazil</v>
          </cell>
          <cell r="D104" t="str">
            <v>Male</v>
          </cell>
          <cell r="E104" t="str">
            <v>Silver</v>
          </cell>
          <cell r="F104" t="str">
            <v>400m</v>
          </cell>
          <cell r="G104" t="str">
            <v>Adult</v>
          </cell>
          <cell r="H104" t="str">
            <v>Team</v>
          </cell>
          <cell r="I104">
            <v>30</v>
          </cell>
          <cell r="J104">
            <v>68.87</v>
          </cell>
          <cell r="K104">
            <v>193</v>
          </cell>
          <cell r="L104">
            <v>7</v>
          </cell>
          <cell r="M104">
            <v>1</v>
          </cell>
        </row>
        <row r="105">
          <cell r="A105" t="str">
            <v>Ethan Smith</v>
          </cell>
          <cell r="B105" t="str">
            <v>Swimming</v>
          </cell>
          <cell r="C105" t="str">
            <v>Australia</v>
          </cell>
          <cell r="D105" t="str">
            <v>Male</v>
          </cell>
          <cell r="E105" t="str">
            <v>Gold</v>
          </cell>
          <cell r="F105" t="str">
            <v>High Jump</v>
          </cell>
          <cell r="G105" t="str">
            <v>Senior</v>
          </cell>
          <cell r="H105" t="str">
            <v>Team</v>
          </cell>
          <cell r="I105">
            <v>37</v>
          </cell>
          <cell r="J105">
            <v>79.8</v>
          </cell>
          <cell r="K105">
            <v>185.4</v>
          </cell>
          <cell r="L105">
            <v>8</v>
          </cell>
          <cell r="M105">
            <v>4</v>
          </cell>
        </row>
        <row r="106">
          <cell r="A106" t="str">
            <v>Ethan Smith</v>
          </cell>
          <cell r="B106" t="str">
            <v>Swimming</v>
          </cell>
          <cell r="C106" t="str">
            <v>UK</v>
          </cell>
          <cell r="D106" t="str">
            <v>Male</v>
          </cell>
          <cell r="E106" t="str">
            <v>Bronze</v>
          </cell>
          <cell r="F106" t="str">
            <v>Shot Put</v>
          </cell>
          <cell r="G106" t="str">
            <v>Adult</v>
          </cell>
          <cell r="H106" t="str">
            <v>Individual</v>
          </cell>
          <cell r="I106">
            <v>34</v>
          </cell>
          <cell r="J106">
            <v>56.23</v>
          </cell>
          <cell r="K106">
            <v>199.43</v>
          </cell>
          <cell r="L106">
            <v>20</v>
          </cell>
          <cell r="M106">
            <v>5</v>
          </cell>
        </row>
        <row r="107">
          <cell r="A107" t="str">
            <v>Ethan Williams</v>
          </cell>
          <cell r="B107" t="str">
            <v>Cycling</v>
          </cell>
          <cell r="C107" t="str">
            <v>Russia</v>
          </cell>
          <cell r="D107" t="str">
            <v>Female</v>
          </cell>
          <cell r="E107" t="str">
            <v>Bronze</v>
          </cell>
          <cell r="F107" t="str">
            <v>400m</v>
          </cell>
          <cell r="G107" t="str">
            <v>Youth</v>
          </cell>
          <cell r="H107" t="str">
            <v>Team</v>
          </cell>
          <cell r="I107">
            <v>30</v>
          </cell>
          <cell r="J107">
            <v>77.03</v>
          </cell>
          <cell r="K107">
            <v>188.25</v>
          </cell>
          <cell r="L107">
            <v>19</v>
          </cell>
          <cell r="M107">
            <v>0</v>
          </cell>
        </row>
        <row r="108">
          <cell r="A108" t="str">
            <v>Ethan Williams</v>
          </cell>
          <cell r="B108" t="str">
            <v>Gymnastics</v>
          </cell>
          <cell r="C108" t="str">
            <v>China</v>
          </cell>
          <cell r="D108" t="str">
            <v>Female</v>
          </cell>
          <cell r="E108" t="str">
            <v>None</v>
          </cell>
          <cell r="F108" t="str">
            <v>200m</v>
          </cell>
          <cell r="G108" t="str">
            <v>Adult</v>
          </cell>
          <cell r="H108" t="str">
            <v>Team</v>
          </cell>
          <cell r="I108">
            <v>37</v>
          </cell>
          <cell r="J108">
            <v>53.49</v>
          </cell>
          <cell r="K108">
            <v>187.97</v>
          </cell>
          <cell r="L108">
            <v>7</v>
          </cell>
          <cell r="M108">
            <v>1</v>
          </cell>
        </row>
        <row r="109">
          <cell r="A109" t="str">
            <v>Ethan Williams</v>
          </cell>
          <cell r="B109" t="str">
            <v>Athletics</v>
          </cell>
          <cell r="C109" t="str">
            <v>Australia</v>
          </cell>
          <cell r="D109" t="str">
            <v>Female</v>
          </cell>
          <cell r="E109" t="str">
            <v>Bronze</v>
          </cell>
          <cell r="F109" t="str">
            <v>High Jump</v>
          </cell>
          <cell r="G109" t="str">
            <v>Youth</v>
          </cell>
          <cell r="H109" t="str">
            <v>Individual</v>
          </cell>
          <cell r="I109">
            <v>30</v>
          </cell>
          <cell r="J109">
            <v>68.709999999999994</v>
          </cell>
          <cell r="K109">
            <v>171.19</v>
          </cell>
          <cell r="L109">
            <v>16</v>
          </cell>
          <cell r="M109">
            <v>9</v>
          </cell>
        </row>
        <row r="110">
          <cell r="A110" t="str">
            <v>Ethan Williams</v>
          </cell>
          <cell r="B110" t="str">
            <v>Swimming</v>
          </cell>
          <cell r="C110" t="str">
            <v>Australia</v>
          </cell>
          <cell r="D110" t="str">
            <v>Male</v>
          </cell>
          <cell r="E110" t="str">
            <v>Bronze</v>
          </cell>
          <cell r="F110" t="str">
            <v>Long Jump</v>
          </cell>
          <cell r="G110" t="str">
            <v>Youth</v>
          </cell>
          <cell r="H110" t="str">
            <v>Team</v>
          </cell>
          <cell r="I110">
            <v>33</v>
          </cell>
          <cell r="J110">
            <v>78.64</v>
          </cell>
          <cell r="K110">
            <v>182.12</v>
          </cell>
          <cell r="L110">
            <v>4</v>
          </cell>
          <cell r="M110">
            <v>7</v>
          </cell>
        </row>
        <row r="111">
          <cell r="A111" t="str">
            <v>Ethan Williams</v>
          </cell>
          <cell r="B111" t="str">
            <v>Wrestling</v>
          </cell>
          <cell r="C111" t="str">
            <v>Japan</v>
          </cell>
          <cell r="D111" t="str">
            <v>Female</v>
          </cell>
          <cell r="E111" t="str">
            <v>Silver</v>
          </cell>
          <cell r="F111" t="str">
            <v>400m</v>
          </cell>
          <cell r="G111" t="str">
            <v>Adult</v>
          </cell>
          <cell r="H111" t="str">
            <v>Team</v>
          </cell>
          <cell r="I111">
            <v>40</v>
          </cell>
          <cell r="J111">
            <v>86.68</v>
          </cell>
          <cell r="K111">
            <v>190.91</v>
          </cell>
          <cell r="L111">
            <v>7</v>
          </cell>
          <cell r="M111">
            <v>2</v>
          </cell>
        </row>
        <row r="112">
          <cell r="A112" t="str">
            <v>Ethan Williams</v>
          </cell>
          <cell r="B112" t="str">
            <v>Swimming</v>
          </cell>
          <cell r="C112" t="str">
            <v>Russia</v>
          </cell>
          <cell r="D112" t="str">
            <v>Female</v>
          </cell>
          <cell r="E112" t="str">
            <v>None</v>
          </cell>
          <cell r="F112" t="str">
            <v>High Jump</v>
          </cell>
          <cell r="G112" t="str">
            <v>Youth</v>
          </cell>
          <cell r="H112" t="str">
            <v>Individual</v>
          </cell>
          <cell r="I112">
            <v>18</v>
          </cell>
          <cell r="J112">
            <v>88.16</v>
          </cell>
          <cell r="K112">
            <v>171.93</v>
          </cell>
          <cell r="L112">
            <v>2</v>
          </cell>
          <cell r="M112">
            <v>6</v>
          </cell>
        </row>
        <row r="113">
          <cell r="A113" t="str">
            <v>Ethan Williams</v>
          </cell>
          <cell r="B113" t="str">
            <v>Weightlifting</v>
          </cell>
          <cell r="C113" t="str">
            <v>Japan</v>
          </cell>
          <cell r="D113" t="str">
            <v>Female</v>
          </cell>
          <cell r="E113" t="str">
            <v>Gold</v>
          </cell>
          <cell r="F113" t="str">
            <v>Pole Vault</v>
          </cell>
          <cell r="G113" t="str">
            <v>Youth</v>
          </cell>
          <cell r="H113" t="str">
            <v>Team</v>
          </cell>
          <cell r="I113">
            <v>25</v>
          </cell>
          <cell r="J113">
            <v>95.67</v>
          </cell>
          <cell r="K113">
            <v>197.17</v>
          </cell>
          <cell r="L113">
            <v>8</v>
          </cell>
          <cell r="M113">
            <v>7</v>
          </cell>
        </row>
        <row r="114">
          <cell r="A114" t="str">
            <v>Isabella Brown</v>
          </cell>
          <cell r="B114" t="str">
            <v>Boxing</v>
          </cell>
          <cell r="C114" t="str">
            <v>India</v>
          </cell>
          <cell r="D114" t="str">
            <v>Male</v>
          </cell>
          <cell r="E114" t="str">
            <v>None</v>
          </cell>
          <cell r="F114" t="str">
            <v>Marathon</v>
          </cell>
          <cell r="G114" t="str">
            <v>Adult</v>
          </cell>
          <cell r="H114" t="str">
            <v>Individual</v>
          </cell>
          <cell r="I114">
            <v>38</v>
          </cell>
          <cell r="J114">
            <v>90.6</v>
          </cell>
          <cell r="K114">
            <v>184.27</v>
          </cell>
          <cell r="L114">
            <v>12</v>
          </cell>
          <cell r="M114">
            <v>8</v>
          </cell>
        </row>
        <row r="115">
          <cell r="A115" t="str">
            <v>Isabella Davis</v>
          </cell>
          <cell r="B115" t="str">
            <v>Weightlifting</v>
          </cell>
          <cell r="C115" t="str">
            <v>China</v>
          </cell>
          <cell r="D115" t="str">
            <v>Female</v>
          </cell>
          <cell r="E115" t="str">
            <v>Bronze</v>
          </cell>
          <cell r="F115" t="str">
            <v>Pole Vault</v>
          </cell>
          <cell r="G115" t="str">
            <v>Senior</v>
          </cell>
          <cell r="H115" t="str">
            <v>Team</v>
          </cell>
          <cell r="I115">
            <v>23</v>
          </cell>
          <cell r="J115">
            <v>68</v>
          </cell>
          <cell r="K115">
            <v>199.82</v>
          </cell>
          <cell r="L115">
            <v>10</v>
          </cell>
          <cell r="M115">
            <v>3</v>
          </cell>
        </row>
        <row r="116">
          <cell r="A116" t="str">
            <v>Isabella Davis</v>
          </cell>
          <cell r="B116" t="str">
            <v>Swimming</v>
          </cell>
          <cell r="C116" t="str">
            <v>Canada</v>
          </cell>
          <cell r="D116" t="str">
            <v>Female</v>
          </cell>
          <cell r="E116" t="str">
            <v>None</v>
          </cell>
          <cell r="F116" t="str">
            <v>400m</v>
          </cell>
          <cell r="G116" t="str">
            <v>Adult</v>
          </cell>
          <cell r="H116" t="str">
            <v>Individual</v>
          </cell>
          <cell r="I116">
            <v>37</v>
          </cell>
          <cell r="J116">
            <v>77.540000000000006</v>
          </cell>
          <cell r="K116">
            <v>171.04</v>
          </cell>
          <cell r="L116">
            <v>9</v>
          </cell>
          <cell r="M116">
            <v>10</v>
          </cell>
        </row>
        <row r="117">
          <cell r="A117" t="str">
            <v>Isabella Davis</v>
          </cell>
          <cell r="B117" t="str">
            <v>Cycling</v>
          </cell>
          <cell r="C117" t="str">
            <v>Canada</v>
          </cell>
          <cell r="D117" t="str">
            <v>Female</v>
          </cell>
          <cell r="E117" t="str">
            <v>Bronze</v>
          </cell>
          <cell r="F117" t="str">
            <v>Long Jump</v>
          </cell>
          <cell r="G117" t="str">
            <v>Adult</v>
          </cell>
          <cell r="H117" t="str">
            <v>Individual</v>
          </cell>
          <cell r="I117">
            <v>32</v>
          </cell>
          <cell r="J117">
            <v>91.12</v>
          </cell>
          <cell r="K117">
            <v>173.35</v>
          </cell>
          <cell r="L117">
            <v>2</v>
          </cell>
          <cell r="M117">
            <v>6</v>
          </cell>
        </row>
        <row r="118">
          <cell r="A118" t="str">
            <v>Isabella Davis</v>
          </cell>
          <cell r="B118" t="str">
            <v>Boxing</v>
          </cell>
          <cell r="C118" t="str">
            <v>Russia</v>
          </cell>
          <cell r="D118" t="str">
            <v>Male</v>
          </cell>
          <cell r="E118" t="str">
            <v>Silver</v>
          </cell>
          <cell r="F118" t="str">
            <v>200m</v>
          </cell>
          <cell r="G118" t="str">
            <v>Senior</v>
          </cell>
          <cell r="H118" t="str">
            <v>Team</v>
          </cell>
          <cell r="I118">
            <v>22</v>
          </cell>
          <cell r="J118">
            <v>90.96</v>
          </cell>
          <cell r="K118">
            <v>193.72</v>
          </cell>
          <cell r="L118">
            <v>10</v>
          </cell>
          <cell r="M118">
            <v>0</v>
          </cell>
        </row>
        <row r="119">
          <cell r="A119" t="str">
            <v>Isabella Davis</v>
          </cell>
          <cell r="B119" t="str">
            <v>Athletics</v>
          </cell>
          <cell r="C119" t="str">
            <v>Germany</v>
          </cell>
          <cell r="D119" t="str">
            <v>Female</v>
          </cell>
          <cell r="E119" t="str">
            <v>Gold</v>
          </cell>
          <cell r="F119" t="str">
            <v>High Jump</v>
          </cell>
          <cell r="G119" t="str">
            <v>Adult</v>
          </cell>
          <cell r="H119" t="str">
            <v>Team</v>
          </cell>
          <cell r="I119">
            <v>30</v>
          </cell>
          <cell r="J119">
            <v>76.25</v>
          </cell>
          <cell r="K119">
            <v>177.96</v>
          </cell>
          <cell r="L119">
            <v>2</v>
          </cell>
          <cell r="M119">
            <v>3</v>
          </cell>
        </row>
        <row r="120">
          <cell r="A120" t="str">
            <v>Isabella Davis</v>
          </cell>
          <cell r="B120" t="str">
            <v>Boxing</v>
          </cell>
          <cell r="C120" t="str">
            <v>Japan</v>
          </cell>
          <cell r="D120" t="str">
            <v>Female</v>
          </cell>
          <cell r="E120" t="str">
            <v>Gold</v>
          </cell>
          <cell r="F120" t="str">
            <v>High Jump</v>
          </cell>
          <cell r="G120" t="str">
            <v>Senior</v>
          </cell>
          <cell r="H120" t="str">
            <v>Team</v>
          </cell>
          <cell r="I120">
            <v>30</v>
          </cell>
          <cell r="J120">
            <v>71.680000000000007</v>
          </cell>
          <cell r="K120">
            <v>192.9</v>
          </cell>
          <cell r="L120">
            <v>7</v>
          </cell>
          <cell r="M120">
            <v>7</v>
          </cell>
        </row>
        <row r="121">
          <cell r="A121" t="str">
            <v>Isabella Garcia</v>
          </cell>
          <cell r="B121" t="str">
            <v>Swimming</v>
          </cell>
          <cell r="C121" t="str">
            <v>Canada</v>
          </cell>
          <cell r="D121" t="str">
            <v>Male</v>
          </cell>
          <cell r="E121" t="str">
            <v>Gold</v>
          </cell>
          <cell r="F121" t="str">
            <v>Marathon</v>
          </cell>
          <cell r="G121" t="str">
            <v>Youth</v>
          </cell>
          <cell r="H121" t="str">
            <v>Team</v>
          </cell>
          <cell r="I121">
            <v>25</v>
          </cell>
          <cell r="J121">
            <v>81.22</v>
          </cell>
          <cell r="K121">
            <v>164.43</v>
          </cell>
          <cell r="L121">
            <v>19</v>
          </cell>
          <cell r="M121">
            <v>6</v>
          </cell>
        </row>
        <row r="122">
          <cell r="A122" t="str">
            <v>Isabella Garcia</v>
          </cell>
          <cell r="B122" t="str">
            <v>Gymnastics</v>
          </cell>
          <cell r="C122" t="str">
            <v>Canada</v>
          </cell>
          <cell r="D122" t="str">
            <v>Female</v>
          </cell>
          <cell r="E122" t="str">
            <v>None</v>
          </cell>
          <cell r="F122" t="str">
            <v>400m</v>
          </cell>
          <cell r="G122" t="str">
            <v>Senior</v>
          </cell>
          <cell r="H122" t="str">
            <v>Individual</v>
          </cell>
          <cell r="I122">
            <v>40</v>
          </cell>
          <cell r="J122">
            <v>60.55</v>
          </cell>
          <cell r="K122">
            <v>173.51</v>
          </cell>
          <cell r="L122">
            <v>2</v>
          </cell>
          <cell r="M122">
            <v>3</v>
          </cell>
        </row>
        <row r="123">
          <cell r="A123" t="str">
            <v>Isabella Johnson</v>
          </cell>
          <cell r="B123" t="str">
            <v>Wrestling</v>
          </cell>
          <cell r="C123" t="str">
            <v>Germany</v>
          </cell>
          <cell r="D123" t="str">
            <v>Female</v>
          </cell>
          <cell r="E123" t="str">
            <v>Gold</v>
          </cell>
          <cell r="F123" t="str">
            <v>Marathon</v>
          </cell>
          <cell r="G123" t="str">
            <v>Senior</v>
          </cell>
          <cell r="H123" t="str">
            <v>Team</v>
          </cell>
          <cell r="I123">
            <v>40</v>
          </cell>
          <cell r="J123">
            <v>70.760000000000005</v>
          </cell>
          <cell r="K123">
            <v>178.61</v>
          </cell>
          <cell r="L123">
            <v>7</v>
          </cell>
          <cell r="M123">
            <v>7</v>
          </cell>
        </row>
        <row r="124">
          <cell r="A124" t="str">
            <v>Isabella Johnson</v>
          </cell>
          <cell r="B124" t="str">
            <v>Cycling</v>
          </cell>
          <cell r="C124" t="str">
            <v>Canada</v>
          </cell>
          <cell r="D124" t="str">
            <v>Female</v>
          </cell>
          <cell r="E124" t="str">
            <v>None</v>
          </cell>
          <cell r="F124" t="str">
            <v>100m</v>
          </cell>
          <cell r="G124" t="str">
            <v>Youth</v>
          </cell>
          <cell r="H124" t="str">
            <v>Individual</v>
          </cell>
          <cell r="I124">
            <v>31</v>
          </cell>
          <cell r="J124">
            <v>66.86</v>
          </cell>
          <cell r="K124">
            <v>182.95</v>
          </cell>
          <cell r="L124">
            <v>9</v>
          </cell>
          <cell r="M124">
            <v>6</v>
          </cell>
        </row>
        <row r="125">
          <cell r="A125" t="str">
            <v>Isabella Johnson</v>
          </cell>
          <cell r="B125" t="str">
            <v>Athletics</v>
          </cell>
          <cell r="C125" t="str">
            <v>Russia</v>
          </cell>
          <cell r="D125" t="str">
            <v>Male</v>
          </cell>
          <cell r="E125" t="str">
            <v>Gold</v>
          </cell>
          <cell r="F125" t="str">
            <v>400m</v>
          </cell>
          <cell r="G125" t="str">
            <v>Youth</v>
          </cell>
          <cell r="H125" t="str">
            <v>Individual</v>
          </cell>
          <cell r="I125">
            <v>28</v>
          </cell>
          <cell r="J125">
            <v>94.19</v>
          </cell>
          <cell r="K125">
            <v>163.9</v>
          </cell>
          <cell r="L125">
            <v>10</v>
          </cell>
          <cell r="M125">
            <v>10</v>
          </cell>
        </row>
        <row r="126">
          <cell r="A126" t="str">
            <v>Isabella Johnson</v>
          </cell>
          <cell r="B126" t="str">
            <v>Cycling</v>
          </cell>
          <cell r="C126" t="str">
            <v>India</v>
          </cell>
          <cell r="D126" t="str">
            <v>Male</v>
          </cell>
          <cell r="E126" t="str">
            <v>None</v>
          </cell>
          <cell r="F126" t="str">
            <v>High Jump</v>
          </cell>
          <cell r="G126" t="str">
            <v>Senior</v>
          </cell>
          <cell r="H126" t="str">
            <v>Team</v>
          </cell>
          <cell r="I126">
            <v>22</v>
          </cell>
          <cell r="J126">
            <v>78</v>
          </cell>
          <cell r="K126">
            <v>192.12</v>
          </cell>
          <cell r="L126">
            <v>9</v>
          </cell>
          <cell r="M126">
            <v>8</v>
          </cell>
        </row>
        <row r="127">
          <cell r="A127" t="str">
            <v>Isabella Johnson</v>
          </cell>
          <cell r="B127" t="str">
            <v>Gymnastics</v>
          </cell>
          <cell r="C127" t="str">
            <v>USA</v>
          </cell>
          <cell r="D127" t="str">
            <v>Male</v>
          </cell>
          <cell r="E127" t="str">
            <v>Bronze</v>
          </cell>
          <cell r="F127" t="str">
            <v>High Jump</v>
          </cell>
          <cell r="G127" t="str">
            <v>Youth</v>
          </cell>
          <cell r="H127" t="str">
            <v>Individual</v>
          </cell>
          <cell r="I127">
            <v>21</v>
          </cell>
          <cell r="J127">
            <v>54.71</v>
          </cell>
          <cell r="K127">
            <v>158.63</v>
          </cell>
          <cell r="L127">
            <v>2</v>
          </cell>
          <cell r="M127">
            <v>2</v>
          </cell>
        </row>
        <row r="128">
          <cell r="A128" t="str">
            <v>Isabella Johnson</v>
          </cell>
          <cell r="B128" t="str">
            <v>Gymnastics</v>
          </cell>
          <cell r="C128" t="str">
            <v>India</v>
          </cell>
          <cell r="D128" t="str">
            <v>Male</v>
          </cell>
          <cell r="E128" t="str">
            <v>Bronze</v>
          </cell>
          <cell r="F128" t="str">
            <v>Shot Put</v>
          </cell>
          <cell r="G128" t="str">
            <v>Senior</v>
          </cell>
          <cell r="H128" t="str">
            <v>Individual</v>
          </cell>
          <cell r="I128">
            <v>40</v>
          </cell>
          <cell r="J128">
            <v>87.96</v>
          </cell>
          <cell r="K128">
            <v>187.26</v>
          </cell>
          <cell r="L128">
            <v>19</v>
          </cell>
          <cell r="M128">
            <v>9</v>
          </cell>
        </row>
        <row r="129">
          <cell r="A129" t="str">
            <v>Isabella Johnson</v>
          </cell>
          <cell r="B129" t="str">
            <v>Wrestling</v>
          </cell>
          <cell r="C129" t="str">
            <v>Germany</v>
          </cell>
          <cell r="D129" t="str">
            <v>Female</v>
          </cell>
          <cell r="E129" t="str">
            <v>None</v>
          </cell>
          <cell r="F129" t="str">
            <v>100m</v>
          </cell>
          <cell r="G129" t="str">
            <v>Senior</v>
          </cell>
          <cell r="H129" t="str">
            <v>Individual</v>
          </cell>
          <cell r="I129">
            <v>38</v>
          </cell>
          <cell r="J129">
            <v>82.61</v>
          </cell>
          <cell r="K129">
            <v>152.05000000000001</v>
          </cell>
          <cell r="L129">
            <v>1</v>
          </cell>
          <cell r="M129">
            <v>7</v>
          </cell>
        </row>
        <row r="130">
          <cell r="A130" t="str">
            <v>Isabella Johnson</v>
          </cell>
          <cell r="B130" t="str">
            <v>Swimming</v>
          </cell>
          <cell r="C130" t="str">
            <v>UK</v>
          </cell>
          <cell r="D130" t="str">
            <v>Female</v>
          </cell>
          <cell r="E130" t="str">
            <v>Bronze</v>
          </cell>
          <cell r="F130" t="str">
            <v>100m</v>
          </cell>
          <cell r="G130" t="str">
            <v>Adult</v>
          </cell>
          <cell r="H130" t="str">
            <v>Team</v>
          </cell>
          <cell r="I130">
            <v>35</v>
          </cell>
          <cell r="J130">
            <v>98.32</v>
          </cell>
          <cell r="K130">
            <v>185.05</v>
          </cell>
          <cell r="L130">
            <v>20</v>
          </cell>
          <cell r="M130">
            <v>0</v>
          </cell>
        </row>
        <row r="131">
          <cell r="A131" t="str">
            <v>Isabella Jones</v>
          </cell>
          <cell r="B131" t="str">
            <v>Athletics</v>
          </cell>
          <cell r="C131" t="str">
            <v>USA</v>
          </cell>
          <cell r="D131" t="str">
            <v>Female</v>
          </cell>
          <cell r="E131" t="str">
            <v>Bronze</v>
          </cell>
          <cell r="F131" t="str">
            <v>Shot Put</v>
          </cell>
          <cell r="G131" t="str">
            <v>Youth</v>
          </cell>
          <cell r="H131" t="str">
            <v>Team</v>
          </cell>
          <cell r="I131">
            <v>28</v>
          </cell>
          <cell r="J131">
            <v>68.38</v>
          </cell>
          <cell r="K131">
            <v>172.24</v>
          </cell>
          <cell r="L131">
            <v>4</v>
          </cell>
          <cell r="M131">
            <v>8</v>
          </cell>
        </row>
        <row r="132">
          <cell r="A132" t="str">
            <v>Isabella Jones</v>
          </cell>
          <cell r="B132" t="str">
            <v>Weightlifting</v>
          </cell>
          <cell r="C132" t="str">
            <v>Germany</v>
          </cell>
          <cell r="D132" t="str">
            <v>Female</v>
          </cell>
          <cell r="E132" t="str">
            <v>Bronze</v>
          </cell>
          <cell r="F132" t="str">
            <v>Shot Put</v>
          </cell>
          <cell r="G132" t="str">
            <v>Adult</v>
          </cell>
          <cell r="H132" t="str">
            <v>Team</v>
          </cell>
          <cell r="I132">
            <v>19</v>
          </cell>
          <cell r="J132">
            <v>76.48</v>
          </cell>
          <cell r="K132">
            <v>162.83000000000001</v>
          </cell>
          <cell r="L132">
            <v>19</v>
          </cell>
          <cell r="M132">
            <v>3</v>
          </cell>
        </row>
        <row r="133">
          <cell r="A133" t="str">
            <v>Isabella Martinez</v>
          </cell>
          <cell r="B133" t="str">
            <v>Boxing</v>
          </cell>
          <cell r="C133" t="str">
            <v>China</v>
          </cell>
          <cell r="D133" t="str">
            <v>Female</v>
          </cell>
          <cell r="E133" t="str">
            <v>Gold</v>
          </cell>
          <cell r="F133" t="str">
            <v>400m</v>
          </cell>
          <cell r="G133" t="str">
            <v>Senior</v>
          </cell>
          <cell r="H133" t="str">
            <v>Team</v>
          </cell>
          <cell r="I133">
            <v>31</v>
          </cell>
          <cell r="J133">
            <v>86.48</v>
          </cell>
          <cell r="K133">
            <v>175.45</v>
          </cell>
          <cell r="L133">
            <v>4</v>
          </cell>
          <cell r="M133">
            <v>1</v>
          </cell>
        </row>
        <row r="134">
          <cell r="A134" t="str">
            <v>Isabella Martinez</v>
          </cell>
          <cell r="B134" t="str">
            <v>Boxing</v>
          </cell>
          <cell r="C134" t="str">
            <v>UK</v>
          </cell>
          <cell r="D134" t="str">
            <v>Female</v>
          </cell>
          <cell r="E134" t="str">
            <v>Bronze</v>
          </cell>
          <cell r="F134" t="str">
            <v>Pole Vault</v>
          </cell>
          <cell r="G134" t="str">
            <v>Senior</v>
          </cell>
          <cell r="H134" t="str">
            <v>Team</v>
          </cell>
          <cell r="I134">
            <v>28</v>
          </cell>
          <cell r="J134">
            <v>89.95</v>
          </cell>
          <cell r="K134">
            <v>172.53</v>
          </cell>
          <cell r="L134">
            <v>9</v>
          </cell>
          <cell r="M134">
            <v>0</v>
          </cell>
        </row>
        <row r="135">
          <cell r="A135" t="str">
            <v>Isabella Martinez</v>
          </cell>
          <cell r="B135" t="str">
            <v>Weightlifting</v>
          </cell>
          <cell r="C135" t="str">
            <v>Germany</v>
          </cell>
          <cell r="D135" t="str">
            <v>Male</v>
          </cell>
          <cell r="E135" t="str">
            <v>Silver</v>
          </cell>
          <cell r="F135" t="str">
            <v>Shot Put</v>
          </cell>
          <cell r="G135" t="str">
            <v>Senior</v>
          </cell>
          <cell r="H135" t="str">
            <v>Individual</v>
          </cell>
          <cell r="I135">
            <v>21</v>
          </cell>
          <cell r="J135">
            <v>58.32</v>
          </cell>
          <cell r="K135">
            <v>195.38</v>
          </cell>
          <cell r="L135">
            <v>9</v>
          </cell>
          <cell r="M135">
            <v>0</v>
          </cell>
        </row>
        <row r="136">
          <cell r="A136" t="str">
            <v>Isabella Martinez</v>
          </cell>
          <cell r="B136" t="str">
            <v>Cycling</v>
          </cell>
          <cell r="C136" t="str">
            <v>Canada</v>
          </cell>
          <cell r="D136" t="str">
            <v>Female</v>
          </cell>
          <cell r="E136" t="str">
            <v>Silver</v>
          </cell>
          <cell r="F136" t="str">
            <v>Long Jump</v>
          </cell>
          <cell r="G136" t="str">
            <v>Senior</v>
          </cell>
          <cell r="H136" t="str">
            <v>Team</v>
          </cell>
          <cell r="I136">
            <v>27</v>
          </cell>
          <cell r="J136">
            <v>65.540000000000006</v>
          </cell>
          <cell r="K136">
            <v>167.72</v>
          </cell>
          <cell r="L136">
            <v>20</v>
          </cell>
          <cell r="M136">
            <v>8</v>
          </cell>
        </row>
        <row r="137">
          <cell r="A137" t="str">
            <v>Isabella Martinez</v>
          </cell>
          <cell r="B137" t="str">
            <v>Weightlifting</v>
          </cell>
          <cell r="C137" t="str">
            <v>USA</v>
          </cell>
          <cell r="D137" t="str">
            <v>Female</v>
          </cell>
          <cell r="E137" t="str">
            <v>Gold</v>
          </cell>
          <cell r="F137" t="str">
            <v>High Jump</v>
          </cell>
          <cell r="G137" t="str">
            <v>Adult</v>
          </cell>
          <cell r="H137" t="str">
            <v>Team</v>
          </cell>
          <cell r="I137">
            <v>28</v>
          </cell>
          <cell r="J137">
            <v>53.79</v>
          </cell>
          <cell r="K137">
            <v>173.71</v>
          </cell>
          <cell r="L137">
            <v>10</v>
          </cell>
          <cell r="M137">
            <v>4</v>
          </cell>
        </row>
        <row r="138">
          <cell r="A138" t="str">
            <v>Isabella Martinez</v>
          </cell>
          <cell r="B138" t="str">
            <v>Swimming</v>
          </cell>
          <cell r="C138" t="str">
            <v>Australia</v>
          </cell>
          <cell r="D138" t="str">
            <v>Male</v>
          </cell>
          <cell r="E138" t="str">
            <v>Silver</v>
          </cell>
          <cell r="F138" t="str">
            <v>400m</v>
          </cell>
          <cell r="G138" t="str">
            <v>Senior</v>
          </cell>
          <cell r="H138" t="str">
            <v>Team</v>
          </cell>
          <cell r="I138">
            <v>24</v>
          </cell>
          <cell r="J138">
            <v>97.62</v>
          </cell>
          <cell r="K138">
            <v>181.56</v>
          </cell>
          <cell r="L138">
            <v>14</v>
          </cell>
          <cell r="M138">
            <v>8</v>
          </cell>
        </row>
        <row r="139">
          <cell r="A139" t="str">
            <v>Isabella Miller</v>
          </cell>
          <cell r="B139" t="str">
            <v>Athletics</v>
          </cell>
          <cell r="C139" t="str">
            <v>UK</v>
          </cell>
          <cell r="D139" t="str">
            <v>Male</v>
          </cell>
          <cell r="E139" t="str">
            <v>Bronze</v>
          </cell>
          <cell r="F139" t="str">
            <v>Marathon</v>
          </cell>
          <cell r="G139" t="str">
            <v>Senior</v>
          </cell>
          <cell r="H139" t="str">
            <v>Team</v>
          </cell>
          <cell r="I139">
            <v>36</v>
          </cell>
          <cell r="J139">
            <v>89.15</v>
          </cell>
          <cell r="K139">
            <v>178.53</v>
          </cell>
          <cell r="L139">
            <v>17</v>
          </cell>
          <cell r="M139">
            <v>5</v>
          </cell>
        </row>
        <row r="140">
          <cell r="A140" t="str">
            <v>Isabella Miller</v>
          </cell>
          <cell r="B140" t="str">
            <v>Weightlifting</v>
          </cell>
          <cell r="C140" t="str">
            <v>UK</v>
          </cell>
          <cell r="D140" t="str">
            <v>Female</v>
          </cell>
          <cell r="E140" t="str">
            <v>Gold</v>
          </cell>
          <cell r="F140" t="str">
            <v>Shot Put</v>
          </cell>
          <cell r="G140" t="str">
            <v>Senior</v>
          </cell>
          <cell r="H140" t="str">
            <v>Individual</v>
          </cell>
          <cell r="I140">
            <v>37</v>
          </cell>
          <cell r="J140">
            <v>53.71</v>
          </cell>
          <cell r="K140">
            <v>154.04</v>
          </cell>
          <cell r="L140">
            <v>7</v>
          </cell>
          <cell r="M140">
            <v>6</v>
          </cell>
        </row>
        <row r="141">
          <cell r="A141" t="str">
            <v>Isabella Miller</v>
          </cell>
          <cell r="B141" t="str">
            <v>Wrestling</v>
          </cell>
          <cell r="C141" t="str">
            <v>China</v>
          </cell>
          <cell r="D141" t="str">
            <v>Female</v>
          </cell>
          <cell r="E141" t="str">
            <v>Gold</v>
          </cell>
          <cell r="F141" t="str">
            <v>Marathon</v>
          </cell>
          <cell r="G141" t="str">
            <v>Youth</v>
          </cell>
          <cell r="H141" t="str">
            <v>Individual</v>
          </cell>
          <cell r="I141">
            <v>24</v>
          </cell>
          <cell r="J141">
            <v>96.13</v>
          </cell>
          <cell r="K141">
            <v>189.4</v>
          </cell>
          <cell r="L141">
            <v>8</v>
          </cell>
          <cell r="M141">
            <v>10</v>
          </cell>
        </row>
        <row r="142">
          <cell r="A142" t="str">
            <v>Isabella Miller</v>
          </cell>
          <cell r="B142" t="str">
            <v>Boxing</v>
          </cell>
          <cell r="C142" t="str">
            <v>Canada</v>
          </cell>
          <cell r="D142" t="str">
            <v>Male</v>
          </cell>
          <cell r="E142" t="str">
            <v>None</v>
          </cell>
          <cell r="F142" t="str">
            <v>High Jump</v>
          </cell>
          <cell r="G142" t="str">
            <v>Youth</v>
          </cell>
          <cell r="H142" t="str">
            <v>Team</v>
          </cell>
          <cell r="I142">
            <v>18</v>
          </cell>
          <cell r="J142">
            <v>72.349999999999994</v>
          </cell>
          <cell r="K142">
            <v>159.01</v>
          </cell>
          <cell r="L142">
            <v>9</v>
          </cell>
          <cell r="M142">
            <v>3</v>
          </cell>
        </row>
        <row r="143">
          <cell r="A143" t="str">
            <v>Isabella Miller</v>
          </cell>
          <cell r="B143" t="str">
            <v>Boxing</v>
          </cell>
          <cell r="C143" t="str">
            <v>Japan</v>
          </cell>
          <cell r="D143" t="str">
            <v>Female</v>
          </cell>
          <cell r="E143" t="str">
            <v>Gold</v>
          </cell>
          <cell r="F143" t="str">
            <v>Pole Vault</v>
          </cell>
          <cell r="G143" t="str">
            <v>Adult</v>
          </cell>
          <cell r="H143" t="str">
            <v>Individual</v>
          </cell>
          <cell r="I143">
            <v>26</v>
          </cell>
          <cell r="J143">
            <v>85.01</v>
          </cell>
          <cell r="K143">
            <v>198.73</v>
          </cell>
          <cell r="L143">
            <v>20</v>
          </cell>
          <cell r="M143">
            <v>0</v>
          </cell>
        </row>
        <row r="144">
          <cell r="A144" t="str">
            <v>Isabella Miller</v>
          </cell>
          <cell r="B144" t="str">
            <v>Wrestling</v>
          </cell>
          <cell r="C144" t="str">
            <v>India</v>
          </cell>
          <cell r="D144" t="str">
            <v>Male</v>
          </cell>
          <cell r="E144" t="str">
            <v>None</v>
          </cell>
          <cell r="F144" t="str">
            <v>100m</v>
          </cell>
          <cell r="G144" t="str">
            <v>Senior</v>
          </cell>
          <cell r="H144" t="str">
            <v>Individual</v>
          </cell>
          <cell r="I144">
            <v>21</v>
          </cell>
          <cell r="J144">
            <v>93.7</v>
          </cell>
          <cell r="K144">
            <v>167.6</v>
          </cell>
          <cell r="L144">
            <v>7</v>
          </cell>
          <cell r="M144">
            <v>3</v>
          </cell>
        </row>
        <row r="145">
          <cell r="A145" t="str">
            <v>Isabella Miller</v>
          </cell>
          <cell r="B145" t="str">
            <v>Wrestling</v>
          </cell>
          <cell r="C145" t="str">
            <v>UK</v>
          </cell>
          <cell r="D145" t="str">
            <v>Male</v>
          </cell>
          <cell r="E145" t="str">
            <v>Bronze</v>
          </cell>
          <cell r="F145" t="str">
            <v>Shot Put</v>
          </cell>
          <cell r="G145" t="str">
            <v>Adult</v>
          </cell>
          <cell r="H145" t="str">
            <v>Individual</v>
          </cell>
          <cell r="I145">
            <v>18</v>
          </cell>
          <cell r="J145">
            <v>64.45</v>
          </cell>
          <cell r="K145">
            <v>199.5</v>
          </cell>
          <cell r="L145">
            <v>5</v>
          </cell>
          <cell r="M145">
            <v>6</v>
          </cell>
        </row>
        <row r="146">
          <cell r="A146" t="str">
            <v>Isabella Rodriguez</v>
          </cell>
          <cell r="B146" t="str">
            <v>Wrestling</v>
          </cell>
          <cell r="C146" t="str">
            <v>Russia</v>
          </cell>
          <cell r="D146" t="str">
            <v>Female</v>
          </cell>
          <cell r="E146" t="str">
            <v>Gold</v>
          </cell>
          <cell r="F146" t="str">
            <v>400m</v>
          </cell>
          <cell r="G146" t="str">
            <v>Senior</v>
          </cell>
          <cell r="H146" t="str">
            <v>Individual</v>
          </cell>
          <cell r="I146">
            <v>22</v>
          </cell>
          <cell r="J146">
            <v>97.87</v>
          </cell>
          <cell r="K146">
            <v>162.08000000000001</v>
          </cell>
          <cell r="L146">
            <v>6</v>
          </cell>
          <cell r="M146">
            <v>10</v>
          </cell>
        </row>
        <row r="147">
          <cell r="A147" t="str">
            <v>Isabella Rodriguez</v>
          </cell>
          <cell r="B147" t="str">
            <v>Swimming</v>
          </cell>
          <cell r="C147" t="str">
            <v>UK</v>
          </cell>
          <cell r="D147" t="str">
            <v>Female</v>
          </cell>
          <cell r="E147" t="str">
            <v>Silver</v>
          </cell>
          <cell r="F147" t="str">
            <v>Long Jump</v>
          </cell>
          <cell r="G147" t="str">
            <v>Adult</v>
          </cell>
          <cell r="H147" t="str">
            <v>Team</v>
          </cell>
          <cell r="I147">
            <v>37</v>
          </cell>
          <cell r="J147">
            <v>81.709999999999994</v>
          </cell>
          <cell r="K147">
            <v>178.02</v>
          </cell>
          <cell r="L147">
            <v>3</v>
          </cell>
          <cell r="M147">
            <v>3</v>
          </cell>
        </row>
        <row r="148">
          <cell r="A148" t="str">
            <v>Isabella Smith</v>
          </cell>
          <cell r="B148" t="str">
            <v>Gymnastics</v>
          </cell>
          <cell r="C148" t="str">
            <v>UK</v>
          </cell>
          <cell r="D148" t="str">
            <v>Male</v>
          </cell>
          <cell r="E148" t="str">
            <v>Silver</v>
          </cell>
          <cell r="F148" t="str">
            <v>200m</v>
          </cell>
          <cell r="G148" t="str">
            <v>Adult</v>
          </cell>
          <cell r="H148" t="str">
            <v>Individual</v>
          </cell>
          <cell r="I148">
            <v>22</v>
          </cell>
          <cell r="J148">
            <v>87.28</v>
          </cell>
          <cell r="K148">
            <v>193.6</v>
          </cell>
          <cell r="L148">
            <v>19</v>
          </cell>
          <cell r="M148">
            <v>3</v>
          </cell>
        </row>
        <row r="149">
          <cell r="A149" t="str">
            <v>Isabella Smith</v>
          </cell>
          <cell r="B149" t="str">
            <v>Athletics</v>
          </cell>
          <cell r="C149" t="str">
            <v>Australia</v>
          </cell>
          <cell r="D149" t="str">
            <v>Male</v>
          </cell>
          <cell r="E149" t="str">
            <v>Gold</v>
          </cell>
          <cell r="F149" t="str">
            <v>200m</v>
          </cell>
          <cell r="G149" t="str">
            <v>Youth</v>
          </cell>
          <cell r="H149" t="str">
            <v>Team</v>
          </cell>
          <cell r="I149">
            <v>40</v>
          </cell>
          <cell r="J149">
            <v>73.28</v>
          </cell>
          <cell r="K149">
            <v>150.69</v>
          </cell>
          <cell r="L149">
            <v>13</v>
          </cell>
          <cell r="M149">
            <v>2</v>
          </cell>
        </row>
        <row r="150">
          <cell r="A150" t="str">
            <v>Isabella Smith</v>
          </cell>
          <cell r="B150" t="str">
            <v>Weightlifting</v>
          </cell>
          <cell r="C150" t="str">
            <v>USA</v>
          </cell>
          <cell r="D150" t="str">
            <v>Female</v>
          </cell>
          <cell r="E150" t="str">
            <v>Bronze</v>
          </cell>
          <cell r="F150" t="str">
            <v>High Jump</v>
          </cell>
          <cell r="G150" t="str">
            <v>Youth</v>
          </cell>
          <cell r="H150" t="str">
            <v>Team</v>
          </cell>
          <cell r="I150">
            <v>40</v>
          </cell>
          <cell r="J150">
            <v>66.430000000000007</v>
          </cell>
          <cell r="K150">
            <v>194.53</v>
          </cell>
          <cell r="L150">
            <v>13</v>
          </cell>
          <cell r="M150">
            <v>0</v>
          </cell>
        </row>
        <row r="151">
          <cell r="A151" t="str">
            <v>Isabella Smith</v>
          </cell>
          <cell r="B151" t="str">
            <v>Cycling</v>
          </cell>
          <cell r="C151" t="str">
            <v>Brazil</v>
          </cell>
          <cell r="D151" t="str">
            <v>Male</v>
          </cell>
          <cell r="E151" t="str">
            <v>None</v>
          </cell>
          <cell r="F151" t="str">
            <v>400m</v>
          </cell>
          <cell r="G151" t="str">
            <v>Youth</v>
          </cell>
          <cell r="H151" t="str">
            <v>Team</v>
          </cell>
          <cell r="I151">
            <v>32</v>
          </cell>
          <cell r="J151">
            <v>73.55</v>
          </cell>
          <cell r="K151">
            <v>189.84</v>
          </cell>
          <cell r="L151">
            <v>11</v>
          </cell>
          <cell r="M151">
            <v>0</v>
          </cell>
        </row>
        <row r="152">
          <cell r="A152" t="str">
            <v>Isabella Williams</v>
          </cell>
          <cell r="B152" t="str">
            <v>Swimming</v>
          </cell>
          <cell r="C152" t="str">
            <v>India</v>
          </cell>
          <cell r="D152" t="str">
            <v>Female</v>
          </cell>
          <cell r="E152" t="str">
            <v>Silver</v>
          </cell>
          <cell r="F152" t="str">
            <v>Pole Vault</v>
          </cell>
          <cell r="G152" t="str">
            <v>Senior</v>
          </cell>
          <cell r="H152" t="str">
            <v>Team</v>
          </cell>
          <cell r="I152">
            <v>39</v>
          </cell>
          <cell r="J152">
            <v>78.069999999999993</v>
          </cell>
          <cell r="K152">
            <v>152.26</v>
          </cell>
          <cell r="L152">
            <v>8</v>
          </cell>
          <cell r="M152">
            <v>1</v>
          </cell>
        </row>
        <row r="153">
          <cell r="A153" t="str">
            <v>Isabella Williams</v>
          </cell>
          <cell r="B153" t="str">
            <v>Gymnastics</v>
          </cell>
          <cell r="C153" t="str">
            <v>Brazil</v>
          </cell>
          <cell r="D153" t="str">
            <v>Female</v>
          </cell>
          <cell r="E153" t="str">
            <v>Gold</v>
          </cell>
          <cell r="F153" t="str">
            <v>200m</v>
          </cell>
          <cell r="G153" t="str">
            <v>Adult</v>
          </cell>
          <cell r="H153" t="str">
            <v>Team</v>
          </cell>
          <cell r="I153">
            <v>19</v>
          </cell>
          <cell r="J153">
            <v>90.21</v>
          </cell>
          <cell r="K153">
            <v>172.01</v>
          </cell>
          <cell r="L153">
            <v>3</v>
          </cell>
          <cell r="M153">
            <v>2</v>
          </cell>
        </row>
        <row r="154">
          <cell r="A154" t="str">
            <v>Isabella Williams</v>
          </cell>
          <cell r="B154" t="str">
            <v>Gymnastics</v>
          </cell>
          <cell r="C154" t="str">
            <v>USA</v>
          </cell>
          <cell r="D154" t="str">
            <v>Female</v>
          </cell>
          <cell r="E154" t="str">
            <v>Gold</v>
          </cell>
          <cell r="F154" t="str">
            <v>Shot Put</v>
          </cell>
          <cell r="G154" t="str">
            <v>Adult</v>
          </cell>
          <cell r="H154" t="str">
            <v>Individual</v>
          </cell>
          <cell r="I154">
            <v>24</v>
          </cell>
          <cell r="J154">
            <v>66.8</v>
          </cell>
          <cell r="K154">
            <v>161.91999999999999</v>
          </cell>
          <cell r="L154">
            <v>3</v>
          </cell>
          <cell r="M154">
            <v>9</v>
          </cell>
        </row>
        <row r="155">
          <cell r="A155" t="str">
            <v>Isabella Williams</v>
          </cell>
          <cell r="B155" t="str">
            <v>Athletics</v>
          </cell>
          <cell r="C155" t="str">
            <v>Russia</v>
          </cell>
          <cell r="D155" t="str">
            <v>Male</v>
          </cell>
          <cell r="E155" t="str">
            <v>Bronze</v>
          </cell>
          <cell r="F155" t="str">
            <v>High Jump</v>
          </cell>
          <cell r="G155" t="str">
            <v>Senior</v>
          </cell>
          <cell r="H155" t="str">
            <v>Individual</v>
          </cell>
          <cell r="I155">
            <v>21</v>
          </cell>
          <cell r="J155">
            <v>86.87</v>
          </cell>
          <cell r="K155">
            <v>156.22999999999999</v>
          </cell>
          <cell r="L155">
            <v>14</v>
          </cell>
          <cell r="M155">
            <v>0</v>
          </cell>
        </row>
        <row r="156">
          <cell r="A156" t="str">
            <v>Isabella Williams</v>
          </cell>
          <cell r="B156" t="str">
            <v>Athletics</v>
          </cell>
          <cell r="C156" t="str">
            <v>China</v>
          </cell>
          <cell r="D156" t="str">
            <v>Male</v>
          </cell>
          <cell r="E156" t="str">
            <v>Gold</v>
          </cell>
          <cell r="F156" t="str">
            <v>200m</v>
          </cell>
          <cell r="G156" t="str">
            <v>Adult</v>
          </cell>
          <cell r="H156" t="str">
            <v>Individual</v>
          </cell>
          <cell r="I156">
            <v>24</v>
          </cell>
          <cell r="J156">
            <v>63.65</v>
          </cell>
          <cell r="K156">
            <v>171.31</v>
          </cell>
          <cell r="L156">
            <v>9</v>
          </cell>
          <cell r="M156">
            <v>1</v>
          </cell>
        </row>
        <row r="157">
          <cell r="A157" t="str">
            <v>Isabella Williams</v>
          </cell>
          <cell r="B157" t="str">
            <v>Cycling</v>
          </cell>
          <cell r="C157" t="str">
            <v>Brazil</v>
          </cell>
          <cell r="D157" t="str">
            <v>Female</v>
          </cell>
          <cell r="E157" t="str">
            <v>Silver</v>
          </cell>
          <cell r="F157" t="str">
            <v>400m</v>
          </cell>
          <cell r="G157" t="str">
            <v>Senior</v>
          </cell>
          <cell r="H157" t="str">
            <v>Individual</v>
          </cell>
          <cell r="I157">
            <v>23</v>
          </cell>
          <cell r="J157">
            <v>85.45</v>
          </cell>
          <cell r="K157">
            <v>196.62</v>
          </cell>
          <cell r="L157">
            <v>12</v>
          </cell>
          <cell r="M157">
            <v>8</v>
          </cell>
        </row>
        <row r="158">
          <cell r="A158" t="str">
            <v>James Brown</v>
          </cell>
          <cell r="B158" t="str">
            <v>Boxing</v>
          </cell>
          <cell r="C158" t="str">
            <v>Australia</v>
          </cell>
          <cell r="D158" t="str">
            <v>Female</v>
          </cell>
          <cell r="E158" t="str">
            <v>Silver</v>
          </cell>
          <cell r="F158" t="str">
            <v>200m</v>
          </cell>
          <cell r="G158" t="str">
            <v>Adult</v>
          </cell>
          <cell r="H158" t="str">
            <v>Team</v>
          </cell>
          <cell r="I158">
            <v>37</v>
          </cell>
          <cell r="J158">
            <v>97.92</v>
          </cell>
          <cell r="K158">
            <v>185.05</v>
          </cell>
          <cell r="L158">
            <v>5</v>
          </cell>
          <cell r="M158">
            <v>4</v>
          </cell>
        </row>
        <row r="159">
          <cell r="A159" t="str">
            <v>James Brown</v>
          </cell>
          <cell r="B159" t="str">
            <v>Boxing</v>
          </cell>
          <cell r="C159" t="str">
            <v>Russia</v>
          </cell>
          <cell r="D159" t="str">
            <v>Female</v>
          </cell>
          <cell r="E159" t="str">
            <v>None</v>
          </cell>
          <cell r="F159" t="str">
            <v>200m</v>
          </cell>
          <cell r="G159" t="str">
            <v>Adult</v>
          </cell>
          <cell r="H159" t="str">
            <v>Individual</v>
          </cell>
          <cell r="I159">
            <v>35</v>
          </cell>
          <cell r="J159">
            <v>96.8</v>
          </cell>
          <cell r="K159">
            <v>194.15</v>
          </cell>
          <cell r="L159">
            <v>11</v>
          </cell>
          <cell r="M159">
            <v>4</v>
          </cell>
        </row>
        <row r="160">
          <cell r="A160" t="str">
            <v>James Brown</v>
          </cell>
          <cell r="B160" t="str">
            <v>Swimming</v>
          </cell>
          <cell r="C160" t="str">
            <v>Brazil</v>
          </cell>
          <cell r="D160" t="str">
            <v>Female</v>
          </cell>
          <cell r="E160" t="str">
            <v>Gold</v>
          </cell>
          <cell r="F160" t="str">
            <v>Pole Vault</v>
          </cell>
          <cell r="G160" t="str">
            <v>Senior</v>
          </cell>
          <cell r="H160" t="str">
            <v>Individual</v>
          </cell>
          <cell r="I160">
            <v>32</v>
          </cell>
          <cell r="J160">
            <v>89.21</v>
          </cell>
          <cell r="K160">
            <v>185.17</v>
          </cell>
          <cell r="L160">
            <v>7</v>
          </cell>
          <cell r="M160">
            <v>10</v>
          </cell>
        </row>
        <row r="161">
          <cell r="A161" t="str">
            <v>James Brown</v>
          </cell>
          <cell r="B161" t="str">
            <v>Gymnastics</v>
          </cell>
          <cell r="C161" t="str">
            <v>Japan</v>
          </cell>
          <cell r="D161" t="str">
            <v>Female</v>
          </cell>
          <cell r="E161" t="str">
            <v>Silver</v>
          </cell>
          <cell r="F161" t="str">
            <v>100m</v>
          </cell>
          <cell r="G161" t="str">
            <v>Senior</v>
          </cell>
          <cell r="H161" t="str">
            <v>Individual</v>
          </cell>
          <cell r="I161">
            <v>23</v>
          </cell>
          <cell r="J161">
            <v>52.38</v>
          </cell>
          <cell r="K161">
            <v>165.91</v>
          </cell>
          <cell r="L161">
            <v>18</v>
          </cell>
          <cell r="M161">
            <v>0</v>
          </cell>
        </row>
        <row r="162">
          <cell r="A162" t="str">
            <v>James Brown</v>
          </cell>
          <cell r="B162" t="str">
            <v>Gymnastics</v>
          </cell>
          <cell r="C162" t="str">
            <v>India</v>
          </cell>
          <cell r="D162" t="str">
            <v>Male</v>
          </cell>
          <cell r="E162" t="str">
            <v>Bronze</v>
          </cell>
          <cell r="F162" t="str">
            <v>100m</v>
          </cell>
          <cell r="G162" t="str">
            <v>Youth</v>
          </cell>
          <cell r="H162" t="str">
            <v>Team</v>
          </cell>
          <cell r="I162">
            <v>19</v>
          </cell>
          <cell r="J162">
            <v>85.48</v>
          </cell>
          <cell r="K162">
            <v>196.68</v>
          </cell>
          <cell r="L162">
            <v>11</v>
          </cell>
          <cell r="M162">
            <v>8</v>
          </cell>
        </row>
        <row r="163">
          <cell r="A163" t="str">
            <v>James Brown</v>
          </cell>
          <cell r="B163" t="str">
            <v>Swimming</v>
          </cell>
          <cell r="C163" t="str">
            <v>Russia</v>
          </cell>
          <cell r="D163" t="str">
            <v>Female</v>
          </cell>
          <cell r="E163" t="str">
            <v>Silver</v>
          </cell>
          <cell r="F163" t="str">
            <v>200m</v>
          </cell>
          <cell r="G163" t="str">
            <v>Senior</v>
          </cell>
          <cell r="H163" t="str">
            <v>Individual</v>
          </cell>
          <cell r="I163">
            <v>29</v>
          </cell>
          <cell r="J163">
            <v>54.38</v>
          </cell>
          <cell r="K163">
            <v>192.18</v>
          </cell>
          <cell r="L163">
            <v>5</v>
          </cell>
          <cell r="M163">
            <v>6</v>
          </cell>
        </row>
        <row r="164">
          <cell r="A164" t="str">
            <v>James Brown</v>
          </cell>
          <cell r="B164" t="str">
            <v>Boxing</v>
          </cell>
          <cell r="C164" t="str">
            <v>India</v>
          </cell>
          <cell r="D164" t="str">
            <v>Male</v>
          </cell>
          <cell r="E164" t="str">
            <v>Bronze</v>
          </cell>
          <cell r="F164" t="str">
            <v>Shot Put</v>
          </cell>
          <cell r="G164" t="str">
            <v>Adult</v>
          </cell>
          <cell r="H164" t="str">
            <v>Team</v>
          </cell>
          <cell r="I164">
            <v>32</v>
          </cell>
          <cell r="J164">
            <v>67.069999999999993</v>
          </cell>
          <cell r="K164">
            <v>157.52000000000001</v>
          </cell>
          <cell r="L164">
            <v>18</v>
          </cell>
          <cell r="M164">
            <v>4</v>
          </cell>
        </row>
        <row r="165">
          <cell r="A165" t="str">
            <v>James Brown</v>
          </cell>
          <cell r="B165" t="str">
            <v>Boxing</v>
          </cell>
          <cell r="C165" t="str">
            <v>China</v>
          </cell>
          <cell r="D165" t="str">
            <v>Female</v>
          </cell>
          <cell r="E165" t="str">
            <v>Gold</v>
          </cell>
          <cell r="F165" t="str">
            <v>100m</v>
          </cell>
          <cell r="G165" t="str">
            <v>Youth</v>
          </cell>
          <cell r="H165" t="str">
            <v>Team</v>
          </cell>
          <cell r="I165">
            <v>38</v>
          </cell>
          <cell r="J165">
            <v>76.87</v>
          </cell>
          <cell r="K165">
            <v>188.72</v>
          </cell>
          <cell r="L165">
            <v>8</v>
          </cell>
          <cell r="M165">
            <v>9</v>
          </cell>
        </row>
        <row r="166">
          <cell r="A166" t="str">
            <v>James Brown</v>
          </cell>
          <cell r="B166" t="str">
            <v>Swimming</v>
          </cell>
          <cell r="C166" t="str">
            <v>Australia</v>
          </cell>
          <cell r="D166" t="str">
            <v>Female</v>
          </cell>
          <cell r="E166" t="str">
            <v>Gold</v>
          </cell>
          <cell r="F166" t="str">
            <v>Shot Put</v>
          </cell>
          <cell r="G166" t="str">
            <v>Youth</v>
          </cell>
          <cell r="H166" t="str">
            <v>Individual</v>
          </cell>
          <cell r="I166">
            <v>39</v>
          </cell>
          <cell r="J166">
            <v>80.84</v>
          </cell>
          <cell r="K166">
            <v>182.44</v>
          </cell>
          <cell r="L166">
            <v>4</v>
          </cell>
          <cell r="M166">
            <v>5</v>
          </cell>
        </row>
        <row r="167">
          <cell r="A167" t="str">
            <v>James Davis</v>
          </cell>
          <cell r="B167" t="str">
            <v>Gymnastics</v>
          </cell>
          <cell r="C167" t="str">
            <v>Japan</v>
          </cell>
          <cell r="D167" t="str">
            <v>Male</v>
          </cell>
          <cell r="E167" t="str">
            <v>Gold</v>
          </cell>
          <cell r="F167" t="str">
            <v>400m</v>
          </cell>
          <cell r="G167" t="str">
            <v>Senior</v>
          </cell>
          <cell r="H167" t="str">
            <v>Team</v>
          </cell>
          <cell r="I167">
            <v>18</v>
          </cell>
          <cell r="J167">
            <v>77.040000000000006</v>
          </cell>
          <cell r="K167">
            <v>198.06</v>
          </cell>
          <cell r="L167">
            <v>15</v>
          </cell>
          <cell r="M167">
            <v>6</v>
          </cell>
        </row>
        <row r="168">
          <cell r="A168" t="str">
            <v>James Davis</v>
          </cell>
          <cell r="B168" t="str">
            <v>Wrestling</v>
          </cell>
          <cell r="C168" t="str">
            <v>UK</v>
          </cell>
          <cell r="D168" t="str">
            <v>Male</v>
          </cell>
          <cell r="E168" t="str">
            <v>Bronze</v>
          </cell>
          <cell r="F168" t="str">
            <v>Pole Vault</v>
          </cell>
          <cell r="G168" t="str">
            <v>Adult</v>
          </cell>
          <cell r="H168" t="str">
            <v>Individual</v>
          </cell>
          <cell r="I168">
            <v>37</v>
          </cell>
          <cell r="J168">
            <v>80.38</v>
          </cell>
          <cell r="K168">
            <v>151.77000000000001</v>
          </cell>
          <cell r="L168">
            <v>10</v>
          </cell>
          <cell r="M168">
            <v>6</v>
          </cell>
        </row>
        <row r="169">
          <cell r="A169" t="str">
            <v>James Davis</v>
          </cell>
          <cell r="B169" t="str">
            <v>Weightlifting</v>
          </cell>
          <cell r="C169" t="str">
            <v>Brazil</v>
          </cell>
          <cell r="D169" t="str">
            <v>Female</v>
          </cell>
          <cell r="E169" t="str">
            <v>Silver</v>
          </cell>
          <cell r="F169" t="str">
            <v>Long Jump</v>
          </cell>
          <cell r="G169" t="str">
            <v>Senior</v>
          </cell>
          <cell r="H169" t="str">
            <v>Individual</v>
          </cell>
          <cell r="I169">
            <v>34</v>
          </cell>
          <cell r="J169">
            <v>51.78</v>
          </cell>
          <cell r="K169">
            <v>160.04</v>
          </cell>
          <cell r="L169">
            <v>17</v>
          </cell>
          <cell r="M169">
            <v>0</v>
          </cell>
        </row>
        <row r="170">
          <cell r="A170" t="str">
            <v>James Garcia</v>
          </cell>
          <cell r="B170" t="str">
            <v>Gymnastics</v>
          </cell>
          <cell r="C170" t="str">
            <v>USA</v>
          </cell>
          <cell r="D170" t="str">
            <v>Female</v>
          </cell>
          <cell r="E170" t="str">
            <v>Gold</v>
          </cell>
          <cell r="F170" t="str">
            <v>Marathon</v>
          </cell>
          <cell r="G170" t="str">
            <v>Adult</v>
          </cell>
          <cell r="H170" t="str">
            <v>Team</v>
          </cell>
          <cell r="I170">
            <v>39</v>
          </cell>
          <cell r="J170">
            <v>89.96</v>
          </cell>
          <cell r="K170">
            <v>199.45</v>
          </cell>
          <cell r="L170">
            <v>7</v>
          </cell>
          <cell r="M170">
            <v>10</v>
          </cell>
        </row>
        <row r="171">
          <cell r="A171" t="str">
            <v>James Garcia</v>
          </cell>
          <cell r="B171" t="str">
            <v>Cycling</v>
          </cell>
          <cell r="C171" t="str">
            <v>Japan</v>
          </cell>
          <cell r="D171" t="str">
            <v>Male</v>
          </cell>
          <cell r="E171" t="str">
            <v>None</v>
          </cell>
          <cell r="F171" t="str">
            <v>200m</v>
          </cell>
          <cell r="G171" t="str">
            <v>Youth</v>
          </cell>
          <cell r="H171" t="str">
            <v>Individual</v>
          </cell>
          <cell r="I171">
            <v>23</v>
          </cell>
          <cell r="J171">
            <v>80.040000000000006</v>
          </cell>
          <cell r="K171">
            <v>184.66</v>
          </cell>
          <cell r="L171">
            <v>4</v>
          </cell>
          <cell r="M171">
            <v>1</v>
          </cell>
        </row>
        <row r="172">
          <cell r="A172" t="str">
            <v>James Garcia</v>
          </cell>
          <cell r="B172" t="str">
            <v>Weightlifting</v>
          </cell>
          <cell r="C172" t="str">
            <v>Germany</v>
          </cell>
          <cell r="D172" t="str">
            <v>Male</v>
          </cell>
          <cell r="E172" t="str">
            <v>Silver</v>
          </cell>
          <cell r="F172" t="str">
            <v>Pole Vault</v>
          </cell>
          <cell r="G172" t="str">
            <v>Senior</v>
          </cell>
          <cell r="H172" t="str">
            <v>Team</v>
          </cell>
          <cell r="I172">
            <v>39</v>
          </cell>
          <cell r="J172">
            <v>55.18</v>
          </cell>
          <cell r="K172">
            <v>196.86</v>
          </cell>
          <cell r="L172">
            <v>1</v>
          </cell>
          <cell r="M172">
            <v>5</v>
          </cell>
        </row>
        <row r="173">
          <cell r="A173" t="str">
            <v>James Garcia</v>
          </cell>
          <cell r="B173" t="str">
            <v>Boxing</v>
          </cell>
          <cell r="C173" t="str">
            <v>India</v>
          </cell>
          <cell r="D173" t="str">
            <v>Female</v>
          </cell>
          <cell r="E173" t="str">
            <v>None</v>
          </cell>
          <cell r="F173" t="str">
            <v>Long Jump</v>
          </cell>
          <cell r="G173" t="str">
            <v>Youth</v>
          </cell>
          <cell r="H173" t="str">
            <v>Team</v>
          </cell>
          <cell r="I173">
            <v>28</v>
          </cell>
          <cell r="J173">
            <v>51.08</v>
          </cell>
          <cell r="K173">
            <v>194.11</v>
          </cell>
          <cell r="L173">
            <v>1</v>
          </cell>
          <cell r="M173">
            <v>5</v>
          </cell>
        </row>
        <row r="174">
          <cell r="A174" t="str">
            <v>James Garcia</v>
          </cell>
          <cell r="B174" t="str">
            <v>Cycling</v>
          </cell>
          <cell r="C174" t="str">
            <v>Russia</v>
          </cell>
          <cell r="D174" t="str">
            <v>Male</v>
          </cell>
          <cell r="E174" t="str">
            <v>Bronze</v>
          </cell>
          <cell r="F174" t="str">
            <v>Shot Put</v>
          </cell>
          <cell r="G174" t="str">
            <v>Youth</v>
          </cell>
          <cell r="H174" t="str">
            <v>Team</v>
          </cell>
          <cell r="I174">
            <v>22</v>
          </cell>
          <cell r="J174">
            <v>74.239999999999995</v>
          </cell>
          <cell r="K174">
            <v>182.5</v>
          </cell>
          <cell r="L174">
            <v>16</v>
          </cell>
          <cell r="M174">
            <v>3</v>
          </cell>
        </row>
        <row r="175">
          <cell r="A175" t="str">
            <v>James Garcia</v>
          </cell>
          <cell r="B175" t="str">
            <v>Boxing</v>
          </cell>
          <cell r="C175" t="str">
            <v>USA</v>
          </cell>
          <cell r="D175" t="str">
            <v>Male</v>
          </cell>
          <cell r="E175" t="str">
            <v>Gold</v>
          </cell>
          <cell r="F175" t="str">
            <v>100m</v>
          </cell>
          <cell r="G175" t="str">
            <v>Youth</v>
          </cell>
          <cell r="H175" t="str">
            <v>Team</v>
          </cell>
          <cell r="I175">
            <v>28</v>
          </cell>
          <cell r="J175">
            <v>62.08</v>
          </cell>
          <cell r="K175">
            <v>166.56</v>
          </cell>
          <cell r="L175">
            <v>3</v>
          </cell>
          <cell r="M175">
            <v>1</v>
          </cell>
        </row>
        <row r="176">
          <cell r="A176" t="str">
            <v>James Johnson</v>
          </cell>
          <cell r="B176" t="str">
            <v>Boxing</v>
          </cell>
          <cell r="C176" t="str">
            <v>Russia</v>
          </cell>
          <cell r="D176" t="str">
            <v>Male</v>
          </cell>
          <cell r="E176" t="str">
            <v>None</v>
          </cell>
          <cell r="F176" t="str">
            <v>400m</v>
          </cell>
          <cell r="G176" t="str">
            <v>Youth</v>
          </cell>
          <cell r="H176" t="str">
            <v>Individual</v>
          </cell>
          <cell r="I176">
            <v>24</v>
          </cell>
          <cell r="J176">
            <v>87.74</v>
          </cell>
          <cell r="K176">
            <v>175.34</v>
          </cell>
          <cell r="L176">
            <v>18</v>
          </cell>
          <cell r="M176">
            <v>5</v>
          </cell>
        </row>
        <row r="177">
          <cell r="A177" t="str">
            <v>James Johnson</v>
          </cell>
          <cell r="B177" t="str">
            <v>Gymnastics</v>
          </cell>
          <cell r="C177" t="str">
            <v>Germany</v>
          </cell>
          <cell r="D177" t="str">
            <v>Male</v>
          </cell>
          <cell r="E177" t="str">
            <v>None</v>
          </cell>
          <cell r="F177" t="str">
            <v>100m</v>
          </cell>
          <cell r="G177" t="str">
            <v>Adult</v>
          </cell>
          <cell r="H177" t="str">
            <v>Individual</v>
          </cell>
          <cell r="I177">
            <v>20</v>
          </cell>
          <cell r="J177">
            <v>94.19</v>
          </cell>
          <cell r="K177">
            <v>185.95</v>
          </cell>
          <cell r="L177">
            <v>9</v>
          </cell>
          <cell r="M177">
            <v>9</v>
          </cell>
        </row>
        <row r="178">
          <cell r="A178" t="str">
            <v>James Johnson</v>
          </cell>
          <cell r="B178" t="str">
            <v>Boxing</v>
          </cell>
          <cell r="C178" t="str">
            <v>Japan</v>
          </cell>
          <cell r="D178" t="str">
            <v>Female</v>
          </cell>
          <cell r="E178" t="str">
            <v>None</v>
          </cell>
          <cell r="F178" t="str">
            <v>High Jump</v>
          </cell>
          <cell r="G178" t="str">
            <v>Senior</v>
          </cell>
          <cell r="H178" t="str">
            <v>Individual</v>
          </cell>
          <cell r="I178">
            <v>19</v>
          </cell>
          <cell r="J178">
            <v>72.569999999999993</v>
          </cell>
          <cell r="K178">
            <v>176.4</v>
          </cell>
          <cell r="L178">
            <v>19</v>
          </cell>
          <cell r="M178">
            <v>2</v>
          </cell>
        </row>
        <row r="179">
          <cell r="A179" t="str">
            <v>James Johnson</v>
          </cell>
          <cell r="B179" t="str">
            <v>Wrestling</v>
          </cell>
          <cell r="C179" t="str">
            <v>Australia</v>
          </cell>
          <cell r="D179" t="str">
            <v>Male</v>
          </cell>
          <cell r="E179" t="str">
            <v>Gold</v>
          </cell>
          <cell r="F179" t="str">
            <v>Long Jump</v>
          </cell>
          <cell r="G179" t="str">
            <v>Senior</v>
          </cell>
          <cell r="H179" t="str">
            <v>Individual</v>
          </cell>
          <cell r="I179">
            <v>35</v>
          </cell>
          <cell r="J179">
            <v>73.08</v>
          </cell>
          <cell r="K179">
            <v>189.48</v>
          </cell>
          <cell r="L179">
            <v>19</v>
          </cell>
          <cell r="M179">
            <v>5</v>
          </cell>
        </row>
        <row r="180">
          <cell r="A180" t="str">
            <v>James Johnson</v>
          </cell>
          <cell r="B180" t="str">
            <v>Gymnastics</v>
          </cell>
          <cell r="C180" t="str">
            <v>USA</v>
          </cell>
          <cell r="D180" t="str">
            <v>Male</v>
          </cell>
          <cell r="E180" t="str">
            <v>Silver</v>
          </cell>
          <cell r="F180" t="str">
            <v>100m</v>
          </cell>
          <cell r="G180" t="str">
            <v>Senior</v>
          </cell>
          <cell r="H180" t="str">
            <v>Team</v>
          </cell>
          <cell r="I180">
            <v>24</v>
          </cell>
          <cell r="J180">
            <v>74.69</v>
          </cell>
          <cell r="K180">
            <v>181.89</v>
          </cell>
          <cell r="L180">
            <v>5</v>
          </cell>
          <cell r="M180">
            <v>2</v>
          </cell>
        </row>
        <row r="181">
          <cell r="A181" t="str">
            <v>James Jones</v>
          </cell>
          <cell r="B181" t="str">
            <v>Weightlifting</v>
          </cell>
          <cell r="C181" t="str">
            <v>Germany</v>
          </cell>
          <cell r="D181" t="str">
            <v>Male</v>
          </cell>
          <cell r="E181" t="str">
            <v>Bronze</v>
          </cell>
          <cell r="F181" t="str">
            <v>High Jump</v>
          </cell>
          <cell r="G181" t="str">
            <v>Senior</v>
          </cell>
          <cell r="H181" t="str">
            <v>Individual</v>
          </cell>
          <cell r="I181">
            <v>39</v>
          </cell>
          <cell r="J181">
            <v>84.09</v>
          </cell>
          <cell r="K181">
            <v>184.69</v>
          </cell>
          <cell r="L181">
            <v>12</v>
          </cell>
          <cell r="M181">
            <v>1</v>
          </cell>
        </row>
        <row r="182">
          <cell r="A182" t="str">
            <v>James Jones</v>
          </cell>
          <cell r="B182" t="str">
            <v>Athletics</v>
          </cell>
          <cell r="C182" t="str">
            <v>USA</v>
          </cell>
          <cell r="D182" t="str">
            <v>Female</v>
          </cell>
          <cell r="E182" t="str">
            <v>Gold</v>
          </cell>
          <cell r="F182" t="str">
            <v>Marathon</v>
          </cell>
          <cell r="G182" t="str">
            <v>Adult</v>
          </cell>
          <cell r="H182" t="str">
            <v>Individual</v>
          </cell>
          <cell r="I182">
            <v>38</v>
          </cell>
          <cell r="J182">
            <v>94.34</v>
          </cell>
          <cell r="K182">
            <v>164.39</v>
          </cell>
          <cell r="L182">
            <v>3</v>
          </cell>
          <cell r="M182">
            <v>1</v>
          </cell>
        </row>
        <row r="183">
          <cell r="A183" t="str">
            <v>James Jones</v>
          </cell>
          <cell r="B183" t="str">
            <v>Gymnastics</v>
          </cell>
          <cell r="C183" t="str">
            <v>Brazil</v>
          </cell>
          <cell r="D183" t="str">
            <v>Male</v>
          </cell>
          <cell r="E183" t="str">
            <v>Silver</v>
          </cell>
          <cell r="F183" t="str">
            <v>Shot Put</v>
          </cell>
          <cell r="G183" t="str">
            <v>Adult</v>
          </cell>
          <cell r="H183" t="str">
            <v>Individual</v>
          </cell>
          <cell r="I183">
            <v>31</v>
          </cell>
          <cell r="J183">
            <v>81.22</v>
          </cell>
          <cell r="K183">
            <v>164.74</v>
          </cell>
          <cell r="L183">
            <v>15</v>
          </cell>
          <cell r="M183">
            <v>5</v>
          </cell>
        </row>
        <row r="184">
          <cell r="A184" t="str">
            <v>James Jones</v>
          </cell>
          <cell r="B184" t="str">
            <v>Athletics</v>
          </cell>
          <cell r="C184" t="str">
            <v>Australia</v>
          </cell>
          <cell r="D184" t="str">
            <v>Female</v>
          </cell>
          <cell r="E184" t="str">
            <v>None</v>
          </cell>
          <cell r="F184" t="str">
            <v>Long Jump</v>
          </cell>
          <cell r="G184" t="str">
            <v>Senior</v>
          </cell>
          <cell r="H184" t="str">
            <v>Individual</v>
          </cell>
          <cell r="I184">
            <v>39</v>
          </cell>
          <cell r="J184">
            <v>88.55</v>
          </cell>
          <cell r="K184">
            <v>188.25</v>
          </cell>
          <cell r="L184">
            <v>10</v>
          </cell>
          <cell r="M184">
            <v>1</v>
          </cell>
        </row>
        <row r="185">
          <cell r="A185" t="str">
            <v>James Jones</v>
          </cell>
          <cell r="B185" t="str">
            <v>Gymnastics</v>
          </cell>
          <cell r="C185" t="str">
            <v>Brazil</v>
          </cell>
          <cell r="D185" t="str">
            <v>Male</v>
          </cell>
          <cell r="E185" t="str">
            <v>Gold</v>
          </cell>
          <cell r="F185" t="str">
            <v>Long Jump</v>
          </cell>
          <cell r="G185" t="str">
            <v>Adult</v>
          </cell>
          <cell r="H185" t="str">
            <v>Individual</v>
          </cell>
          <cell r="I185">
            <v>21</v>
          </cell>
          <cell r="J185">
            <v>80.88</v>
          </cell>
          <cell r="K185">
            <v>197.81</v>
          </cell>
          <cell r="L185">
            <v>20</v>
          </cell>
          <cell r="M185">
            <v>3</v>
          </cell>
        </row>
        <row r="186">
          <cell r="A186" t="str">
            <v>James Jones</v>
          </cell>
          <cell r="B186" t="str">
            <v>Swimming</v>
          </cell>
          <cell r="C186" t="str">
            <v>Japan</v>
          </cell>
          <cell r="D186" t="str">
            <v>Male</v>
          </cell>
          <cell r="E186" t="str">
            <v>None</v>
          </cell>
          <cell r="F186" t="str">
            <v>Long Jump</v>
          </cell>
          <cell r="G186" t="str">
            <v>Senior</v>
          </cell>
          <cell r="H186" t="str">
            <v>Team</v>
          </cell>
          <cell r="I186">
            <v>27</v>
          </cell>
          <cell r="J186">
            <v>54.23</v>
          </cell>
          <cell r="K186">
            <v>177.63</v>
          </cell>
          <cell r="L186">
            <v>8</v>
          </cell>
          <cell r="M186">
            <v>10</v>
          </cell>
        </row>
        <row r="187">
          <cell r="A187" t="str">
            <v>James Jones</v>
          </cell>
          <cell r="B187" t="str">
            <v>Weightlifting</v>
          </cell>
          <cell r="C187" t="str">
            <v>Japan</v>
          </cell>
          <cell r="D187" t="str">
            <v>Male</v>
          </cell>
          <cell r="E187" t="str">
            <v>Silver</v>
          </cell>
          <cell r="F187" t="str">
            <v>Marathon</v>
          </cell>
          <cell r="G187" t="str">
            <v>Youth</v>
          </cell>
          <cell r="H187" t="str">
            <v>Team</v>
          </cell>
          <cell r="I187">
            <v>36</v>
          </cell>
          <cell r="J187">
            <v>83.95</v>
          </cell>
          <cell r="K187">
            <v>166.77</v>
          </cell>
          <cell r="L187">
            <v>5</v>
          </cell>
          <cell r="M187">
            <v>0</v>
          </cell>
        </row>
        <row r="188">
          <cell r="A188" t="str">
            <v>James Jones</v>
          </cell>
          <cell r="B188" t="str">
            <v>Weightlifting</v>
          </cell>
          <cell r="C188" t="str">
            <v>Australia</v>
          </cell>
          <cell r="D188" t="str">
            <v>Female</v>
          </cell>
          <cell r="E188" t="str">
            <v>Gold</v>
          </cell>
          <cell r="F188" t="str">
            <v>High Jump</v>
          </cell>
          <cell r="G188" t="str">
            <v>Adult</v>
          </cell>
          <cell r="H188" t="str">
            <v>Individual</v>
          </cell>
          <cell r="I188">
            <v>18</v>
          </cell>
          <cell r="J188">
            <v>50.71</v>
          </cell>
          <cell r="K188">
            <v>172.13</v>
          </cell>
          <cell r="L188">
            <v>8</v>
          </cell>
          <cell r="M188">
            <v>9</v>
          </cell>
        </row>
        <row r="189">
          <cell r="A189" t="str">
            <v>James Martinez</v>
          </cell>
          <cell r="B189" t="str">
            <v>Swimming</v>
          </cell>
          <cell r="C189" t="str">
            <v>Germany</v>
          </cell>
          <cell r="D189" t="str">
            <v>Female</v>
          </cell>
          <cell r="E189" t="str">
            <v>Gold</v>
          </cell>
          <cell r="F189" t="str">
            <v>Long Jump</v>
          </cell>
          <cell r="G189" t="str">
            <v>Youth</v>
          </cell>
          <cell r="H189" t="str">
            <v>Individual</v>
          </cell>
          <cell r="I189">
            <v>24</v>
          </cell>
          <cell r="J189">
            <v>87.37</v>
          </cell>
          <cell r="K189">
            <v>159.81</v>
          </cell>
          <cell r="L189">
            <v>7</v>
          </cell>
          <cell r="M189">
            <v>0</v>
          </cell>
        </row>
        <row r="190">
          <cell r="A190" t="str">
            <v>James Martinez</v>
          </cell>
          <cell r="B190" t="str">
            <v>Swimming</v>
          </cell>
          <cell r="C190" t="str">
            <v>Japan</v>
          </cell>
          <cell r="D190" t="str">
            <v>Male</v>
          </cell>
          <cell r="E190" t="str">
            <v>Gold</v>
          </cell>
          <cell r="F190" t="str">
            <v>Long Jump</v>
          </cell>
          <cell r="G190" t="str">
            <v>Senior</v>
          </cell>
          <cell r="H190" t="str">
            <v>Team</v>
          </cell>
          <cell r="I190">
            <v>33</v>
          </cell>
          <cell r="J190">
            <v>88.39</v>
          </cell>
          <cell r="K190">
            <v>184.38</v>
          </cell>
          <cell r="L190">
            <v>8</v>
          </cell>
          <cell r="M190">
            <v>6</v>
          </cell>
        </row>
        <row r="191">
          <cell r="A191" t="str">
            <v>James Martinez</v>
          </cell>
          <cell r="B191" t="str">
            <v>Boxing</v>
          </cell>
          <cell r="C191" t="str">
            <v>Japan</v>
          </cell>
          <cell r="D191" t="str">
            <v>Male</v>
          </cell>
          <cell r="E191" t="str">
            <v>Gold</v>
          </cell>
          <cell r="F191" t="str">
            <v>100m</v>
          </cell>
          <cell r="G191" t="str">
            <v>Adult</v>
          </cell>
          <cell r="H191" t="str">
            <v>Team</v>
          </cell>
          <cell r="I191">
            <v>36</v>
          </cell>
          <cell r="J191">
            <v>79.510000000000005</v>
          </cell>
          <cell r="K191">
            <v>153.24</v>
          </cell>
          <cell r="L191">
            <v>12</v>
          </cell>
          <cell r="M191">
            <v>4</v>
          </cell>
        </row>
        <row r="192">
          <cell r="A192" t="str">
            <v>James Martinez</v>
          </cell>
          <cell r="B192" t="str">
            <v>Weightlifting</v>
          </cell>
          <cell r="C192" t="str">
            <v>UK</v>
          </cell>
          <cell r="D192" t="str">
            <v>Female</v>
          </cell>
          <cell r="E192" t="str">
            <v>Gold</v>
          </cell>
          <cell r="F192" t="str">
            <v>Shot Put</v>
          </cell>
          <cell r="G192" t="str">
            <v>Youth</v>
          </cell>
          <cell r="H192" t="str">
            <v>Individual</v>
          </cell>
          <cell r="I192">
            <v>38</v>
          </cell>
          <cell r="J192">
            <v>64.98</v>
          </cell>
          <cell r="K192">
            <v>170.71</v>
          </cell>
          <cell r="L192">
            <v>13</v>
          </cell>
          <cell r="M192">
            <v>1</v>
          </cell>
        </row>
        <row r="193">
          <cell r="A193" t="str">
            <v>James Miller</v>
          </cell>
          <cell r="B193" t="str">
            <v>Gymnastics</v>
          </cell>
          <cell r="C193" t="str">
            <v>Canada</v>
          </cell>
          <cell r="D193" t="str">
            <v>Male</v>
          </cell>
          <cell r="E193" t="str">
            <v>None</v>
          </cell>
          <cell r="F193" t="str">
            <v>100m</v>
          </cell>
          <cell r="G193" t="str">
            <v>Youth</v>
          </cell>
          <cell r="H193" t="str">
            <v>Individual</v>
          </cell>
          <cell r="I193">
            <v>34</v>
          </cell>
          <cell r="J193">
            <v>58.04</v>
          </cell>
          <cell r="K193">
            <v>153.54</v>
          </cell>
          <cell r="L193">
            <v>8</v>
          </cell>
          <cell r="M193">
            <v>4</v>
          </cell>
        </row>
        <row r="194">
          <cell r="A194" t="str">
            <v>James Miller</v>
          </cell>
          <cell r="B194" t="str">
            <v>Gymnastics</v>
          </cell>
          <cell r="C194" t="str">
            <v>Russia</v>
          </cell>
          <cell r="D194" t="str">
            <v>Female</v>
          </cell>
          <cell r="E194" t="str">
            <v>Silver</v>
          </cell>
          <cell r="F194" t="str">
            <v>100m</v>
          </cell>
          <cell r="G194" t="str">
            <v>Senior</v>
          </cell>
          <cell r="H194" t="str">
            <v>Individual</v>
          </cell>
          <cell r="I194">
            <v>30</v>
          </cell>
          <cell r="J194">
            <v>52.85</v>
          </cell>
          <cell r="K194">
            <v>194.33</v>
          </cell>
          <cell r="L194">
            <v>14</v>
          </cell>
          <cell r="M194">
            <v>6</v>
          </cell>
        </row>
        <row r="195">
          <cell r="A195" t="str">
            <v>James Miller</v>
          </cell>
          <cell r="B195" t="str">
            <v>Athletics</v>
          </cell>
          <cell r="C195" t="str">
            <v>Canada</v>
          </cell>
          <cell r="D195" t="str">
            <v>Female</v>
          </cell>
          <cell r="E195" t="str">
            <v>Silver</v>
          </cell>
          <cell r="F195" t="str">
            <v>Marathon</v>
          </cell>
          <cell r="G195" t="str">
            <v>Senior</v>
          </cell>
          <cell r="H195" t="str">
            <v>Individual</v>
          </cell>
          <cell r="I195">
            <v>22</v>
          </cell>
          <cell r="J195">
            <v>85.71</v>
          </cell>
          <cell r="K195">
            <v>187.69</v>
          </cell>
          <cell r="L195">
            <v>5</v>
          </cell>
          <cell r="M195">
            <v>1</v>
          </cell>
        </row>
        <row r="196">
          <cell r="A196" t="str">
            <v>James Rodriguez</v>
          </cell>
          <cell r="B196" t="str">
            <v>Athletics</v>
          </cell>
          <cell r="C196" t="str">
            <v>Canada</v>
          </cell>
          <cell r="D196" t="str">
            <v>Female</v>
          </cell>
          <cell r="E196" t="str">
            <v>Gold</v>
          </cell>
          <cell r="F196" t="str">
            <v>Pole Vault</v>
          </cell>
          <cell r="G196" t="str">
            <v>Adult</v>
          </cell>
          <cell r="H196" t="str">
            <v>Team</v>
          </cell>
          <cell r="I196">
            <v>39</v>
          </cell>
          <cell r="J196">
            <v>58.99</v>
          </cell>
          <cell r="K196">
            <v>182.76</v>
          </cell>
          <cell r="L196">
            <v>19</v>
          </cell>
          <cell r="M196">
            <v>9</v>
          </cell>
        </row>
        <row r="197">
          <cell r="A197" t="str">
            <v>James Rodriguez</v>
          </cell>
          <cell r="B197" t="str">
            <v>Cycling</v>
          </cell>
          <cell r="C197" t="str">
            <v>Brazil</v>
          </cell>
          <cell r="D197" t="str">
            <v>Female</v>
          </cell>
          <cell r="E197" t="str">
            <v>Bronze</v>
          </cell>
          <cell r="F197" t="str">
            <v>400m</v>
          </cell>
          <cell r="G197" t="str">
            <v>Youth</v>
          </cell>
          <cell r="H197" t="str">
            <v>Individual</v>
          </cell>
          <cell r="I197">
            <v>39</v>
          </cell>
          <cell r="J197">
            <v>96.62</v>
          </cell>
          <cell r="K197">
            <v>185.22</v>
          </cell>
          <cell r="L197">
            <v>16</v>
          </cell>
          <cell r="M197">
            <v>2</v>
          </cell>
        </row>
        <row r="198">
          <cell r="A198" t="str">
            <v>James Rodriguez</v>
          </cell>
          <cell r="B198" t="str">
            <v>Cycling</v>
          </cell>
          <cell r="C198" t="str">
            <v>Canada</v>
          </cell>
          <cell r="D198" t="str">
            <v>Male</v>
          </cell>
          <cell r="E198" t="str">
            <v>None</v>
          </cell>
          <cell r="F198" t="str">
            <v>Long Jump</v>
          </cell>
          <cell r="G198" t="str">
            <v>Youth</v>
          </cell>
          <cell r="H198" t="str">
            <v>Individual</v>
          </cell>
          <cell r="I198">
            <v>20</v>
          </cell>
          <cell r="J198">
            <v>93.87</v>
          </cell>
          <cell r="K198">
            <v>167.89</v>
          </cell>
          <cell r="L198">
            <v>3</v>
          </cell>
          <cell r="M198">
            <v>0</v>
          </cell>
        </row>
        <row r="199">
          <cell r="A199" t="str">
            <v>James Smith</v>
          </cell>
          <cell r="B199" t="str">
            <v>Swimming</v>
          </cell>
          <cell r="C199" t="str">
            <v>USA</v>
          </cell>
          <cell r="D199" t="str">
            <v>Male</v>
          </cell>
          <cell r="E199" t="str">
            <v>None</v>
          </cell>
          <cell r="F199" t="str">
            <v>Shot Put</v>
          </cell>
          <cell r="G199" t="str">
            <v>Senior</v>
          </cell>
          <cell r="H199" t="str">
            <v>Individual</v>
          </cell>
          <cell r="I199">
            <v>31</v>
          </cell>
          <cell r="J199">
            <v>79.37</v>
          </cell>
          <cell r="K199">
            <v>170.11</v>
          </cell>
          <cell r="L199">
            <v>12</v>
          </cell>
          <cell r="M199">
            <v>1</v>
          </cell>
        </row>
        <row r="200">
          <cell r="A200" t="str">
            <v>James Smith</v>
          </cell>
          <cell r="B200" t="str">
            <v>Gymnastics</v>
          </cell>
          <cell r="C200" t="str">
            <v>China</v>
          </cell>
          <cell r="D200" t="str">
            <v>Male</v>
          </cell>
          <cell r="E200" t="str">
            <v>Gold</v>
          </cell>
          <cell r="F200" t="str">
            <v>High Jump</v>
          </cell>
          <cell r="G200" t="str">
            <v>Adult</v>
          </cell>
          <cell r="H200" t="str">
            <v>Team</v>
          </cell>
          <cell r="I200">
            <v>27</v>
          </cell>
          <cell r="J200">
            <v>60.15</v>
          </cell>
          <cell r="K200">
            <v>178.25</v>
          </cell>
          <cell r="L200">
            <v>10</v>
          </cell>
          <cell r="M200">
            <v>10</v>
          </cell>
        </row>
        <row r="201">
          <cell r="A201" t="str">
            <v>James Smith</v>
          </cell>
          <cell r="B201" t="str">
            <v>Swimming</v>
          </cell>
          <cell r="C201" t="str">
            <v>Canada</v>
          </cell>
          <cell r="D201" t="str">
            <v>Male</v>
          </cell>
          <cell r="E201" t="str">
            <v>Gold</v>
          </cell>
          <cell r="F201" t="str">
            <v>Long Jump</v>
          </cell>
          <cell r="G201" t="str">
            <v>Adult</v>
          </cell>
          <cell r="H201" t="str">
            <v>Individual</v>
          </cell>
          <cell r="I201">
            <v>24</v>
          </cell>
          <cell r="J201">
            <v>69.150000000000006</v>
          </cell>
          <cell r="K201">
            <v>164.15</v>
          </cell>
          <cell r="L201">
            <v>19</v>
          </cell>
          <cell r="M201">
            <v>7</v>
          </cell>
        </row>
        <row r="202">
          <cell r="A202" t="str">
            <v>James Smith</v>
          </cell>
          <cell r="B202" t="str">
            <v>Gymnastics</v>
          </cell>
          <cell r="C202" t="str">
            <v>China</v>
          </cell>
          <cell r="D202" t="str">
            <v>Male</v>
          </cell>
          <cell r="E202" t="str">
            <v>None</v>
          </cell>
          <cell r="F202" t="str">
            <v>Long Jump</v>
          </cell>
          <cell r="G202" t="str">
            <v>Senior</v>
          </cell>
          <cell r="H202" t="str">
            <v>Team</v>
          </cell>
          <cell r="I202">
            <v>32</v>
          </cell>
          <cell r="J202">
            <v>83.18</v>
          </cell>
          <cell r="K202">
            <v>192.18</v>
          </cell>
          <cell r="L202">
            <v>17</v>
          </cell>
          <cell r="M202">
            <v>1</v>
          </cell>
        </row>
        <row r="203">
          <cell r="A203" t="str">
            <v>James Williams</v>
          </cell>
          <cell r="B203" t="str">
            <v>Swimming</v>
          </cell>
          <cell r="C203" t="str">
            <v>China</v>
          </cell>
          <cell r="D203" t="str">
            <v>Female</v>
          </cell>
          <cell r="E203" t="str">
            <v>Bronze</v>
          </cell>
          <cell r="F203" t="str">
            <v>Shot Put</v>
          </cell>
          <cell r="G203" t="str">
            <v>Adult</v>
          </cell>
          <cell r="H203" t="str">
            <v>Individual</v>
          </cell>
          <cell r="I203">
            <v>34</v>
          </cell>
          <cell r="J203">
            <v>60.77</v>
          </cell>
          <cell r="K203">
            <v>156.47</v>
          </cell>
          <cell r="L203">
            <v>7</v>
          </cell>
          <cell r="M203">
            <v>6</v>
          </cell>
        </row>
        <row r="204">
          <cell r="A204" t="str">
            <v>James Williams</v>
          </cell>
          <cell r="B204" t="str">
            <v>Swimming</v>
          </cell>
          <cell r="C204" t="str">
            <v>Germany</v>
          </cell>
          <cell r="D204" t="str">
            <v>Male</v>
          </cell>
          <cell r="E204" t="str">
            <v>Gold</v>
          </cell>
          <cell r="F204" t="str">
            <v>Marathon</v>
          </cell>
          <cell r="G204" t="str">
            <v>Adult</v>
          </cell>
          <cell r="H204" t="str">
            <v>Team</v>
          </cell>
          <cell r="I204">
            <v>31</v>
          </cell>
          <cell r="J204">
            <v>91.05</v>
          </cell>
          <cell r="K204">
            <v>196.17</v>
          </cell>
          <cell r="L204">
            <v>3</v>
          </cell>
          <cell r="M204">
            <v>4</v>
          </cell>
        </row>
        <row r="205">
          <cell r="A205" t="str">
            <v>James Williams</v>
          </cell>
          <cell r="B205" t="str">
            <v>Boxing</v>
          </cell>
          <cell r="C205" t="str">
            <v>Canada</v>
          </cell>
          <cell r="D205" t="str">
            <v>Female</v>
          </cell>
          <cell r="E205" t="str">
            <v>Gold</v>
          </cell>
          <cell r="F205" t="str">
            <v>Shot Put</v>
          </cell>
          <cell r="G205" t="str">
            <v>Adult</v>
          </cell>
          <cell r="H205" t="str">
            <v>Team</v>
          </cell>
          <cell r="I205">
            <v>31</v>
          </cell>
          <cell r="J205">
            <v>56.65</v>
          </cell>
          <cell r="K205">
            <v>182.68</v>
          </cell>
          <cell r="L205">
            <v>15</v>
          </cell>
          <cell r="M205">
            <v>6</v>
          </cell>
        </row>
        <row r="206">
          <cell r="A206" t="str">
            <v>James Williams</v>
          </cell>
          <cell r="B206" t="str">
            <v>Gymnastics</v>
          </cell>
          <cell r="C206" t="str">
            <v>India</v>
          </cell>
          <cell r="D206" t="str">
            <v>Female</v>
          </cell>
          <cell r="E206" t="str">
            <v>Bronze</v>
          </cell>
          <cell r="F206" t="str">
            <v>Long Jump</v>
          </cell>
          <cell r="G206" t="str">
            <v>Adult</v>
          </cell>
          <cell r="H206" t="str">
            <v>Individual</v>
          </cell>
          <cell r="I206">
            <v>31</v>
          </cell>
          <cell r="J206">
            <v>97.78</v>
          </cell>
          <cell r="K206">
            <v>160.85</v>
          </cell>
          <cell r="L206">
            <v>13</v>
          </cell>
          <cell r="M206">
            <v>9</v>
          </cell>
        </row>
        <row r="207">
          <cell r="A207" t="str">
            <v>John Brown</v>
          </cell>
          <cell r="B207" t="str">
            <v>Boxing</v>
          </cell>
          <cell r="C207" t="str">
            <v>Japan</v>
          </cell>
          <cell r="D207" t="str">
            <v>Female</v>
          </cell>
          <cell r="E207" t="str">
            <v>Bronze</v>
          </cell>
          <cell r="F207" t="str">
            <v>Pole Vault</v>
          </cell>
          <cell r="G207" t="str">
            <v>Youth</v>
          </cell>
          <cell r="H207" t="str">
            <v>Individual</v>
          </cell>
          <cell r="I207">
            <v>25</v>
          </cell>
          <cell r="J207">
            <v>54.05</v>
          </cell>
          <cell r="K207">
            <v>174.92</v>
          </cell>
          <cell r="L207">
            <v>4</v>
          </cell>
          <cell r="M207">
            <v>10</v>
          </cell>
        </row>
        <row r="208">
          <cell r="A208" t="str">
            <v>John Brown</v>
          </cell>
          <cell r="B208" t="str">
            <v>Boxing</v>
          </cell>
          <cell r="C208" t="str">
            <v>Russia</v>
          </cell>
          <cell r="D208" t="str">
            <v>Male</v>
          </cell>
          <cell r="E208" t="str">
            <v>Gold</v>
          </cell>
          <cell r="F208" t="str">
            <v>Shot Put</v>
          </cell>
          <cell r="G208" t="str">
            <v>Youth</v>
          </cell>
          <cell r="H208" t="str">
            <v>Individual</v>
          </cell>
          <cell r="I208">
            <v>27</v>
          </cell>
          <cell r="J208">
            <v>88.81</v>
          </cell>
          <cell r="K208">
            <v>186.74</v>
          </cell>
          <cell r="L208">
            <v>2</v>
          </cell>
          <cell r="M208">
            <v>5</v>
          </cell>
        </row>
        <row r="209">
          <cell r="A209" t="str">
            <v>John Brown</v>
          </cell>
          <cell r="B209" t="str">
            <v>Boxing</v>
          </cell>
          <cell r="C209" t="str">
            <v>Brazil</v>
          </cell>
          <cell r="D209" t="str">
            <v>Male</v>
          </cell>
          <cell r="E209" t="str">
            <v>Gold</v>
          </cell>
          <cell r="F209" t="str">
            <v>High Jump</v>
          </cell>
          <cell r="G209" t="str">
            <v>Youth</v>
          </cell>
          <cell r="H209" t="str">
            <v>Individual</v>
          </cell>
          <cell r="I209">
            <v>39</v>
          </cell>
          <cell r="J209">
            <v>87.05</v>
          </cell>
          <cell r="K209">
            <v>163.63</v>
          </cell>
          <cell r="L209">
            <v>6</v>
          </cell>
          <cell r="M209">
            <v>4</v>
          </cell>
        </row>
        <row r="210">
          <cell r="A210" t="str">
            <v>John Davis</v>
          </cell>
          <cell r="B210" t="str">
            <v>Wrestling</v>
          </cell>
          <cell r="C210" t="str">
            <v>China</v>
          </cell>
          <cell r="D210" t="str">
            <v>Female</v>
          </cell>
          <cell r="E210" t="str">
            <v>Silver</v>
          </cell>
          <cell r="F210" t="str">
            <v>Shot Put</v>
          </cell>
          <cell r="G210" t="str">
            <v>Youth</v>
          </cell>
          <cell r="H210" t="str">
            <v>Team</v>
          </cell>
          <cell r="I210">
            <v>23</v>
          </cell>
          <cell r="J210">
            <v>55.57</v>
          </cell>
          <cell r="K210">
            <v>198.9</v>
          </cell>
          <cell r="L210">
            <v>7</v>
          </cell>
          <cell r="M210">
            <v>10</v>
          </cell>
        </row>
        <row r="211">
          <cell r="A211" t="str">
            <v>John Davis</v>
          </cell>
          <cell r="B211" t="str">
            <v>Boxing</v>
          </cell>
          <cell r="C211" t="str">
            <v>Australia</v>
          </cell>
          <cell r="D211" t="str">
            <v>Male</v>
          </cell>
          <cell r="E211" t="str">
            <v>Silver</v>
          </cell>
          <cell r="F211" t="str">
            <v>Long Jump</v>
          </cell>
          <cell r="G211" t="str">
            <v>Adult</v>
          </cell>
          <cell r="H211" t="str">
            <v>Individual</v>
          </cell>
          <cell r="I211">
            <v>35</v>
          </cell>
          <cell r="J211">
            <v>64.680000000000007</v>
          </cell>
          <cell r="K211">
            <v>176.35</v>
          </cell>
          <cell r="L211">
            <v>18</v>
          </cell>
          <cell r="M211">
            <v>6</v>
          </cell>
        </row>
        <row r="212">
          <cell r="A212" t="str">
            <v>John Davis</v>
          </cell>
          <cell r="B212" t="str">
            <v>Swimming</v>
          </cell>
          <cell r="C212" t="str">
            <v>China</v>
          </cell>
          <cell r="D212" t="str">
            <v>Male</v>
          </cell>
          <cell r="E212" t="str">
            <v>Silver</v>
          </cell>
          <cell r="F212" t="str">
            <v>High Jump</v>
          </cell>
          <cell r="G212" t="str">
            <v>Youth</v>
          </cell>
          <cell r="H212" t="str">
            <v>Team</v>
          </cell>
          <cell r="I212">
            <v>33</v>
          </cell>
          <cell r="J212">
            <v>71.59</v>
          </cell>
          <cell r="K212">
            <v>181.61</v>
          </cell>
          <cell r="L212">
            <v>11</v>
          </cell>
          <cell r="M212">
            <v>9</v>
          </cell>
        </row>
        <row r="213">
          <cell r="A213" t="str">
            <v>John Davis</v>
          </cell>
          <cell r="B213" t="str">
            <v>Swimming</v>
          </cell>
          <cell r="C213" t="str">
            <v>India</v>
          </cell>
          <cell r="D213" t="str">
            <v>Female</v>
          </cell>
          <cell r="E213" t="str">
            <v>None</v>
          </cell>
          <cell r="F213" t="str">
            <v>100m</v>
          </cell>
          <cell r="G213" t="str">
            <v>Youth</v>
          </cell>
          <cell r="H213" t="str">
            <v>Team</v>
          </cell>
          <cell r="I213">
            <v>18</v>
          </cell>
          <cell r="J213">
            <v>65.569999999999993</v>
          </cell>
          <cell r="K213">
            <v>182.07</v>
          </cell>
          <cell r="L213">
            <v>11</v>
          </cell>
          <cell r="M213">
            <v>7</v>
          </cell>
        </row>
        <row r="214">
          <cell r="A214" t="str">
            <v>John Garcia</v>
          </cell>
          <cell r="B214" t="str">
            <v>Weightlifting</v>
          </cell>
          <cell r="C214" t="str">
            <v>USA</v>
          </cell>
          <cell r="D214" t="str">
            <v>Female</v>
          </cell>
          <cell r="E214" t="str">
            <v>Silver</v>
          </cell>
          <cell r="F214" t="str">
            <v>High Jump</v>
          </cell>
          <cell r="G214" t="str">
            <v>Adult</v>
          </cell>
          <cell r="H214" t="str">
            <v>Individual</v>
          </cell>
          <cell r="I214">
            <v>25</v>
          </cell>
          <cell r="J214">
            <v>61.77</v>
          </cell>
          <cell r="K214">
            <v>190.16</v>
          </cell>
          <cell r="L214">
            <v>5</v>
          </cell>
          <cell r="M214">
            <v>7</v>
          </cell>
        </row>
        <row r="215">
          <cell r="A215" t="str">
            <v>John Garcia</v>
          </cell>
          <cell r="B215" t="str">
            <v>Cycling</v>
          </cell>
          <cell r="C215" t="str">
            <v>UK</v>
          </cell>
          <cell r="D215" t="str">
            <v>Female</v>
          </cell>
          <cell r="E215" t="str">
            <v>Silver</v>
          </cell>
          <cell r="F215" t="str">
            <v>400m</v>
          </cell>
          <cell r="G215" t="str">
            <v>Adult</v>
          </cell>
          <cell r="H215" t="str">
            <v>Team</v>
          </cell>
          <cell r="I215">
            <v>30</v>
          </cell>
          <cell r="J215">
            <v>70.17</v>
          </cell>
          <cell r="K215">
            <v>169.39</v>
          </cell>
          <cell r="L215">
            <v>9</v>
          </cell>
          <cell r="M215">
            <v>4</v>
          </cell>
        </row>
        <row r="216">
          <cell r="A216" t="str">
            <v>John Garcia</v>
          </cell>
          <cell r="B216" t="str">
            <v>Swimming</v>
          </cell>
          <cell r="C216" t="str">
            <v>USA</v>
          </cell>
          <cell r="D216" t="str">
            <v>Female</v>
          </cell>
          <cell r="E216" t="str">
            <v>Gold</v>
          </cell>
          <cell r="F216" t="str">
            <v>100m</v>
          </cell>
          <cell r="G216" t="str">
            <v>Youth</v>
          </cell>
          <cell r="H216" t="str">
            <v>Individual</v>
          </cell>
          <cell r="I216">
            <v>36</v>
          </cell>
          <cell r="J216">
            <v>84.15</v>
          </cell>
          <cell r="K216">
            <v>172.77</v>
          </cell>
          <cell r="L216">
            <v>4</v>
          </cell>
          <cell r="M216">
            <v>7</v>
          </cell>
        </row>
        <row r="217">
          <cell r="A217" t="str">
            <v>John Johnson</v>
          </cell>
          <cell r="B217" t="str">
            <v>Weightlifting</v>
          </cell>
          <cell r="C217" t="str">
            <v>Brazil</v>
          </cell>
          <cell r="D217" t="str">
            <v>Male</v>
          </cell>
          <cell r="E217" t="str">
            <v>None</v>
          </cell>
          <cell r="F217" t="str">
            <v>100m</v>
          </cell>
          <cell r="G217" t="str">
            <v>Senior</v>
          </cell>
          <cell r="H217" t="str">
            <v>Individual</v>
          </cell>
          <cell r="I217">
            <v>37</v>
          </cell>
          <cell r="J217">
            <v>78.25</v>
          </cell>
          <cell r="K217">
            <v>194.09</v>
          </cell>
          <cell r="L217">
            <v>10</v>
          </cell>
          <cell r="M217">
            <v>7</v>
          </cell>
        </row>
        <row r="218">
          <cell r="A218" t="str">
            <v>John Johnson</v>
          </cell>
          <cell r="B218" t="str">
            <v>Gymnastics</v>
          </cell>
          <cell r="C218" t="str">
            <v>Brazil</v>
          </cell>
          <cell r="D218" t="str">
            <v>Male</v>
          </cell>
          <cell r="E218" t="str">
            <v>Gold</v>
          </cell>
          <cell r="F218" t="str">
            <v>400m</v>
          </cell>
          <cell r="G218" t="str">
            <v>Senior</v>
          </cell>
          <cell r="H218" t="str">
            <v>Individual</v>
          </cell>
          <cell r="I218">
            <v>20</v>
          </cell>
          <cell r="J218">
            <v>61</v>
          </cell>
          <cell r="K218">
            <v>191.26</v>
          </cell>
          <cell r="L218">
            <v>17</v>
          </cell>
          <cell r="M218">
            <v>6</v>
          </cell>
        </row>
        <row r="219">
          <cell r="A219" t="str">
            <v>John Johnson</v>
          </cell>
          <cell r="B219" t="str">
            <v>Wrestling</v>
          </cell>
          <cell r="C219" t="str">
            <v>Japan</v>
          </cell>
          <cell r="D219" t="str">
            <v>Male</v>
          </cell>
          <cell r="E219" t="str">
            <v>Bronze</v>
          </cell>
          <cell r="F219" t="str">
            <v>High Jump</v>
          </cell>
          <cell r="G219" t="str">
            <v>Senior</v>
          </cell>
          <cell r="H219" t="str">
            <v>Individual</v>
          </cell>
          <cell r="I219">
            <v>31</v>
          </cell>
          <cell r="J219">
            <v>58.96</v>
          </cell>
          <cell r="K219">
            <v>159.01</v>
          </cell>
          <cell r="L219">
            <v>7</v>
          </cell>
          <cell r="M219">
            <v>3</v>
          </cell>
        </row>
        <row r="220">
          <cell r="A220" t="str">
            <v>John Johnson</v>
          </cell>
          <cell r="B220" t="str">
            <v>Wrestling</v>
          </cell>
          <cell r="C220" t="str">
            <v>India</v>
          </cell>
          <cell r="D220" t="str">
            <v>Male</v>
          </cell>
          <cell r="E220" t="str">
            <v>None</v>
          </cell>
          <cell r="F220" t="str">
            <v>Long Jump</v>
          </cell>
          <cell r="G220" t="str">
            <v>Adult</v>
          </cell>
          <cell r="H220" t="str">
            <v>Individual</v>
          </cell>
          <cell r="I220">
            <v>35</v>
          </cell>
          <cell r="J220">
            <v>61.02</v>
          </cell>
          <cell r="K220">
            <v>167.69</v>
          </cell>
          <cell r="L220">
            <v>14</v>
          </cell>
          <cell r="M220">
            <v>10</v>
          </cell>
        </row>
        <row r="221">
          <cell r="A221" t="str">
            <v>John Jones</v>
          </cell>
          <cell r="B221" t="str">
            <v>Athletics</v>
          </cell>
          <cell r="C221" t="str">
            <v>India</v>
          </cell>
          <cell r="D221" t="str">
            <v>Female</v>
          </cell>
          <cell r="E221" t="str">
            <v>Silver</v>
          </cell>
          <cell r="F221" t="str">
            <v>Pole Vault</v>
          </cell>
          <cell r="G221" t="str">
            <v>Youth</v>
          </cell>
          <cell r="H221" t="str">
            <v>Team</v>
          </cell>
          <cell r="I221">
            <v>18</v>
          </cell>
          <cell r="J221">
            <v>70.19</v>
          </cell>
          <cell r="K221">
            <v>188.25</v>
          </cell>
          <cell r="L221">
            <v>10</v>
          </cell>
          <cell r="M221">
            <v>8</v>
          </cell>
        </row>
        <row r="222">
          <cell r="A222" t="str">
            <v>John Jones</v>
          </cell>
          <cell r="B222" t="str">
            <v>Wrestling</v>
          </cell>
          <cell r="C222" t="str">
            <v>Brazil</v>
          </cell>
          <cell r="D222" t="str">
            <v>Female</v>
          </cell>
          <cell r="E222" t="str">
            <v>Silver</v>
          </cell>
          <cell r="F222" t="str">
            <v>Marathon</v>
          </cell>
          <cell r="G222" t="str">
            <v>Senior</v>
          </cell>
          <cell r="H222" t="str">
            <v>Team</v>
          </cell>
          <cell r="I222">
            <v>30</v>
          </cell>
          <cell r="J222">
            <v>83.2</v>
          </cell>
          <cell r="K222">
            <v>161.01</v>
          </cell>
          <cell r="L222">
            <v>2</v>
          </cell>
          <cell r="M222">
            <v>9</v>
          </cell>
        </row>
        <row r="223">
          <cell r="A223" t="str">
            <v>John Jones</v>
          </cell>
          <cell r="B223" t="str">
            <v>Cycling</v>
          </cell>
          <cell r="C223" t="str">
            <v>Canada</v>
          </cell>
          <cell r="D223" t="str">
            <v>Female</v>
          </cell>
          <cell r="E223" t="str">
            <v>Bronze</v>
          </cell>
          <cell r="F223" t="str">
            <v>200m</v>
          </cell>
          <cell r="G223" t="str">
            <v>Adult</v>
          </cell>
          <cell r="H223" t="str">
            <v>Individual</v>
          </cell>
          <cell r="I223">
            <v>23</v>
          </cell>
          <cell r="J223">
            <v>79.760000000000005</v>
          </cell>
          <cell r="K223">
            <v>151.08000000000001</v>
          </cell>
          <cell r="L223">
            <v>5</v>
          </cell>
          <cell r="M223">
            <v>6</v>
          </cell>
        </row>
        <row r="224">
          <cell r="A224" t="str">
            <v>John Martinez</v>
          </cell>
          <cell r="B224" t="str">
            <v>Swimming</v>
          </cell>
          <cell r="C224" t="str">
            <v>Japan</v>
          </cell>
          <cell r="D224" t="str">
            <v>Male</v>
          </cell>
          <cell r="E224" t="str">
            <v>Gold</v>
          </cell>
          <cell r="F224" t="str">
            <v>400m</v>
          </cell>
          <cell r="G224" t="str">
            <v>Senior</v>
          </cell>
          <cell r="H224" t="str">
            <v>Individual</v>
          </cell>
          <cell r="I224">
            <v>22</v>
          </cell>
          <cell r="J224">
            <v>63.53</v>
          </cell>
          <cell r="K224">
            <v>152.01</v>
          </cell>
          <cell r="L224">
            <v>15</v>
          </cell>
          <cell r="M224">
            <v>8</v>
          </cell>
        </row>
        <row r="225">
          <cell r="A225" t="str">
            <v>John Martinez</v>
          </cell>
          <cell r="B225" t="str">
            <v>Cycling</v>
          </cell>
          <cell r="C225" t="str">
            <v>Australia</v>
          </cell>
          <cell r="D225" t="str">
            <v>Female</v>
          </cell>
          <cell r="E225" t="str">
            <v>Gold</v>
          </cell>
          <cell r="F225" t="str">
            <v>High Jump</v>
          </cell>
          <cell r="G225" t="str">
            <v>Youth</v>
          </cell>
          <cell r="H225" t="str">
            <v>Team</v>
          </cell>
          <cell r="I225">
            <v>37</v>
          </cell>
          <cell r="J225">
            <v>55.11</v>
          </cell>
          <cell r="K225">
            <v>157.88999999999999</v>
          </cell>
          <cell r="L225">
            <v>4</v>
          </cell>
          <cell r="M225">
            <v>7</v>
          </cell>
        </row>
        <row r="226">
          <cell r="A226" t="str">
            <v>John Martinez</v>
          </cell>
          <cell r="B226" t="str">
            <v>Athletics</v>
          </cell>
          <cell r="C226" t="str">
            <v>India</v>
          </cell>
          <cell r="D226" t="str">
            <v>Female</v>
          </cell>
          <cell r="E226" t="str">
            <v>None</v>
          </cell>
          <cell r="F226" t="str">
            <v>100m</v>
          </cell>
          <cell r="G226" t="str">
            <v>Adult</v>
          </cell>
          <cell r="H226" t="str">
            <v>Individual</v>
          </cell>
          <cell r="I226">
            <v>28</v>
          </cell>
          <cell r="J226">
            <v>79.22</v>
          </cell>
          <cell r="K226">
            <v>164.01</v>
          </cell>
          <cell r="L226">
            <v>16</v>
          </cell>
          <cell r="M226">
            <v>4</v>
          </cell>
        </row>
        <row r="227">
          <cell r="A227" t="str">
            <v>John Martinez</v>
          </cell>
          <cell r="B227" t="str">
            <v>Swimming</v>
          </cell>
          <cell r="C227" t="str">
            <v>Russia</v>
          </cell>
          <cell r="D227" t="str">
            <v>Female</v>
          </cell>
          <cell r="E227" t="str">
            <v>Bronze</v>
          </cell>
          <cell r="F227" t="str">
            <v>Long Jump</v>
          </cell>
          <cell r="G227" t="str">
            <v>Senior</v>
          </cell>
          <cell r="H227" t="str">
            <v>Team</v>
          </cell>
          <cell r="I227">
            <v>38</v>
          </cell>
          <cell r="J227">
            <v>65.75</v>
          </cell>
          <cell r="K227">
            <v>188</v>
          </cell>
          <cell r="L227">
            <v>6</v>
          </cell>
          <cell r="M227">
            <v>10</v>
          </cell>
        </row>
        <row r="228">
          <cell r="A228" t="str">
            <v>John Martinez</v>
          </cell>
          <cell r="B228" t="str">
            <v>Wrestling</v>
          </cell>
          <cell r="C228" t="str">
            <v>USA</v>
          </cell>
          <cell r="D228" t="str">
            <v>Male</v>
          </cell>
          <cell r="E228" t="str">
            <v>None</v>
          </cell>
          <cell r="F228" t="str">
            <v>Marathon</v>
          </cell>
          <cell r="G228" t="str">
            <v>Senior</v>
          </cell>
          <cell r="H228" t="str">
            <v>Team</v>
          </cell>
          <cell r="I228">
            <v>40</v>
          </cell>
          <cell r="J228">
            <v>87.48</v>
          </cell>
          <cell r="K228">
            <v>156.75</v>
          </cell>
          <cell r="L228">
            <v>11</v>
          </cell>
          <cell r="M228">
            <v>2</v>
          </cell>
        </row>
        <row r="229">
          <cell r="A229" t="str">
            <v>John Martinez</v>
          </cell>
          <cell r="B229" t="str">
            <v>Cycling</v>
          </cell>
          <cell r="C229" t="str">
            <v>India</v>
          </cell>
          <cell r="D229" t="str">
            <v>Male</v>
          </cell>
          <cell r="E229" t="str">
            <v>Bronze</v>
          </cell>
          <cell r="F229" t="str">
            <v>Shot Put</v>
          </cell>
          <cell r="G229" t="str">
            <v>Senior</v>
          </cell>
          <cell r="H229" t="str">
            <v>Individual</v>
          </cell>
          <cell r="I229">
            <v>19</v>
          </cell>
          <cell r="J229">
            <v>52.59</v>
          </cell>
          <cell r="K229">
            <v>181.1</v>
          </cell>
          <cell r="L229">
            <v>11</v>
          </cell>
          <cell r="M229">
            <v>5</v>
          </cell>
        </row>
        <row r="230">
          <cell r="A230" t="str">
            <v>John Martinez</v>
          </cell>
          <cell r="B230" t="str">
            <v>Swimming</v>
          </cell>
          <cell r="C230" t="str">
            <v>USA</v>
          </cell>
          <cell r="D230" t="str">
            <v>Female</v>
          </cell>
          <cell r="E230" t="str">
            <v>Bronze</v>
          </cell>
          <cell r="F230" t="str">
            <v>Long Jump</v>
          </cell>
          <cell r="G230" t="str">
            <v>Youth</v>
          </cell>
          <cell r="H230" t="str">
            <v>Individual</v>
          </cell>
          <cell r="I230">
            <v>24</v>
          </cell>
          <cell r="J230">
            <v>92.46</v>
          </cell>
          <cell r="K230">
            <v>162.03</v>
          </cell>
          <cell r="L230">
            <v>8</v>
          </cell>
          <cell r="M230">
            <v>8</v>
          </cell>
        </row>
        <row r="231">
          <cell r="A231" t="str">
            <v>John Martinez</v>
          </cell>
          <cell r="B231" t="str">
            <v>Swimming</v>
          </cell>
          <cell r="C231" t="str">
            <v>Brazil</v>
          </cell>
          <cell r="D231" t="str">
            <v>Male</v>
          </cell>
          <cell r="E231" t="str">
            <v>Gold</v>
          </cell>
          <cell r="F231" t="str">
            <v>100m</v>
          </cell>
          <cell r="G231" t="str">
            <v>Youth</v>
          </cell>
          <cell r="H231" t="str">
            <v>Team</v>
          </cell>
          <cell r="I231">
            <v>22</v>
          </cell>
          <cell r="J231">
            <v>77.94</v>
          </cell>
          <cell r="K231">
            <v>183.74</v>
          </cell>
          <cell r="L231">
            <v>6</v>
          </cell>
          <cell r="M231">
            <v>2</v>
          </cell>
        </row>
        <row r="232">
          <cell r="A232" t="str">
            <v>John Martinez</v>
          </cell>
          <cell r="B232" t="str">
            <v>Athletics</v>
          </cell>
          <cell r="C232" t="str">
            <v>Germany</v>
          </cell>
          <cell r="D232" t="str">
            <v>Male</v>
          </cell>
          <cell r="E232" t="str">
            <v>Gold</v>
          </cell>
          <cell r="F232" t="str">
            <v>Long Jump</v>
          </cell>
          <cell r="G232" t="str">
            <v>Adult</v>
          </cell>
          <cell r="H232" t="str">
            <v>Individual</v>
          </cell>
          <cell r="I232">
            <v>25</v>
          </cell>
          <cell r="J232">
            <v>56.65</v>
          </cell>
          <cell r="K232">
            <v>160.93</v>
          </cell>
          <cell r="L232">
            <v>3</v>
          </cell>
          <cell r="M232">
            <v>1</v>
          </cell>
        </row>
        <row r="233">
          <cell r="A233" t="str">
            <v>John Miller</v>
          </cell>
          <cell r="B233" t="str">
            <v>Swimming</v>
          </cell>
          <cell r="C233" t="str">
            <v>Japan</v>
          </cell>
          <cell r="D233" t="str">
            <v>Female</v>
          </cell>
          <cell r="E233" t="str">
            <v>Silver</v>
          </cell>
          <cell r="F233" t="str">
            <v>Long Jump</v>
          </cell>
          <cell r="G233" t="str">
            <v>Adult</v>
          </cell>
          <cell r="H233" t="str">
            <v>Individual</v>
          </cell>
          <cell r="I233">
            <v>33</v>
          </cell>
          <cell r="J233">
            <v>89.28</v>
          </cell>
          <cell r="K233">
            <v>175.67</v>
          </cell>
          <cell r="L233">
            <v>12</v>
          </cell>
          <cell r="M233">
            <v>4</v>
          </cell>
        </row>
        <row r="234">
          <cell r="A234" t="str">
            <v>John Miller</v>
          </cell>
          <cell r="B234" t="str">
            <v>Boxing</v>
          </cell>
          <cell r="C234" t="str">
            <v>Brazil</v>
          </cell>
          <cell r="D234" t="str">
            <v>Male</v>
          </cell>
          <cell r="E234" t="str">
            <v>Silver</v>
          </cell>
          <cell r="F234" t="str">
            <v>400m</v>
          </cell>
          <cell r="G234" t="str">
            <v>Adult</v>
          </cell>
          <cell r="H234" t="str">
            <v>Team</v>
          </cell>
          <cell r="I234">
            <v>25</v>
          </cell>
          <cell r="J234">
            <v>53.65</v>
          </cell>
          <cell r="K234">
            <v>191.6</v>
          </cell>
          <cell r="L234">
            <v>19</v>
          </cell>
          <cell r="M234">
            <v>1</v>
          </cell>
        </row>
        <row r="235">
          <cell r="A235" t="str">
            <v>John Miller</v>
          </cell>
          <cell r="B235" t="str">
            <v>Wrestling</v>
          </cell>
          <cell r="C235" t="str">
            <v>USA</v>
          </cell>
          <cell r="D235" t="str">
            <v>Female</v>
          </cell>
          <cell r="E235" t="str">
            <v>None</v>
          </cell>
          <cell r="F235" t="str">
            <v>Pole Vault</v>
          </cell>
          <cell r="G235" t="str">
            <v>Senior</v>
          </cell>
          <cell r="H235" t="str">
            <v>Team</v>
          </cell>
          <cell r="I235">
            <v>24</v>
          </cell>
          <cell r="J235">
            <v>60.81</v>
          </cell>
          <cell r="K235">
            <v>164.39</v>
          </cell>
          <cell r="L235">
            <v>1</v>
          </cell>
          <cell r="M235">
            <v>8</v>
          </cell>
        </row>
        <row r="236">
          <cell r="A236" t="str">
            <v>John Miller</v>
          </cell>
          <cell r="B236" t="str">
            <v>Weightlifting</v>
          </cell>
          <cell r="C236" t="str">
            <v>USA</v>
          </cell>
          <cell r="D236" t="str">
            <v>Female</v>
          </cell>
          <cell r="E236" t="str">
            <v>Bronze</v>
          </cell>
          <cell r="F236" t="str">
            <v>400m</v>
          </cell>
          <cell r="G236" t="str">
            <v>Adult</v>
          </cell>
          <cell r="H236" t="str">
            <v>Individual</v>
          </cell>
          <cell r="I236">
            <v>35</v>
          </cell>
          <cell r="J236">
            <v>85.26</v>
          </cell>
          <cell r="K236">
            <v>152.41999999999999</v>
          </cell>
          <cell r="L236">
            <v>8</v>
          </cell>
          <cell r="M236">
            <v>3</v>
          </cell>
        </row>
        <row r="237">
          <cell r="A237" t="str">
            <v>John Miller</v>
          </cell>
          <cell r="B237" t="str">
            <v>Boxing</v>
          </cell>
          <cell r="C237" t="str">
            <v>India</v>
          </cell>
          <cell r="D237" t="str">
            <v>Female</v>
          </cell>
          <cell r="E237" t="str">
            <v>Bronze</v>
          </cell>
          <cell r="F237" t="str">
            <v>100m</v>
          </cell>
          <cell r="G237" t="str">
            <v>Youth</v>
          </cell>
          <cell r="H237" t="str">
            <v>Team</v>
          </cell>
          <cell r="I237">
            <v>21</v>
          </cell>
          <cell r="J237">
            <v>56.31</v>
          </cell>
          <cell r="K237">
            <v>160.33000000000001</v>
          </cell>
          <cell r="L237">
            <v>20</v>
          </cell>
          <cell r="M237">
            <v>3</v>
          </cell>
        </row>
        <row r="238">
          <cell r="A238" t="str">
            <v>John Rodriguez</v>
          </cell>
          <cell r="B238" t="str">
            <v>Boxing</v>
          </cell>
          <cell r="C238" t="str">
            <v>China</v>
          </cell>
          <cell r="D238" t="str">
            <v>Male</v>
          </cell>
          <cell r="E238" t="str">
            <v>Bronze</v>
          </cell>
          <cell r="F238" t="str">
            <v>Pole Vault</v>
          </cell>
          <cell r="G238" t="str">
            <v>Senior</v>
          </cell>
          <cell r="H238" t="str">
            <v>Team</v>
          </cell>
          <cell r="I238">
            <v>34</v>
          </cell>
          <cell r="J238">
            <v>62.19</v>
          </cell>
          <cell r="K238">
            <v>196.35</v>
          </cell>
          <cell r="L238">
            <v>14</v>
          </cell>
          <cell r="M238">
            <v>6</v>
          </cell>
        </row>
        <row r="239">
          <cell r="A239" t="str">
            <v>John Rodriguez</v>
          </cell>
          <cell r="B239" t="str">
            <v>Wrestling</v>
          </cell>
          <cell r="C239" t="str">
            <v>India</v>
          </cell>
          <cell r="D239" t="str">
            <v>Female</v>
          </cell>
          <cell r="E239" t="str">
            <v>Bronze</v>
          </cell>
          <cell r="F239" t="str">
            <v>200m</v>
          </cell>
          <cell r="G239" t="str">
            <v>Senior</v>
          </cell>
          <cell r="H239" t="str">
            <v>Team</v>
          </cell>
          <cell r="I239">
            <v>20</v>
          </cell>
          <cell r="J239">
            <v>67.760000000000005</v>
          </cell>
          <cell r="K239">
            <v>190.71</v>
          </cell>
          <cell r="L239">
            <v>20</v>
          </cell>
          <cell r="M239">
            <v>2</v>
          </cell>
        </row>
        <row r="240">
          <cell r="A240" t="str">
            <v>John Rodriguez</v>
          </cell>
          <cell r="B240" t="str">
            <v>Swimming</v>
          </cell>
          <cell r="C240" t="str">
            <v>Japan</v>
          </cell>
          <cell r="D240" t="str">
            <v>Female</v>
          </cell>
          <cell r="E240" t="str">
            <v>Gold</v>
          </cell>
          <cell r="F240" t="str">
            <v>Pole Vault</v>
          </cell>
          <cell r="G240" t="str">
            <v>Senior</v>
          </cell>
          <cell r="H240" t="str">
            <v>Individual</v>
          </cell>
          <cell r="I240">
            <v>18</v>
          </cell>
          <cell r="J240">
            <v>65</v>
          </cell>
          <cell r="K240">
            <v>194.52</v>
          </cell>
          <cell r="L240">
            <v>2</v>
          </cell>
          <cell r="M240">
            <v>0</v>
          </cell>
        </row>
        <row r="241">
          <cell r="A241" t="str">
            <v>John Rodriguez</v>
          </cell>
          <cell r="B241" t="str">
            <v>Athletics</v>
          </cell>
          <cell r="C241" t="str">
            <v>Japan</v>
          </cell>
          <cell r="D241" t="str">
            <v>Male</v>
          </cell>
          <cell r="E241" t="str">
            <v>Gold</v>
          </cell>
          <cell r="F241" t="str">
            <v>Marathon</v>
          </cell>
          <cell r="G241" t="str">
            <v>Senior</v>
          </cell>
          <cell r="H241" t="str">
            <v>Individual</v>
          </cell>
          <cell r="I241">
            <v>38</v>
          </cell>
          <cell r="J241">
            <v>53.44</v>
          </cell>
          <cell r="K241">
            <v>156.08000000000001</v>
          </cell>
          <cell r="L241">
            <v>5</v>
          </cell>
          <cell r="M241">
            <v>2</v>
          </cell>
        </row>
        <row r="242">
          <cell r="A242" t="str">
            <v>John Rodriguez</v>
          </cell>
          <cell r="B242" t="str">
            <v>Athletics</v>
          </cell>
          <cell r="C242" t="str">
            <v>India</v>
          </cell>
          <cell r="D242" t="str">
            <v>Male</v>
          </cell>
          <cell r="E242" t="str">
            <v>Silver</v>
          </cell>
          <cell r="F242" t="str">
            <v>Shot Put</v>
          </cell>
          <cell r="G242" t="str">
            <v>Youth</v>
          </cell>
          <cell r="H242" t="str">
            <v>Individual</v>
          </cell>
          <cell r="I242">
            <v>19</v>
          </cell>
          <cell r="J242">
            <v>90.13</v>
          </cell>
          <cell r="K242">
            <v>181.63</v>
          </cell>
          <cell r="L242">
            <v>15</v>
          </cell>
          <cell r="M242">
            <v>6</v>
          </cell>
        </row>
        <row r="243">
          <cell r="A243" t="str">
            <v>John Rodriguez</v>
          </cell>
          <cell r="B243" t="str">
            <v>Gymnastics</v>
          </cell>
          <cell r="C243" t="str">
            <v>Germany</v>
          </cell>
          <cell r="D243" t="str">
            <v>Male</v>
          </cell>
          <cell r="E243" t="str">
            <v>Gold</v>
          </cell>
          <cell r="F243" t="str">
            <v>200m</v>
          </cell>
          <cell r="G243" t="str">
            <v>Senior</v>
          </cell>
          <cell r="H243" t="str">
            <v>Team</v>
          </cell>
          <cell r="I243">
            <v>32</v>
          </cell>
          <cell r="J243">
            <v>63.21</v>
          </cell>
          <cell r="K243">
            <v>153.04</v>
          </cell>
          <cell r="L243">
            <v>20</v>
          </cell>
          <cell r="M243">
            <v>7</v>
          </cell>
        </row>
        <row r="244">
          <cell r="A244" t="str">
            <v>John Rodriguez</v>
          </cell>
          <cell r="B244" t="str">
            <v>Wrestling</v>
          </cell>
          <cell r="C244" t="str">
            <v>UK</v>
          </cell>
          <cell r="D244" t="str">
            <v>Male</v>
          </cell>
          <cell r="E244" t="str">
            <v>Silver</v>
          </cell>
          <cell r="F244" t="str">
            <v>Shot Put</v>
          </cell>
          <cell r="G244" t="str">
            <v>Adult</v>
          </cell>
          <cell r="H244" t="str">
            <v>Team</v>
          </cell>
          <cell r="I244">
            <v>39</v>
          </cell>
          <cell r="J244">
            <v>77.959999999999994</v>
          </cell>
          <cell r="K244">
            <v>158.66</v>
          </cell>
          <cell r="L244">
            <v>5</v>
          </cell>
          <cell r="M244">
            <v>8</v>
          </cell>
        </row>
        <row r="245">
          <cell r="A245" t="str">
            <v>John Rodriguez</v>
          </cell>
          <cell r="B245" t="str">
            <v>Athletics</v>
          </cell>
          <cell r="C245" t="str">
            <v>India</v>
          </cell>
          <cell r="D245" t="str">
            <v>Male</v>
          </cell>
          <cell r="E245" t="str">
            <v>Bronze</v>
          </cell>
          <cell r="F245" t="str">
            <v>Pole Vault</v>
          </cell>
          <cell r="G245" t="str">
            <v>Senior</v>
          </cell>
          <cell r="H245" t="str">
            <v>Team</v>
          </cell>
          <cell r="I245">
            <v>26</v>
          </cell>
          <cell r="J245">
            <v>54.03</v>
          </cell>
          <cell r="K245">
            <v>163.63</v>
          </cell>
          <cell r="L245">
            <v>5</v>
          </cell>
          <cell r="M245">
            <v>10</v>
          </cell>
        </row>
        <row r="246">
          <cell r="A246" t="str">
            <v>John Smith</v>
          </cell>
          <cell r="B246" t="str">
            <v>Weightlifting</v>
          </cell>
          <cell r="C246" t="str">
            <v>Australia</v>
          </cell>
          <cell r="D246" t="str">
            <v>Female</v>
          </cell>
          <cell r="E246" t="str">
            <v>Bronze</v>
          </cell>
          <cell r="F246" t="str">
            <v>100m</v>
          </cell>
          <cell r="G246" t="str">
            <v>Youth</v>
          </cell>
          <cell r="H246" t="str">
            <v>Team</v>
          </cell>
          <cell r="I246">
            <v>19</v>
          </cell>
          <cell r="J246">
            <v>54.7</v>
          </cell>
          <cell r="K246">
            <v>162.6</v>
          </cell>
          <cell r="L246">
            <v>8</v>
          </cell>
          <cell r="M246">
            <v>4</v>
          </cell>
        </row>
        <row r="247">
          <cell r="A247" t="str">
            <v>John Smith</v>
          </cell>
          <cell r="B247" t="str">
            <v>Boxing</v>
          </cell>
          <cell r="C247" t="str">
            <v>Brazil</v>
          </cell>
          <cell r="D247" t="str">
            <v>Male</v>
          </cell>
          <cell r="E247" t="str">
            <v>Bronze</v>
          </cell>
          <cell r="F247" t="str">
            <v>Shot Put</v>
          </cell>
          <cell r="G247" t="str">
            <v>Youth</v>
          </cell>
          <cell r="H247" t="str">
            <v>Team</v>
          </cell>
          <cell r="I247">
            <v>23</v>
          </cell>
          <cell r="J247">
            <v>89.9</v>
          </cell>
          <cell r="K247">
            <v>190.29</v>
          </cell>
          <cell r="L247">
            <v>16</v>
          </cell>
          <cell r="M247">
            <v>1</v>
          </cell>
        </row>
        <row r="248">
          <cell r="A248" t="str">
            <v>John Smith</v>
          </cell>
          <cell r="B248" t="str">
            <v>Gymnastics</v>
          </cell>
          <cell r="C248" t="str">
            <v>Germany</v>
          </cell>
          <cell r="D248" t="str">
            <v>Female</v>
          </cell>
          <cell r="E248" t="str">
            <v>Silver</v>
          </cell>
          <cell r="F248" t="str">
            <v>High Jump</v>
          </cell>
          <cell r="G248" t="str">
            <v>Adult</v>
          </cell>
          <cell r="H248" t="str">
            <v>Team</v>
          </cell>
          <cell r="I248">
            <v>35</v>
          </cell>
          <cell r="J248">
            <v>67.400000000000006</v>
          </cell>
          <cell r="K248">
            <v>156.11000000000001</v>
          </cell>
          <cell r="L248">
            <v>4</v>
          </cell>
          <cell r="M248">
            <v>9</v>
          </cell>
        </row>
        <row r="249">
          <cell r="A249" t="str">
            <v>John Smith</v>
          </cell>
          <cell r="B249" t="str">
            <v>Gymnastics</v>
          </cell>
          <cell r="C249" t="str">
            <v>China</v>
          </cell>
          <cell r="D249" t="str">
            <v>Male</v>
          </cell>
          <cell r="E249" t="str">
            <v>Bronze</v>
          </cell>
          <cell r="F249" t="str">
            <v>Shot Put</v>
          </cell>
          <cell r="G249" t="str">
            <v>Senior</v>
          </cell>
          <cell r="H249" t="str">
            <v>Individual</v>
          </cell>
          <cell r="I249">
            <v>35</v>
          </cell>
          <cell r="J249">
            <v>62.2</v>
          </cell>
          <cell r="K249">
            <v>196.47</v>
          </cell>
          <cell r="L249">
            <v>16</v>
          </cell>
          <cell r="M249">
            <v>1</v>
          </cell>
        </row>
        <row r="250">
          <cell r="A250" t="str">
            <v>John Smith</v>
          </cell>
          <cell r="B250" t="str">
            <v>Wrestling</v>
          </cell>
          <cell r="C250" t="str">
            <v>Germany</v>
          </cell>
          <cell r="D250" t="str">
            <v>Male</v>
          </cell>
          <cell r="E250" t="str">
            <v>Silver</v>
          </cell>
          <cell r="F250" t="str">
            <v>400m</v>
          </cell>
          <cell r="G250" t="str">
            <v>Youth</v>
          </cell>
          <cell r="H250" t="str">
            <v>Individual</v>
          </cell>
          <cell r="I250">
            <v>22</v>
          </cell>
          <cell r="J250">
            <v>58.79</v>
          </cell>
          <cell r="K250">
            <v>176.78</v>
          </cell>
          <cell r="L250">
            <v>20</v>
          </cell>
          <cell r="M250">
            <v>9</v>
          </cell>
        </row>
        <row r="251">
          <cell r="A251" t="str">
            <v>John Smith</v>
          </cell>
          <cell r="B251" t="str">
            <v>Weightlifting</v>
          </cell>
          <cell r="C251" t="str">
            <v>Canada</v>
          </cell>
          <cell r="D251" t="str">
            <v>Male</v>
          </cell>
          <cell r="E251" t="str">
            <v>Silver</v>
          </cell>
          <cell r="F251" t="str">
            <v>Pole Vault</v>
          </cell>
          <cell r="G251" t="str">
            <v>Senior</v>
          </cell>
          <cell r="H251" t="str">
            <v>Team</v>
          </cell>
          <cell r="I251">
            <v>21</v>
          </cell>
          <cell r="J251">
            <v>71.010000000000005</v>
          </cell>
          <cell r="K251">
            <v>193.24</v>
          </cell>
          <cell r="L251">
            <v>3</v>
          </cell>
          <cell r="M251">
            <v>6</v>
          </cell>
        </row>
        <row r="252">
          <cell r="A252" t="str">
            <v>John Smith</v>
          </cell>
          <cell r="B252" t="str">
            <v>Weightlifting</v>
          </cell>
          <cell r="C252" t="str">
            <v>UK</v>
          </cell>
          <cell r="D252" t="str">
            <v>Female</v>
          </cell>
          <cell r="E252" t="str">
            <v>Bronze</v>
          </cell>
          <cell r="F252" t="str">
            <v>Pole Vault</v>
          </cell>
          <cell r="G252" t="str">
            <v>Youth</v>
          </cell>
          <cell r="H252" t="str">
            <v>Team</v>
          </cell>
          <cell r="I252">
            <v>30</v>
          </cell>
          <cell r="J252">
            <v>76.62</v>
          </cell>
          <cell r="K252">
            <v>185.02</v>
          </cell>
          <cell r="L252">
            <v>7</v>
          </cell>
          <cell r="M252">
            <v>7</v>
          </cell>
        </row>
        <row r="253">
          <cell r="A253" t="str">
            <v>John Smith</v>
          </cell>
          <cell r="B253" t="str">
            <v>Athletics</v>
          </cell>
          <cell r="C253" t="str">
            <v>Canada</v>
          </cell>
          <cell r="D253" t="str">
            <v>Male</v>
          </cell>
          <cell r="E253" t="str">
            <v>Gold</v>
          </cell>
          <cell r="F253" t="str">
            <v>Marathon</v>
          </cell>
          <cell r="G253" t="str">
            <v>Youth</v>
          </cell>
          <cell r="H253" t="str">
            <v>Team</v>
          </cell>
          <cell r="I253">
            <v>37</v>
          </cell>
          <cell r="J253">
            <v>89.54</v>
          </cell>
          <cell r="K253">
            <v>180.23</v>
          </cell>
          <cell r="L253">
            <v>17</v>
          </cell>
          <cell r="M253">
            <v>9</v>
          </cell>
        </row>
        <row r="254">
          <cell r="A254" t="str">
            <v>John Williams</v>
          </cell>
          <cell r="B254" t="str">
            <v>Athletics</v>
          </cell>
          <cell r="C254" t="str">
            <v>UK</v>
          </cell>
          <cell r="D254" t="str">
            <v>Female</v>
          </cell>
          <cell r="E254" t="str">
            <v>Gold</v>
          </cell>
          <cell r="F254" t="str">
            <v>400m</v>
          </cell>
          <cell r="G254" t="str">
            <v>Adult</v>
          </cell>
          <cell r="H254" t="str">
            <v>Individual</v>
          </cell>
          <cell r="I254">
            <v>40</v>
          </cell>
          <cell r="J254">
            <v>55.87</v>
          </cell>
          <cell r="K254">
            <v>172.33</v>
          </cell>
          <cell r="L254">
            <v>15</v>
          </cell>
          <cell r="M254">
            <v>5</v>
          </cell>
        </row>
        <row r="255">
          <cell r="A255" t="str">
            <v>John Williams</v>
          </cell>
          <cell r="B255" t="str">
            <v>Weightlifting</v>
          </cell>
          <cell r="C255" t="str">
            <v>Russia</v>
          </cell>
          <cell r="D255" t="str">
            <v>Female</v>
          </cell>
          <cell r="E255" t="str">
            <v>Bronze</v>
          </cell>
          <cell r="F255" t="str">
            <v>Marathon</v>
          </cell>
          <cell r="G255" t="str">
            <v>Youth</v>
          </cell>
          <cell r="H255" t="str">
            <v>Team</v>
          </cell>
          <cell r="I255">
            <v>32</v>
          </cell>
          <cell r="J255">
            <v>66.83</v>
          </cell>
          <cell r="K255">
            <v>172.46</v>
          </cell>
          <cell r="L255">
            <v>2</v>
          </cell>
          <cell r="M255">
            <v>3</v>
          </cell>
        </row>
        <row r="256">
          <cell r="A256" t="str">
            <v>John Williams</v>
          </cell>
          <cell r="B256" t="str">
            <v>Boxing</v>
          </cell>
          <cell r="C256" t="str">
            <v>UK</v>
          </cell>
          <cell r="D256" t="str">
            <v>Male</v>
          </cell>
          <cell r="E256" t="str">
            <v>Gold</v>
          </cell>
          <cell r="F256" t="str">
            <v>200m</v>
          </cell>
          <cell r="G256" t="str">
            <v>Senior</v>
          </cell>
          <cell r="H256" t="str">
            <v>Team</v>
          </cell>
          <cell r="I256">
            <v>31</v>
          </cell>
          <cell r="J256">
            <v>93.64</v>
          </cell>
          <cell r="K256">
            <v>150.83000000000001</v>
          </cell>
          <cell r="L256">
            <v>19</v>
          </cell>
          <cell r="M256">
            <v>2</v>
          </cell>
        </row>
        <row r="257">
          <cell r="A257" t="str">
            <v>John Williams</v>
          </cell>
          <cell r="B257" t="str">
            <v>Cycling</v>
          </cell>
          <cell r="C257" t="str">
            <v>Brazil</v>
          </cell>
          <cell r="D257" t="str">
            <v>Male</v>
          </cell>
          <cell r="E257" t="str">
            <v>Gold</v>
          </cell>
          <cell r="F257" t="str">
            <v>400m</v>
          </cell>
          <cell r="G257" t="str">
            <v>Youth</v>
          </cell>
          <cell r="H257" t="str">
            <v>Individual</v>
          </cell>
          <cell r="I257">
            <v>40</v>
          </cell>
          <cell r="J257">
            <v>95.33</v>
          </cell>
          <cell r="K257">
            <v>160.34</v>
          </cell>
          <cell r="L257">
            <v>5</v>
          </cell>
          <cell r="M257">
            <v>1</v>
          </cell>
        </row>
        <row r="258">
          <cell r="A258" t="str">
            <v>John Williams</v>
          </cell>
          <cell r="B258" t="str">
            <v>Swimming</v>
          </cell>
          <cell r="C258" t="str">
            <v>India</v>
          </cell>
          <cell r="D258" t="str">
            <v>Male</v>
          </cell>
          <cell r="E258" t="str">
            <v>Bronze</v>
          </cell>
          <cell r="F258" t="str">
            <v>High Jump</v>
          </cell>
          <cell r="G258" t="str">
            <v>Senior</v>
          </cell>
          <cell r="H258" t="str">
            <v>Individual</v>
          </cell>
          <cell r="I258">
            <v>22</v>
          </cell>
          <cell r="J258">
            <v>52.83</v>
          </cell>
          <cell r="K258">
            <v>172.86</v>
          </cell>
          <cell r="L258">
            <v>13</v>
          </cell>
          <cell r="M258">
            <v>8</v>
          </cell>
        </row>
        <row r="259">
          <cell r="A259" t="str">
            <v>John Williams</v>
          </cell>
          <cell r="B259" t="str">
            <v>Weightlifting</v>
          </cell>
          <cell r="C259" t="str">
            <v>Germany</v>
          </cell>
          <cell r="D259" t="str">
            <v>Male</v>
          </cell>
          <cell r="E259" t="str">
            <v>None</v>
          </cell>
          <cell r="F259" t="str">
            <v>400m</v>
          </cell>
          <cell r="G259" t="str">
            <v>Senior</v>
          </cell>
          <cell r="H259" t="str">
            <v>Individual</v>
          </cell>
          <cell r="I259">
            <v>21</v>
          </cell>
          <cell r="J259">
            <v>65.72</v>
          </cell>
          <cell r="K259">
            <v>199.43</v>
          </cell>
          <cell r="L259">
            <v>2</v>
          </cell>
          <cell r="M259">
            <v>2</v>
          </cell>
        </row>
        <row r="260">
          <cell r="A260" t="str">
            <v>John Williams</v>
          </cell>
          <cell r="B260" t="str">
            <v>Cycling</v>
          </cell>
          <cell r="C260" t="str">
            <v>Japan</v>
          </cell>
          <cell r="D260" t="str">
            <v>Female</v>
          </cell>
          <cell r="E260" t="str">
            <v>Silver</v>
          </cell>
          <cell r="F260" t="str">
            <v>Pole Vault</v>
          </cell>
          <cell r="G260" t="str">
            <v>Adult</v>
          </cell>
          <cell r="H260" t="str">
            <v>Team</v>
          </cell>
          <cell r="I260">
            <v>26</v>
          </cell>
          <cell r="J260">
            <v>79.48</v>
          </cell>
          <cell r="K260">
            <v>160.29</v>
          </cell>
          <cell r="L260">
            <v>12</v>
          </cell>
          <cell r="M260">
            <v>8</v>
          </cell>
        </row>
        <row r="261">
          <cell r="A261" t="str">
            <v>John Williams</v>
          </cell>
          <cell r="B261" t="str">
            <v>Swimming</v>
          </cell>
          <cell r="C261" t="str">
            <v>Russia</v>
          </cell>
          <cell r="D261" t="str">
            <v>Female</v>
          </cell>
          <cell r="E261" t="str">
            <v>Silver</v>
          </cell>
          <cell r="F261" t="str">
            <v>Long Jump</v>
          </cell>
          <cell r="G261" t="str">
            <v>Youth</v>
          </cell>
          <cell r="H261" t="str">
            <v>Individual</v>
          </cell>
          <cell r="I261">
            <v>30</v>
          </cell>
          <cell r="J261">
            <v>51.61</v>
          </cell>
          <cell r="K261">
            <v>158.52000000000001</v>
          </cell>
          <cell r="L261">
            <v>16</v>
          </cell>
          <cell r="M261">
            <v>4</v>
          </cell>
        </row>
        <row r="262">
          <cell r="A262" t="str">
            <v>Liam Brown</v>
          </cell>
          <cell r="B262" t="str">
            <v>Cycling</v>
          </cell>
          <cell r="C262" t="str">
            <v>India</v>
          </cell>
          <cell r="D262" t="str">
            <v>Male</v>
          </cell>
          <cell r="E262" t="str">
            <v>Silver</v>
          </cell>
          <cell r="F262" t="str">
            <v>Shot Put</v>
          </cell>
          <cell r="G262" t="str">
            <v>Senior</v>
          </cell>
          <cell r="H262" t="str">
            <v>Team</v>
          </cell>
          <cell r="I262">
            <v>36</v>
          </cell>
          <cell r="J262">
            <v>90.33</v>
          </cell>
          <cell r="K262">
            <v>151.47999999999999</v>
          </cell>
          <cell r="L262">
            <v>3</v>
          </cell>
          <cell r="M262">
            <v>8</v>
          </cell>
        </row>
        <row r="263">
          <cell r="A263" t="str">
            <v>Liam Brown</v>
          </cell>
          <cell r="B263" t="str">
            <v>Wrestling</v>
          </cell>
          <cell r="C263" t="str">
            <v>Japan</v>
          </cell>
          <cell r="D263" t="str">
            <v>Female</v>
          </cell>
          <cell r="E263" t="str">
            <v>Silver</v>
          </cell>
          <cell r="F263" t="str">
            <v>High Jump</v>
          </cell>
          <cell r="G263" t="str">
            <v>Youth</v>
          </cell>
          <cell r="H263" t="str">
            <v>Individual</v>
          </cell>
          <cell r="I263">
            <v>30</v>
          </cell>
          <cell r="J263">
            <v>91.74</v>
          </cell>
          <cell r="K263">
            <v>163.18</v>
          </cell>
          <cell r="L263">
            <v>12</v>
          </cell>
          <cell r="M263">
            <v>1</v>
          </cell>
        </row>
        <row r="264">
          <cell r="A264" t="str">
            <v>Liam Brown</v>
          </cell>
          <cell r="B264" t="str">
            <v>Weightlifting</v>
          </cell>
          <cell r="C264" t="str">
            <v>Russia</v>
          </cell>
          <cell r="D264" t="str">
            <v>Male</v>
          </cell>
          <cell r="E264" t="str">
            <v>Gold</v>
          </cell>
          <cell r="F264" t="str">
            <v>Pole Vault</v>
          </cell>
          <cell r="G264" t="str">
            <v>Senior</v>
          </cell>
          <cell r="H264" t="str">
            <v>Team</v>
          </cell>
          <cell r="I264">
            <v>18</v>
          </cell>
          <cell r="J264">
            <v>89.48</v>
          </cell>
          <cell r="K264">
            <v>195.11</v>
          </cell>
          <cell r="L264">
            <v>19</v>
          </cell>
          <cell r="M264">
            <v>6</v>
          </cell>
        </row>
        <row r="265">
          <cell r="A265" t="str">
            <v>Liam Brown</v>
          </cell>
          <cell r="B265" t="str">
            <v>Cycling</v>
          </cell>
          <cell r="C265" t="str">
            <v>Brazil</v>
          </cell>
          <cell r="D265" t="str">
            <v>Female</v>
          </cell>
          <cell r="E265" t="str">
            <v>Gold</v>
          </cell>
          <cell r="F265" t="str">
            <v>100m</v>
          </cell>
          <cell r="G265" t="str">
            <v>Senior</v>
          </cell>
          <cell r="H265" t="str">
            <v>Individual</v>
          </cell>
          <cell r="I265">
            <v>30</v>
          </cell>
          <cell r="J265">
            <v>79.709999999999994</v>
          </cell>
          <cell r="K265">
            <v>198.37</v>
          </cell>
          <cell r="L265">
            <v>18</v>
          </cell>
          <cell r="M265">
            <v>9</v>
          </cell>
        </row>
        <row r="266">
          <cell r="A266" t="str">
            <v>Liam Brown</v>
          </cell>
          <cell r="B266" t="str">
            <v>Boxing</v>
          </cell>
          <cell r="C266" t="str">
            <v>Australia</v>
          </cell>
          <cell r="D266" t="str">
            <v>Male</v>
          </cell>
          <cell r="E266" t="str">
            <v>Gold</v>
          </cell>
          <cell r="F266" t="str">
            <v>200m</v>
          </cell>
          <cell r="G266" t="str">
            <v>Adult</v>
          </cell>
          <cell r="H266" t="str">
            <v>Individual</v>
          </cell>
          <cell r="I266">
            <v>34</v>
          </cell>
          <cell r="J266">
            <v>86.39</v>
          </cell>
          <cell r="K266">
            <v>182.9</v>
          </cell>
          <cell r="L266">
            <v>10</v>
          </cell>
          <cell r="M266">
            <v>3</v>
          </cell>
        </row>
        <row r="267">
          <cell r="A267" t="str">
            <v>Liam Brown</v>
          </cell>
          <cell r="B267" t="str">
            <v>Weightlifting</v>
          </cell>
          <cell r="C267" t="str">
            <v>China</v>
          </cell>
          <cell r="D267" t="str">
            <v>Female</v>
          </cell>
          <cell r="E267" t="str">
            <v>Silver</v>
          </cell>
          <cell r="F267" t="str">
            <v>Pole Vault</v>
          </cell>
          <cell r="G267" t="str">
            <v>Adult</v>
          </cell>
          <cell r="H267" t="str">
            <v>Team</v>
          </cell>
          <cell r="I267">
            <v>20</v>
          </cell>
          <cell r="J267">
            <v>70.38</v>
          </cell>
          <cell r="K267">
            <v>199.05</v>
          </cell>
          <cell r="L267">
            <v>10</v>
          </cell>
          <cell r="M267">
            <v>7</v>
          </cell>
        </row>
        <row r="268">
          <cell r="A268" t="str">
            <v>Liam Brown</v>
          </cell>
          <cell r="B268" t="str">
            <v>Gymnastics</v>
          </cell>
          <cell r="C268" t="str">
            <v>Germany</v>
          </cell>
          <cell r="D268" t="str">
            <v>Female</v>
          </cell>
          <cell r="E268" t="str">
            <v>Bronze</v>
          </cell>
          <cell r="F268" t="str">
            <v>Long Jump</v>
          </cell>
          <cell r="G268" t="str">
            <v>Youth</v>
          </cell>
          <cell r="H268" t="str">
            <v>Team</v>
          </cell>
          <cell r="I268">
            <v>37</v>
          </cell>
          <cell r="J268">
            <v>66.86</v>
          </cell>
          <cell r="K268">
            <v>191.47</v>
          </cell>
          <cell r="L268">
            <v>13</v>
          </cell>
          <cell r="M268">
            <v>7</v>
          </cell>
        </row>
        <row r="269">
          <cell r="A269" t="str">
            <v>Liam Brown</v>
          </cell>
          <cell r="B269" t="str">
            <v>Cycling</v>
          </cell>
          <cell r="C269" t="str">
            <v>USA</v>
          </cell>
          <cell r="D269" t="str">
            <v>Female</v>
          </cell>
          <cell r="E269" t="str">
            <v>Bronze</v>
          </cell>
          <cell r="F269" t="str">
            <v>Long Jump</v>
          </cell>
          <cell r="G269" t="str">
            <v>Youth</v>
          </cell>
          <cell r="H269" t="str">
            <v>Team</v>
          </cell>
          <cell r="I269">
            <v>26</v>
          </cell>
          <cell r="J269">
            <v>63.42</v>
          </cell>
          <cell r="K269">
            <v>184.26</v>
          </cell>
          <cell r="L269">
            <v>19</v>
          </cell>
          <cell r="M269">
            <v>0</v>
          </cell>
        </row>
        <row r="270">
          <cell r="A270" t="str">
            <v>Liam Davis</v>
          </cell>
          <cell r="B270" t="str">
            <v>Weightlifting</v>
          </cell>
          <cell r="C270" t="str">
            <v>Australia</v>
          </cell>
          <cell r="D270" t="str">
            <v>Female</v>
          </cell>
          <cell r="E270" t="str">
            <v>None</v>
          </cell>
          <cell r="F270" t="str">
            <v>Shot Put</v>
          </cell>
          <cell r="G270" t="str">
            <v>Senior</v>
          </cell>
          <cell r="H270" t="str">
            <v>Individual</v>
          </cell>
          <cell r="I270">
            <v>24</v>
          </cell>
          <cell r="J270">
            <v>84.7</v>
          </cell>
          <cell r="K270">
            <v>163.33000000000001</v>
          </cell>
          <cell r="L270">
            <v>18</v>
          </cell>
          <cell r="M270">
            <v>6</v>
          </cell>
        </row>
        <row r="271">
          <cell r="A271" t="str">
            <v>Liam Davis</v>
          </cell>
          <cell r="B271" t="str">
            <v>Weightlifting</v>
          </cell>
          <cell r="C271" t="str">
            <v>India</v>
          </cell>
          <cell r="D271" t="str">
            <v>Male</v>
          </cell>
          <cell r="E271" t="str">
            <v>Bronze</v>
          </cell>
          <cell r="F271" t="str">
            <v>400m</v>
          </cell>
          <cell r="G271" t="str">
            <v>Adult</v>
          </cell>
          <cell r="H271" t="str">
            <v>Individual</v>
          </cell>
          <cell r="I271">
            <v>31</v>
          </cell>
          <cell r="J271">
            <v>77.44</v>
          </cell>
          <cell r="K271">
            <v>175.17</v>
          </cell>
          <cell r="L271">
            <v>9</v>
          </cell>
          <cell r="M271">
            <v>8</v>
          </cell>
        </row>
        <row r="272">
          <cell r="A272" t="str">
            <v>Liam Davis</v>
          </cell>
          <cell r="B272" t="str">
            <v>Gymnastics</v>
          </cell>
          <cell r="C272" t="str">
            <v>UK</v>
          </cell>
          <cell r="D272" t="str">
            <v>Female</v>
          </cell>
          <cell r="E272" t="str">
            <v>Bronze</v>
          </cell>
          <cell r="F272" t="str">
            <v>100m</v>
          </cell>
          <cell r="G272" t="str">
            <v>Adult</v>
          </cell>
          <cell r="H272" t="str">
            <v>Team</v>
          </cell>
          <cell r="I272">
            <v>36</v>
          </cell>
          <cell r="J272">
            <v>51.59</v>
          </cell>
          <cell r="K272">
            <v>198.17</v>
          </cell>
          <cell r="L272">
            <v>10</v>
          </cell>
          <cell r="M272">
            <v>8</v>
          </cell>
        </row>
        <row r="273">
          <cell r="A273" t="str">
            <v>Liam Davis</v>
          </cell>
          <cell r="B273" t="str">
            <v>Swimming</v>
          </cell>
          <cell r="C273" t="str">
            <v>UK</v>
          </cell>
          <cell r="D273" t="str">
            <v>Female</v>
          </cell>
          <cell r="E273" t="str">
            <v>None</v>
          </cell>
          <cell r="F273" t="str">
            <v>100m</v>
          </cell>
          <cell r="G273" t="str">
            <v>Youth</v>
          </cell>
          <cell r="H273" t="str">
            <v>Individual</v>
          </cell>
          <cell r="I273">
            <v>31</v>
          </cell>
          <cell r="J273">
            <v>71.62</v>
          </cell>
          <cell r="K273">
            <v>152.04</v>
          </cell>
          <cell r="L273">
            <v>14</v>
          </cell>
          <cell r="M273">
            <v>6</v>
          </cell>
        </row>
        <row r="274">
          <cell r="A274" t="str">
            <v>Liam Garcia</v>
          </cell>
          <cell r="B274" t="str">
            <v>Boxing</v>
          </cell>
          <cell r="C274" t="str">
            <v>Brazil</v>
          </cell>
          <cell r="D274" t="str">
            <v>Female</v>
          </cell>
          <cell r="E274" t="str">
            <v>Bronze</v>
          </cell>
          <cell r="F274" t="str">
            <v>100m</v>
          </cell>
          <cell r="G274" t="str">
            <v>Senior</v>
          </cell>
          <cell r="H274" t="str">
            <v>Individual</v>
          </cell>
          <cell r="I274">
            <v>24</v>
          </cell>
          <cell r="J274">
            <v>52.37</v>
          </cell>
          <cell r="K274">
            <v>174.07</v>
          </cell>
          <cell r="L274">
            <v>4</v>
          </cell>
          <cell r="M274">
            <v>4</v>
          </cell>
        </row>
        <row r="275">
          <cell r="A275" t="str">
            <v>Liam Garcia</v>
          </cell>
          <cell r="B275" t="str">
            <v>Athletics</v>
          </cell>
          <cell r="C275" t="str">
            <v>USA</v>
          </cell>
          <cell r="D275" t="str">
            <v>Female</v>
          </cell>
          <cell r="E275" t="str">
            <v>Gold</v>
          </cell>
          <cell r="F275" t="str">
            <v>Pole Vault</v>
          </cell>
          <cell r="G275" t="str">
            <v>Youth</v>
          </cell>
          <cell r="H275" t="str">
            <v>Team</v>
          </cell>
          <cell r="I275">
            <v>39</v>
          </cell>
          <cell r="J275">
            <v>74.27</v>
          </cell>
          <cell r="K275">
            <v>172.87</v>
          </cell>
          <cell r="L275">
            <v>20</v>
          </cell>
          <cell r="M275">
            <v>8</v>
          </cell>
        </row>
        <row r="276">
          <cell r="A276" t="str">
            <v>Liam Garcia</v>
          </cell>
          <cell r="B276" t="str">
            <v>Boxing</v>
          </cell>
          <cell r="C276" t="str">
            <v>Germany</v>
          </cell>
          <cell r="D276" t="str">
            <v>Female</v>
          </cell>
          <cell r="E276" t="str">
            <v>Gold</v>
          </cell>
          <cell r="F276" t="str">
            <v>High Jump</v>
          </cell>
          <cell r="G276" t="str">
            <v>Youth</v>
          </cell>
          <cell r="H276" t="str">
            <v>Team</v>
          </cell>
          <cell r="I276">
            <v>34</v>
          </cell>
          <cell r="J276">
            <v>70.84</v>
          </cell>
          <cell r="K276">
            <v>176.9</v>
          </cell>
          <cell r="L276">
            <v>3</v>
          </cell>
          <cell r="M276">
            <v>7</v>
          </cell>
        </row>
        <row r="277">
          <cell r="A277" t="str">
            <v>Liam Garcia</v>
          </cell>
          <cell r="B277" t="str">
            <v>Cycling</v>
          </cell>
          <cell r="C277" t="str">
            <v>USA</v>
          </cell>
          <cell r="D277" t="str">
            <v>Male</v>
          </cell>
          <cell r="E277" t="str">
            <v>Bronze</v>
          </cell>
          <cell r="F277" t="str">
            <v>Long Jump</v>
          </cell>
          <cell r="G277" t="str">
            <v>Adult</v>
          </cell>
          <cell r="H277" t="str">
            <v>Individual</v>
          </cell>
          <cell r="I277">
            <v>27</v>
          </cell>
          <cell r="J277">
            <v>92.58</v>
          </cell>
          <cell r="K277">
            <v>184.73</v>
          </cell>
          <cell r="L277">
            <v>16</v>
          </cell>
          <cell r="M277">
            <v>3</v>
          </cell>
        </row>
        <row r="278">
          <cell r="A278" t="str">
            <v>Liam Garcia</v>
          </cell>
          <cell r="B278" t="str">
            <v>Athletics</v>
          </cell>
          <cell r="C278" t="str">
            <v>India</v>
          </cell>
          <cell r="D278" t="str">
            <v>Male</v>
          </cell>
          <cell r="E278" t="str">
            <v>Silver</v>
          </cell>
          <cell r="F278" t="str">
            <v>200m</v>
          </cell>
          <cell r="G278" t="str">
            <v>Senior</v>
          </cell>
          <cell r="H278" t="str">
            <v>Individual</v>
          </cell>
          <cell r="I278">
            <v>36</v>
          </cell>
          <cell r="J278">
            <v>62.67</v>
          </cell>
          <cell r="K278">
            <v>177.4</v>
          </cell>
          <cell r="L278">
            <v>1</v>
          </cell>
          <cell r="M278">
            <v>1</v>
          </cell>
        </row>
        <row r="279">
          <cell r="A279" t="str">
            <v>Liam Johnson</v>
          </cell>
          <cell r="B279" t="str">
            <v>Boxing</v>
          </cell>
          <cell r="C279" t="str">
            <v>Japan</v>
          </cell>
          <cell r="D279" t="str">
            <v>Male</v>
          </cell>
          <cell r="E279" t="str">
            <v>None</v>
          </cell>
          <cell r="F279" t="str">
            <v>High Jump</v>
          </cell>
          <cell r="G279" t="str">
            <v>Youth</v>
          </cell>
          <cell r="H279" t="str">
            <v>Team</v>
          </cell>
          <cell r="I279">
            <v>37</v>
          </cell>
          <cell r="J279">
            <v>75.14</v>
          </cell>
          <cell r="K279">
            <v>194.41</v>
          </cell>
          <cell r="L279">
            <v>5</v>
          </cell>
          <cell r="M279">
            <v>3</v>
          </cell>
        </row>
        <row r="280">
          <cell r="A280" t="str">
            <v>Liam Johnson</v>
          </cell>
          <cell r="B280" t="str">
            <v>Athletics</v>
          </cell>
          <cell r="C280" t="str">
            <v>UK</v>
          </cell>
          <cell r="D280" t="str">
            <v>Male</v>
          </cell>
          <cell r="E280" t="str">
            <v>None</v>
          </cell>
          <cell r="F280" t="str">
            <v>High Jump</v>
          </cell>
          <cell r="G280" t="str">
            <v>Youth</v>
          </cell>
          <cell r="H280" t="str">
            <v>Individual</v>
          </cell>
          <cell r="I280">
            <v>21</v>
          </cell>
          <cell r="J280">
            <v>82.61</v>
          </cell>
          <cell r="K280">
            <v>162.58000000000001</v>
          </cell>
          <cell r="L280">
            <v>2</v>
          </cell>
          <cell r="M280">
            <v>0</v>
          </cell>
        </row>
        <row r="281">
          <cell r="A281" t="str">
            <v>Liam Johnson</v>
          </cell>
          <cell r="B281" t="str">
            <v>Wrestling</v>
          </cell>
          <cell r="C281" t="str">
            <v>Brazil</v>
          </cell>
          <cell r="D281" t="str">
            <v>Female</v>
          </cell>
          <cell r="E281" t="str">
            <v>Gold</v>
          </cell>
          <cell r="F281" t="str">
            <v>200m</v>
          </cell>
          <cell r="G281" t="str">
            <v>Youth</v>
          </cell>
          <cell r="H281" t="str">
            <v>Individual</v>
          </cell>
          <cell r="I281">
            <v>36</v>
          </cell>
          <cell r="J281">
            <v>51.98</v>
          </cell>
          <cell r="K281">
            <v>170.98</v>
          </cell>
          <cell r="L281">
            <v>12</v>
          </cell>
          <cell r="M281">
            <v>8</v>
          </cell>
        </row>
        <row r="282">
          <cell r="A282" t="str">
            <v>Liam Jones</v>
          </cell>
          <cell r="B282" t="str">
            <v>Wrestling</v>
          </cell>
          <cell r="C282" t="str">
            <v>USA</v>
          </cell>
          <cell r="D282" t="str">
            <v>Female</v>
          </cell>
          <cell r="E282" t="str">
            <v>None</v>
          </cell>
          <cell r="F282" t="str">
            <v>100m</v>
          </cell>
          <cell r="G282" t="str">
            <v>Adult</v>
          </cell>
          <cell r="H282" t="str">
            <v>Team</v>
          </cell>
          <cell r="I282">
            <v>18</v>
          </cell>
          <cell r="J282">
            <v>67.09</v>
          </cell>
          <cell r="K282">
            <v>150.68</v>
          </cell>
          <cell r="L282">
            <v>10</v>
          </cell>
          <cell r="M282">
            <v>2</v>
          </cell>
        </row>
        <row r="283">
          <cell r="A283" t="str">
            <v>Liam Jones</v>
          </cell>
          <cell r="B283" t="str">
            <v>Swimming</v>
          </cell>
          <cell r="C283" t="str">
            <v>Australia</v>
          </cell>
          <cell r="D283" t="str">
            <v>Male</v>
          </cell>
          <cell r="E283" t="str">
            <v>Bronze</v>
          </cell>
          <cell r="F283" t="str">
            <v>100m</v>
          </cell>
          <cell r="G283" t="str">
            <v>Youth</v>
          </cell>
          <cell r="H283" t="str">
            <v>Team</v>
          </cell>
          <cell r="I283">
            <v>21</v>
          </cell>
          <cell r="J283">
            <v>50.95</v>
          </cell>
          <cell r="K283">
            <v>169.2</v>
          </cell>
          <cell r="L283">
            <v>18</v>
          </cell>
          <cell r="M283">
            <v>0</v>
          </cell>
        </row>
        <row r="284">
          <cell r="A284" t="str">
            <v>Liam Jones</v>
          </cell>
          <cell r="B284" t="str">
            <v>Swimming</v>
          </cell>
          <cell r="C284" t="str">
            <v>USA</v>
          </cell>
          <cell r="D284" t="str">
            <v>Male</v>
          </cell>
          <cell r="E284" t="str">
            <v>None</v>
          </cell>
          <cell r="F284" t="str">
            <v>Shot Put</v>
          </cell>
          <cell r="G284" t="str">
            <v>Adult</v>
          </cell>
          <cell r="H284" t="str">
            <v>Team</v>
          </cell>
          <cell r="I284">
            <v>36</v>
          </cell>
          <cell r="J284">
            <v>69.3</v>
          </cell>
          <cell r="K284">
            <v>168.39</v>
          </cell>
          <cell r="L284">
            <v>7</v>
          </cell>
          <cell r="M284">
            <v>9</v>
          </cell>
        </row>
        <row r="285">
          <cell r="A285" t="str">
            <v>Liam Jones</v>
          </cell>
          <cell r="B285" t="str">
            <v>Athletics</v>
          </cell>
          <cell r="C285" t="str">
            <v>Japan</v>
          </cell>
          <cell r="D285" t="str">
            <v>Male</v>
          </cell>
          <cell r="E285" t="str">
            <v>Silver</v>
          </cell>
          <cell r="F285" t="str">
            <v>100m</v>
          </cell>
          <cell r="G285" t="str">
            <v>Adult</v>
          </cell>
          <cell r="H285" t="str">
            <v>Individual</v>
          </cell>
          <cell r="I285">
            <v>30</v>
          </cell>
          <cell r="J285">
            <v>73.52</v>
          </cell>
          <cell r="K285">
            <v>195.95</v>
          </cell>
          <cell r="L285">
            <v>11</v>
          </cell>
          <cell r="M285">
            <v>0</v>
          </cell>
        </row>
        <row r="286">
          <cell r="A286" t="str">
            <v>Liam Martinez</v>
          </cell>
          <cell r="B286" t="str">
            <v>Gymnastics</v>
          </cell>
          <cell r="C286" t="str">
            <v>Australia</v>
          </cell>
          <cell r="D286" t="str">
            <v>Male</v>
          </cell>
          <cell r="E286" t="str">
            <v>None</v>
          </cell>
          <cell r="F286" t="str">
            <v>100m</v>
          </cell>
          <cell r="G286" t="str">
            <v>Senior</v>
          </cell>
          <cell r="H286" t="str">
            <v>Team</v>
          </cell>
          <cell r="I286">
            <v>29</v>
          </cell>
          <cell r="J286">
            <v>53.08</v>
          </cell>
          <cell r="K286">
            <v>168.73</v>
          </cell>
          <cell r="L286">
            <v>5</v>
          </cell>
          <cell r="M286">
            <v>6</v>
          </cell>
        </row>
        <row r="287">
          <cell r="A287" t="str">
            <v>Liam Martinez</v>
          </cell>
          <cell r="B287" t="str">
            <v>Cycling</v>
          </cell>
          <cell r="C287" t="str">
            <v>Japan</v>
          </cell>
          <cell r="D287" t="str">
            <v>Female</v>
          </cell>
          <cell r="E287" t="str">
            <v>Bronze</v>
          </cell>
          <cell r="F287" t="str">
            <v>Marathon</v>
          </cell>
          <cell r="G287" t="str">
            <v>Senior</v>
          </cell>
          <cell r="H287" t="str">
            <v>Team</v>
          </cell>
          <cell r="I287">
            <v>32</v>
          </cell>
          <cell r="J287">
            <v>95.27</v>
          </cell>
          <cell r="K287">
            <v>196.79</v>
          </cell>
          <cell r="L287">
            <v>3</v>
          </cell>
          <cell r="M287">
            <v>2</v>
          </cell>
        </row>
        <row r="288">
          <cell r="A288" t="str">
            <v>Liam Martinez</v>
          </cell>
          <cell r="B288" t="str">
            <v>Cycling</v>
          </cell>
          <cell r="C288" t="str">
            <v>Australia</v>
          </cell>
          <cell r="D288" t="str">
            <v>Male</v>
          </cell>
          <cell r="E288" t="str">
            <v>Silver</v>
          </cell>
          <cell r="F288" t="str">
            <v>Marathon</v>
          </cell>
          <cell r="G288" t="str">
            <v>Youth</v>
          </cell>
          <cell r="H288" t="str">
            <v>Team</v>
          </cell>
          <cell r="I288">
            <v>36</v>
          </cell>
          <cell r="J288">
            <v>85.62</v>
          </cell>
          <cell r="K288">
            <v>187.94</v>
          </cell>
          <cell r="L288">
            <v>20</v>
          </cell>
          <cell r="M288">
            <v>2</v>
          </cell>
        </row>
        <row r="289">
          <cell r="A289" t="str">
            <v>Liam Martinez</v>
          </cell>
          <cell r="B289" t="str">
            <v>Cycling</v>
          </cell>
          <cell r="C289" t="str">
            <v>Russia</v>
          </cell>
          <cell r="D289" t="str">
            <v>Male</v>
          </cell>
          <cell r="E289" t="str">
            <v>None</v>
          </cell>
          <cell r="F289" t="str">
            <v>Marathon</v>
          </cell>
          <cell r="G289" t="str">
            <v>Senior</v>
          </cell>
          <cell r="H289" t="str">
            <v>Team</v>
          </cell>
          <cell r="I289">
            <v>39</v>
          </cell>
          <cell r="J289">
            <v>66.91</v>
          </cell>
          <cell r="K289">
            <v>198.6</v>
          </cell>
          <cell r="L289">
            <v>4</v>
          </cell>
          <cell r="M289">
            <v>10</v>
          </cell>
        </row>
        <row r="290">
          <cell r="A290" t="str">
            <v>Liam Martinez</v>
          </cell>
          <cell r="B290" t="str">
            <v>Weightlifting</v>
          </cell>
          <cell r="C290" t="str">
            <v>Japan</v>
          </cell>
          <cell r="D290" t="str">
            <v>Male</v>
          </cell>
          <cell r="E290" t="str">
            <v>Bronze</v>
          </cell>
          <cell r="F290" t="str">
            <v>Shot Put</v>
          </cell>
          <cell r="G290" t="str">
            <v>Youth</v>
          </cell>
          <cell r="H290" t="str">
            <v>Team</v>
          </cell>
          <cell r="I290">
            <v>33</v>
          </cell>
          <cell r="J290">
            <v>98.83</v>
          </cell>
          <cell r="K290">
            <v>177.02</v>
          </cell>
          <cell r="L290">
            <v>18</v>
          </cell>
          <cell r="M290">
            <v>7</v>
          </cell>
        </row>
        <row r="291">
          <cell r="A291" t="str">
            <v>Liam Miller</v>
          </cell>
          <cell r="B291" t="str">
            <v>Gymnastics</v>
          </cell>
          <cell r="C291" t="str">
            <v>USA</v>
          </cell>
          <cell r="D291" t="str">
            <v>Male</v>
          </cell>
          <cell r="E291" t="str">
            <v>Bronze</v>
          </cell>
          <cell r="F291" t="str">
            <v>Shot Put</v>
          </cell>
          <cell r="G291" t="str">
            <v>Adult</v>
          </cell>
          <cell r="H291" t="str">
            <v>Team</v>
          </cell>
          <cell r="I291">
            <v>31</v>
          </cell>
          <cell r="J291">
            <v>74.599999999999994</v>
          </cell>
          <cell r="K291">
            <v>175.28</v>
          </cell>
          <cell r="L291">
            <v>4</v>
          </cell>
          <cell r="M291">
            <v>0</v>
          </cell>
        </row>
        <row r="292">
          <cell r="A292" t="str">
            <v>Liam Miller</v>
          </cell>
          <cell r="B292" t="str">
            <v>Weightlifting</v>
          </cell>
          <cell r="C292" t="str">
            <v>Canada</v>
          </cell>
          <cell r="D292" t="str">
            <v>Female</v>
          </cell>
          <cell r="E292" t="str">
            <v>Gold</v>
          </cell>
          <cell r="F292" t="str">
            <v>400m</v>
          </cell>
          <cell r="G292" t="str">
            <v>Youth</v>
          </cell>
          <cell r="H292" t="str">
            <v>Individual</v>
          </cell>
          <cell r="I292">
            <v>36</v>
          </cell>
          <cell r="J292">
            <v>78.989999999999995</v>
          </cell>
          <cell r="K292">
            <v>196.34</v>
          </cell>
          <cell r="L292">
            <v>14</v>
          </cell>
          <cell r="M292">
            <v>10</v>
          </cell>
        </row>
        <row r="293">
          <cell r="A293" t="str">
            <v>Liam Miller</v>
          </cell>
          <cell r="B293" t="str">
            <v>Athletics</v>
          </cell>
          <cell r="C293" t="str">
            <v>Brazil</v>
          </cell>
          <cell r="D293" t="str">
            <v>Female</v>
          </cell>
          <cell r="E293" t="str">
            <v>Gold</v>
          </cell>
          <cell r="F293" t="str">
            <v>Pole Vault</v>
          </cell>
          <cell r="G293" t="str">
            <v>Youth</v>
          </cell>
          <cell r="H293" t="str">
            <v>Team</v>
          </cell>
          <cell r="I293">
            <v>26</v>
          </cell>
          <cell r="J293">
            <v>97.81</v>
          </cell>
          <cell r="K293">
            <v>169.2</v>
          </cell>
          <cell r="L293">
            <v>9</v>
          </cell>
          <cell r="M293">
            <v>7</v>
          </cell>
        </row>
        <row r="294">
          <cell r="A294" t="str">
            <v>Liam Miller</v>
          </cell>
          <cell r="B294" t="str">
            <v>Weightlifting</v>
          </cell>
          <cell r="C294" t="str">
            <v>Canada</v>
          </cell>
          <cell r="D294" t="str">
            <v>Male</v>
          </cell>
          <cell r="E294" t="str">
            <v>Silver</v>
          </cell>
          <cell r="F294" t="str">
            <v>100m</v>
          </cell>
          <cell r="G294" t="str">
            <v>Youth</v>
          </cell>
          <cell r="H294" t="str">
            <v>Individual</v>
          </cell>
          <cell r="I294">
            <v>39</v>
          </cell>
          <cell r="J294">
            <v>92.52</v>
          </cell>
          <cell r="K294">
            <v>180.25</v>
          </cell>
          <cell r="L294">
            <v>12</v>
          </cell>
          <cell r="M294">
            <v>1</v>
          </cell>
        </row>
        <row r="295">
          <cell r="A295" t="str">
            <v>Liam Miller</v>
          </cell>
          <cell r="B295" t="str">
            <v>Boxing</v>
          </cell>
          <cell r="C295" t="str">
            <v>Germany</v>
          </cell>
          <cell r="D295" t="str">
            <v>Male</v>
          </cell>
          <cell r="E295" t="str">
            <v>Gold</v>
          </cell>
          <cell r="F295" t="str">
            <v>200m</v>
          </cell>
          <cell r="G295" t="str">
            <v>Adult</v>
          </cell>
          <cell r="H295" t="str">
            <v>Individual</v>
          </cell>
          <cell r="I295">
            <v>25</v>
          </cell>
          <cell r="J295">
            <v>83.27</v>
          </cell>
          <cell r="K295">
            <v>183.74</v>
          </cell>
          <cell r="L295">
            <v>8</v>
          </cell>
          <cell r="M295">
            <v>10</v>
          </cell>
        </row>
        <row r="296">
          <cell r="A296" t="str">
            <v>Liam Rodriguez</v>
          </cell>
          <cell r="B296" t="str">
            <v>Weightlifting</v>
          </cell>
          <cell r="C296" t="str">
            <v>USA</v>
          </cell>
          <cell r="D296" t="str">
            <v>Male</v>
          </cell>
          <cell r="E296" t="str">
            <v>None</v>
          </cell>
          <cell r="F296" t="str">
            <v>400m</v>
          </cell>
          <cell r="G296" t="str">
            <v>Adult</v>
          </cell>
          <cell r="H296" t="str">
            <v>Individual</v>
          </cell>
          <cell r="I296">
            <v>25</v>
          </cell>
          <cell r="J296">
            <v>53.68</v>
          </cell>
          <cell r="K296">
            <v>198.27</v>
          </cell>
          <cell r="L296">
            <v>13</v>
          </cell>
          <cell r="M296">
            <v>4</v>
          </cell>
        </row>
        <row r="297">
          <cell r="A297" t="str">
            <v>Liam Rodriguez</v>
          </cell>
          <cell r="B297" t="str">
            <v>Wrestling</v>
          </cell>
          <cell r="C297" t="str">
            <v>USA</v>
          </cell>
          <cell r="D297" t="str">
            <v>Female</v>
          </cell>
          <cell r="E297" t="str">
            <v>None</v>
          </cell>
          <cell r="F297" t="str">
            <v>Shot Put</v>
          </cell>
          <cell r="G297" t="str">
            <v>Youth</v>
          </cell>
          <cell r="H297" t="str">
            <v>Team</v>
          </cell>
          <cell r="I297">
            <v>19</v>
          </cell>
          <cell r="J297">
            <v>55.85</v>
          </cell>
          <cell r="K297">
            <v>168.25</v>
          </cell>
          <cell r="L297">
            <v>6</v>
          </cell>
          <cell r="M297">
            <v>6</v>
          </cell>
        </row>
        <row r="298">
          <cell r="A298" t="str">
            <v>Liam Rodriguez</v>
          </cell>
          <cell r="B298" t="str">
            <v>Boxing</v>
          </cell>
          <cell r="C298" t="str">
            <v>Australia</v>
          </cell>
          <cell r="D298" t="str">
            <v>Male</v>
          </cell>
          <cell r="E298" t="str">
            <v>Silver</v>
          </cell>
          <cell r="F298" t="str">
            <v>200m</v>
          </cell>
          <cell r="G298" t="str">
            <v>Youth</v>
          </cell>
          <cell r="H298" t="str">
            <v>Team</v>
          </cell>
          <cell r="I298">
            <v>33</v>
          </cell>
          <cell r="J298">
            <v>81.849999999999994</v>
          </cell>
          <cell r="K298">
            <v>170.43</v>
          </cell>
          <cell r="L298">
            <v>17</v>
          </cell>
          <cell r="M298">
            <v>0</v>
          </cell>
        </row>
        <row r="299">
          <cell r="A299" t="str">
            <v>Liam Rodriguez</v>
          </cell>
          <cell r="B299" t="str">
            <v>Athletics</v>
          </cell>
          <cell r="C299" t="str">
            <v>Germany</v>
          </cell>
          <cell r="D299" t="str">
            <v>Male</v>
          </cell>
          <cell r="E299" t="str">
            <v>Gold</v>
          </cell>
          <cell r="F299" t="str">
            <v>100m</v>
          </cell>
          <cell r="G299" t="str">
            <v>Youth</v>
          </cell>
          <cell r="H299" t="str">
            <v>Team</v>
          </cell>
          <cell r="I299">
            <v>25</v>
          </cell>
          <cell r="J299">
            <v>90.49</v>
          </cell>
          <cell r="K299">
            <v>172.61</v>
          </cell>
          <cell r="L299">
            <v>13</v>
          </cell>
          <cell r="M299">
            <v>0</v>
          </cell>
        </row>
        <row r="300">
          <cell r="A300" t="str">
            <v>Liam Rodriguez</v>
          </cell>
          <cell r="B300" t="str">
            <v>Boxing</v>
          </cell>
          <cell r="C300" t="str">
            <v>India</v>
          </cell>
          <cell r="D300" t="str">
            <v>Male</v>
          </cell>
          <cell r="E300" t="str">
            <v>Silver</v>
          </cell>
          <cell r="F300" t="str">
            <v>100m</v>
          </cell>
          <cell r="G300" t="str">
            <v>Adult</v>
          </cell>
          <cell r="H300" t="str">
            <v>Individual</v>
          </cell>
          <cell r="I300">
            <v>32</v>
          </cell>
          <cell r="J300">
            <v>78.209999999999994</v>
          </cell>
          <cell r="K300">
            <v>185.9</v>
          </cell>
          <cell r="L300">
            <v>12</v>
          </cell>
          <cell r="M300">
            <v>3</v>
          </cell>
        </row>
        <row r="301">
          <cell r="A301" t="str">
            <v>Liam Rodriguez</v>
          </cell>
          <cell r="B301" t="str">
            <v>Gymnastics</v>
          </cell>
          <cell r="C301" t="str">
            <v>UK</v>
          </cell>
          <cell r="D301" t="str">
            <v>Male</v>
          </cell>
          <cell r="E301" t="str">
            <v>Gold</v>
          </cell>
          <cell r="F301" t="str">
            <v>400m</v>
          </cell>
          <cell r="G301" t="str">
            <v>Senior</v>
          </cell>
          <cell r="H301" t="str">
            <v>Individual</v>
          </cell>
          <cell r="I301">
            <v>27</v>
          </cell>
          <cell r="J301">
            <v>96.87</v>
          </cell>
          <cell r="K301">
            <v>176.44</v>
          </cell>
          <cell r="L301">
            <v>7</v>
          </cell>
          <cell r="M301">
            <v>2</v>
          </cell>
        </row>
        <row r="302">
          <cell r="A302" t="str">
            <v>Liam Smith</v>
          </cell>
          <cell r="B302" t="str">
            <v>Gymnastics</v>
          </cell>
          <cell r="C302" t="str">
            <v>China</v>
          </cell>
          <cell r="D302" t="str">
            <v>Female</v>
          </cell>
          <cell r="E302" t="str">
            <v>Silver</v>
          </cell>
          <cell r="F302" t="str">
            <v>200m</v>
          </cell>
          <cell r="G302" t="str">
            <v>Adult</v>
          </cell>
          <cell r="H302" t="str">
            <v>Team</v>
          </cell>
          <cell r="I302">
            <v>29</v>
          </cell>
          <cell r="J302">
            <v>57.67</v>
          </cell>
          <cell r="K302">
            <v>197.97</v>
          </cell>
          <cell r="L302">
            <v>3</v>
          </cell>
          <cell r="M302">
            <v>7</v>
          </cell>
        </row>
        <row r="303">
          <cell r="A303" t="str">
            <v>Liam Smith</v>
          </cell>
          <cell r="B303" t="str">
            <v>Wrestling</v>
          </cell>
          <cell r="C303" t="str">
            <v>USA</v>
          </cell>
          <cell r="D303" t="str">
            <v>Male</v>
          </cell>
          <cell r="E303" t="str">
            <v>Bronze</v>
          </cell>
          <cell r="F303" t="str">
            <v>High Jump</v>
          </cell>
          <cell r="G303" t="str">
            <v>Youth</v>
          </cell>
          <cell r="H303" t="str">
            <v>Team</v>
          </cell>
          <cell r="I303">
            <v>34</v>
          </cell>
          <cell r="J303">
            <v>77.22</v>
          </cell>
          <cell r="K303">
            <v>152.16999999999999</v>
          </cell>
          <cell r="L303">
            <v>19</v>
          </cell>
          <cell r="M303">
            <v>5</v>
          </cell>
        </row>
        <row r="304">
          <cell r="A304" t="str">
            <v>Liam Smith</v>
          </cell>
          <cell r="B304" t="str">
            <v>Cycling</v>
          </cell>
          <cell r="C304" t="str">
            <v>Japan</v>
          </cell>
          <cell r="D304" t="str">
            <v>Female</v>
          </cell>
          <cell r="E304" t="str">
            <v>Bronze</v>
          </cell>
          <cell r="F304" t="str">
            <v>High Jump</v>
          </cell>
          <cell r="G304" t="str">
            <v>Youth</v>
          </cell>
          <cell r="H304" t="str">
            <v>Team</v>
          </cell>
          <cell r="I304">
            <v>20</v>
          </cell>
          <cell r="J304">
            <v>82.88</v>
          </cell>
          <cell r="K304">
            <v>191.85</v>
          </cell>
          <cell r="L304">
            <v>14</v>
          </cell>
          <cell r="M304">
            <v>2</v>
          </cell>
        </row>
        <row r="305">
          <cell r="A305" t="str">
            <v>Liam Smith</v>
          </cell>
          <cell r="B305" t="str">
            <v>Wrestling</v>
          </cell>
          <cell r="C305" t="str">
            <v>Germany</v>
          </cell>
          <cell r="D305" t="str">
            <v>Male</v>
          </cell>
          <cell r="E305" t="str">
            <v>Bronze</v>
          </cell>
          <cell r="F305" t="str">
            <v>Shot Put</v>
          </cell>
          <cell r="G305" t="str">
            <v>Youth</v>
          </cell>
          <cell r="H305" t="str">
            <v>Team</v>
          </cell>
          <cell r="I305">
            <v>37</v>
          </cell>
          <cell r="J305">
            <v>69.22</v>
          </cell>
          <cell r="K305">
            <v>175</v>
          </cell>
          <cell r="L305">
            <v>12</v>
          </cell>
          <cell r="M305">
            <v>8</v>
          </cell>
        </row>
        <row r="306">
          <cell r="A306" t="str">
            <v>Liam Smith</v>
          </cell>
          <cell r="B306" t="str">
            <v>Swimming</v>
          </cell>
          <cell r="C306" t="str">
            <v>Japan</v>
          </cell>
          <cell r="D306" t="str">
            <v>Female</v>
          </cell>
          <cell r="E306" t="str">
            <v>Gold</v>
          </cell>
          <cell r="F306" t="str">
            <v>Shot Put</v>
          </cell>
          <cell r="G306" t="str">
            <v>Youth</v>
          </cell>
          <cell r="H306" t="str">
            <v>Individual</v>
          </cell>
          <cell r="I306">
            <v>38</v>
          </cell>
          <cell r="J306">
            <v>60.32</v>
          </cell>
          <cell r="K306">
            <v>178.74</v>
          </cell>
          <cell r="L306">
            <v>10</v>
          </cell>
          <cell r="M306">
            <v>3</v>
          </cell>
        </row>
        <row r="307">
          <cell r="A307" t="str">
            <v>Liam Smith</v>
          </cell>
          <cell r="B307" t="str">
            <v>Weightlifting</v>
          </cell>
          <cell r="C307" t="str">
            <v>China</v>
          </cell>
          <cell r="D307" t="str">
            <v>Female</v>
          </cell>
          <cell r="E307" t="str">
            <v>Gold</v>
          </cell>
          <cell r="F307" t="str">
            <v>200m</v>
          </cell>
          <cell r="G307" t="str">
            <v>Adult</v>
          </cell>
          <cell r="H307" t="str">
            <v>Team</v>
          </cell>
          <cell r="I307">
            <v>34</v>
          </cell>
          <cell r="J307">
            <v>75.37</v>
          </cell>
          <cell r="K307">
            <v>162.88999999999999</v>
          </cell>
          <cell r="L307">
            <v>2</v>
          </cell>
          <cell r="M307">
            <v>8</v>
          </cell>
        </row>
        <row r="308">
          <cell r="A308" t="str">
            <v>Liam Smith</v>
          </cell>
          <cell r="B308" t="str">
            <v>Wrestling</v>
          </cell>
          <cell r="C308" t="str">
            <v>UK</v>
          </cell>
          <cell r="D308" t="str">
            <v>Female</v>
          </cell>
          <cell r="E308" t="str">
            <v>Bronze</v>
          </cell>
          <cell r="F308" t="str">
            <v>Shot Put</v>
          </cell>
          <cell r="G308" t="str">
            <v>Senior</v>
          </cell>
          <cell r="H308" t="str">
            <v>Individual</v>
          </cell>
          <cell r="I308">
            <v>23</v>
          </cell>
          <cell r="J308">
            <v>72.12</v>
          </cell>
          <cell r="K308">
            <v>181.55</v>
          </cell>
          <cell r="L308">
            <v>2</v>
          </cell>
          <cell r="M308">
            <v>8</v>
          </cell>
        </row>
        <row r="309">
          <cell r="A309" t="str">
            <v>Liam Smith</v>
          </cell>
          <cell r="B309" t="str">
            <v>Athletics</v>
          </cell>
          <cell r="C309" t="str">
            <v>Brazil</v>
          </cell>
          <cell r="D309" t="str">
            <v>Female</v>
          </cell>
          <cell r="E309" t="str">
            <v>Gold</v>
          </cell>
          <cell r="F309" t="str">
            <v>Marathon</v>
          </cell>
          <cell r="G309" t="str">
            <v>Youth</v>
          </cell>
          <cell r="H309" t="str">
            <v>Team</v>
          </cell>
          <cell r="I309">
            <v>29</v>
          </cell>
          <cell r="J309">
            <v>81.39</v>
          </cell>
          <cell r="K309">
            <v>190.97</v>
          </cell>
          <cell r="L309">
            <v>20</v>
          </cell>
          <cell r="M309">
            <v>3</v>
          </cell>
        </row>
        <row r="310">
          <cell r="A310" t="str">
            <v>Liam Smith</v>
          </cell>
          <cell r="B310" t="str">
            <v>Weightlifting</v>
          </cell>
          <cell r="C310" t="str">
            <v>India</v>
          </cell>
          <cell r="D310" t="str">
            <v>Male</v>
          </cell>
          <cell r="E310" t="str">
            <v>Gold</v>
          </cell>
          <cell r="F310" t="str">
            <v>High Jump</v>
          </cell>
          <cell r="G310" t="str">
            <v>Adult</v>
          </cell>
          <cell r="H310" t="str">
            <v>Individual</v>
          </cell>
          <cell r="I310">
            <v>28</v>
          </cell>
          <cell r="J310">
            <v>98.47</v>
          </cell>
          <cell r="K310">
            <v>168.55</v>
          </cell>
          <cell r="L310">
            <v>2</v>
          </cell>
          <cell r="M310">
            <v>7</v>
          </cell>
        </row>
        <row r="311">
          <cell r="A311" t="str">
            <v>Liam Smith</v>
          </cell>
          <cell r="B311" t="str">
            <v>Weightlifting</v>
          </cell>
          <cell r="C311" t="str">
            <v>Australia</v>
          </cell>
          <cell r="D311" t="str">
            <v>Male</v>
          </cell>
          <cell r="E311" t="str">
            <v>Gold</v>
          </cell>
          <cell r="F311" t="str">
            <v>Long Jump</v>
          </cell>
          <cell r="G311" t="str">
            <v>Senior</v>
          </cell>
          <cell r="H311" t="str">
            <v>Individual</v>
          </cell>
          <cell r="I311">
            <v>36</v>
          </cell>
          <cell r="J311">
            <v>74.010000000000005</v>
          </cell>
          <cell r="K311">
            <v>171.8</v>
          </cell>
          <cell r="L311">
            <v>2</v>
          </cell>
          <cell r="M311">
            <v>8</v>
          </cell>
        </row>
        <row r="312">
          <cell r="A312" t="str">
            <v>Liam Williams</v>
          </cell>
          <cell r="B312" t="str">
            <v>Swimming</v>
          </cell>
          <cell r="C312" t="str">
            <v>Germany</v>
          </cell>
          <cell r="D312" t="str">
            <v>Male</v>
          </cell>
          <cell r="E312" t="str">
            <v>None</v>
          </cell>
          <cell r="F312" t="str">
            <v>200m</v>
          </cell>
          <cell r="G312" t="str">
            <v>Senior</v>
          </cell>
          <cell r="H312" t="str">
            <v>Individual</v>
          </cell>
          <cell r="I312">
            <v>21</v>
          </cell>
          <cell r="J312">
            <v>92.48</v>
          </cell>
          <cell r="K312">
            <v>167.91</v>
          </cell>
          <cell r="L312">
            <v>9</v>
          </cell>
          <cell r="M312">
            <v>4</v>
          </cell>
        </row>
        <row r="313">
          <cell r="A313" t="str">
            <v>Liam Williams</v>
          </cell>
          <cell r="B313" t="str">
            <v>Swimming</v>
          </cell>
          <cell r="C313" t="str">
            <v>India</v>
          </cell>
          <cell r="D313" t="str">
            <v>Male</v>
          </cell>
          <cell r="E313" t="str">
            <v>None</v>
          </cell>
          <cell r="F313" t="str">
            <v>Shot Put</v>
          </cell>
          <cell r="G313" t="str">
            <v>Senior</v>
          </cell>
          <cell r="H313" t="str">
            <v>Team</v>
          </cell>
          <cell r="I313">
            <v>24</v>
          </cell>
          <cell r="J313">
            <v>84.32</v>
          </cell>
          <cell r="K313">
            <v>156.51</v>
          </cell>
          <cell r="L313">
            <v>1</v>
          </cell>
          <cell r="M313">
            <v>5</v>
          </cell>
        </row>
        <row r="314">
          <cell r="A314" t="str">
            <v>Liam Williams</v>
          </cell>
          <cell r="B314" t="str">
            <v>Athletics</v>
          </cell>
          <cell r="C314" t="str">
            <v>UK</v>
          </cell>
          <cell r="D314" t="str">
            <v>Male</v>
          </cell>
          <cell r="E314" t="str">
            <v>Gold</v>
          </cell>
          <cell r="F314" t="str">
            <v>Shot Put</v>
          </cell>
          <cell r="G314" t="str">
            <v>Senior</v>
          </cell>
          <cell r="H314" t="str">
            <v>Team</v>
          </cell>
          <cell r="I314">
            <v>19</v>
          </cell>
          <cell r="J314">
            <v>93.37</v>
          </cell>
          <cell r="K314">
            <v>158.38999999999999</v>
          </cell>
          <cell r="L314">
            <v>1</v>
          </cell>
          <cell r="M314">
            <v>7</v>
          </cell>
        </row>
        <row r="315">
          <cell r="A315" t="str">
            <v>Liam Williams</v>
          </cell>
          <cell r="B315" t="str">
            <v>Athletics</v>
          </cell>
          <cell r="C315" t="str">
            <v>Japan</v>
          </cell>
          <cell r="D315" t="str">
            <v>Male</v>
          </cell>
          <cell r="E315" t="str">
            <v>None</v>
          </cell>
          <cell r="F315" t="str">
            <v>High Jump</v>
          </cell>
          <cell r="G315" t="str">
            <v>Youth</v>
          </cell>
          <cell r="H315" t="str">
            <v>Individual</v>
          </cell>
          <cell r="I315">
            <v>36</v>
          </cell>
          <cell r="J315">
            <v>59.83</v>
          </cell>
          <cell r="K315">
            <v>179.67</v>
          </cell>
          <cell r="L315">
            <v>8</v>
          </cell>
          <cell r="M315">
            <v>1</v>
          </cell>
        </row>
        <row r="316">
          <cell r="A316" t="str">
            <v>Liam Williams</v>
          </cell>
          <cell r="B316" t="str">
            <v>Swimming</v>
          </cell>
          <cell r="C316" t="str">
            <v>USA</v>
          </cell>
          <cell r="D316" t="str">
            <v>Female</v>
          </cell>
          <cell r="E316" t="str">
            <v>Silver</v>
          </cell>
          <cell r="F316" t="str">
            <v>High Jump</v>
          </cell>
          <cell r="G316" t="str">
            <v>Youth</v>
          </cell>
          <cell r="H316" t="str">
            <v>Individual</v>
          </cell>
          <cell r="I316">
            <v>27</v>
          </cell>
          <cell r="J316">
            <v>70.58</v>
          </cell>
          <cell r="K316">
            <v>165.23</v>
          </cell>
          <cell r="L316">
            <v>8</v>
          </cell>
          <cell r="M316">
            <v>7</v>
          </cell>
        </row>
        <row r="317">
          <cell r="A317" t="str">
            <v>Mia Brown</v>
          </cell>
          <cell r="B317" t="str">
            <v>Wrestling</v>
          </cell>
          <cell r="C317" t="str">
            <v>Australia</v>
          </cell>
          <cell r="D317" t="str">
            <v>Female</v>
          </cell>
          <cell r="E317" t="str">
            <v>Gold</v>
          </cell>
          <cell r="F317" t="str">
            <v>Pole Vault</v>
          </cell>
          <cell r="G317" t="str">
            <v>Senior</v>
          </cell>
          <cell r="H317" t="str">
            <v>Individual</v>
          </cell>
          <cell r="I317">
            <v>21</v>
          </cell>
          <cell r="J317">
            <v>90.03</v>
          </cell>
          <cell r="K317">
            <v>164.05</v>
          </cell>
          <cell r="L317">
            <v>11</v>
          </cell>
          <cell r="M317">
            <v>10</v>
          </cell>
        </row>
        <row r="318">
          <cell r="A318" t="str">
            <v>Mia Brown</v>
          </cell>
          <cell r="B318" t="str">
            <v>Wrestling</v>
          </cell>
          <cell r="C318" t="str">
            <v>China</v>
          </cell>
          <cell r="D318" t="str">
            <v>Male</v>
          </cell>
          <cell r="E318" t="str">
            <v>Silver</v>
          </cell>
          <cell r="F318" t="str">
            <v>400m</v>
          </cell>
          <cell r="G318" t="str">
            <v>Youth</v>
          </cell>
          <cell r="H318" t="str">
            <v>Team</v>
          </cell>
          <cell r="I318">
            <v>32</v>
          </cell>
          <cell r="J318">
            <v>96.33</v>
          </cell>
          <cell r="K318">
            <v>168.98</v>
          </cell>
          <cell r="L318">
            <v>19</v>
          </cell>
          <cell r="M318">
            <v>5</v>
          </cell>
        </row>
        <row r="319">
          <cell r="A319" t="str">
            <v>Mia Brown</v>
          </cell>
          <cell r="B319" t="str">
            <v>Weightlifting</v>
          </cell>
          <cell r="C319" t="str">
            <v>Australia</v>
          </cell>
          <cell r="D319" t="str">
            <v>Male</v>
          </cell>
          <cell r="E319" t="str">
            <v>None</v>
          </cell>
          <cell r="F319" t="str">
            <v>Pole Vault</v>
          </cell>
          <cell r="G319" t="str">
            <v>Senior</v>
          </cell>
          <cell r="H319" t="str">
            <v>Individual</v>
          </cell>
          <cell r="I319">
            <v>30</v>
          </cell>
          <cell r="J319">
            <v>83.54</v>
          </cell>
          <cell r="K319">
            <v>174.98</v>
          </cell>
          <cell r="L319">
            <v>6</v>
          </cell>
          <cell r="M319">
            <v>9</v>
          </cell>
        </row>
        <row r="320">
          <cell r="A320" t="str">
            <v>Mia Brown</v>
          </cell>
          <cell r="B320" t="str">
            <v>Athletics</v>
          </cell>
          <cell r="C320" t="str">
            <v>Brazil</v>
          </cell>
          <cell r="D320" t="str">
            <v>Female</v>
          </cell>
          <cell r="E320" t="str">
            <v>None</v>
          </cell>
          <cell r="F320" t="str">
            <v>Shot Put</v>
          </cell>
          <cell r="G320" t="str">
            <v>Youth</v>
          </cell>
          <cell r="H320" t="str">
            <v>Individual</v>
          </cell>
          <cell r="I320">
            <v>30</v>
          </cell>
          <cell r="J320">
            <v>77.83</v>
          </cell>
          <cell r="K320">
            <v>181.69</v>
          </cell>
          <cell r="L320">
            <v>1</v>
          </cell>
          <cell r="M320">
            <v>7</v>
          </cell>
        </row>
        <row r="321">
          <cell r="A321" t="str">
            <v>Mia Davis</v>
          </cell>
          <cell r="B321" t="str">
            <v>Boxing</v>
          </cell>
          <cell r="C321" t="str">
            <v>UK</v>
          </cell>
          <cell r="D321" t="str">
            <v>Female</v>
          </cell>
          <cell r="E321" t="str">
            <v>Bronze</v>
          </cell>
          <cell r="F321" t="str">
            <v>Marathon</v>
          </cell>
          <cell r="G321" t="str">
            <v>Youth</v>
          </cell>
          <cell r="H321" t="str">
            <v>Individual</v>
          </cell>
          <cell r="I321">
            <v>34</v>
          </cell>
          <cell r="J321">
            <v>65.650000000000006</v>
          </cell>
          <cell r="K321">
            <v>198.15</v>
          </cell>
          <cell r="L321">
            <v>6</v>
          </cell>
          <cell r="M321">
            <v>10</v>
          </cell>
        </row>
        <row r="322">
          <cell r="A322" t="str">
            <v>Mia Davis</v>
          </cell>
          <cell r="B322" t="str">
            <v>Swimming</v>
          </cell>
          <cell r="C322" t="str">
            <v>Germany</v>
          </cell>
          <cell r="D322" t="str">
            <v>Female</v>
          </cell>
          <cell r="E322" t="str">
            <v>Silver</v>
          </cell>
          <cell r="F322" t="str">
            <v>Marathon</v>
          </cell>
          <cell r="G322" t="str">
            <v>Youth</v>
          </cell>
          <cell r="H322" t="str">
            <v>Team</v>
          </cell>
          <cell r="I322">
            <v>37</v>
          </cell>
          <cell r="J322">
            <v>59.77</v>
          </cell>
          <cell r="K322">
            <v>158.63</v>
          </cell>
          <cell r="L322">
            <v>14</v>
          </cell>
          <cell r="M322">
            <v>3</v>
          </cell>
        </row>
        <row r="323">
          <cell r="A323" t="str">
            <v>Mia Davis</v>
          </cell>
          <cell r="B323" t="str">
            <v>Wrestling</v>
          </cell>
          <cell r="C323" t="str">
            <v>China</v>
          </cell>
          <cell r="D323" t="str">
            <v>Male</v>
          </cell>
          <cell r="E323" t="str">
            <v>None</v>
          </cell>
          <cell r="F323" t="str">
            <v>Shot Put</v>
          </cell>
          <cell r="G323" t="str">
            <v>Youth</v>
          </cell>
          <cell r="H323" t="str">
            <v>Individual</v>
          </cell>
          <cell r="I323">
            <v>26</v>
          </cell>
          <cell r="J323">
            <v>64.62</v>
          </cell>
          <cell r="K323">
            <v>198.24</v>
          </cell>
          <cell r="L323">
            <v>10</v>
          </cell>
          <cell r="M323">
            <v>2</v>
          </cell>
        </row>
        <row r="324">
          <cell r="A324" t="str">
            <v>Mia Garcia</v>
          </cell>
          <cell r="B324" t="str">
            <v>Swimming</v>
          </cell>
          <cell r="C324" t="str">
            <v>USA</v>
          </cell>
          <cell r="D324" t="str">
            <v>Male</v>
          </cell>
          <cell r="E324" t="str">
            <v>None</v>
          </cell>
          <cell r="F324" t="str">
            <v>Shot Put</v>
          </cell>
          <cell r="G324" t="str">
            <v>Adult</v>
          </cell>
          <cell r="H324" t="str">
            <v>Individual</v>
          </cell>
          <cell r="I324">
            <v>33</v>
          </cell>
          <cell r="J324">
            <v>96.72</v>
          </cell>
          <cell r="K324">
            <v>196.58</v>
          </cell>
          <cell r="L324">
            <v>13</v>
          </cell>
          <cell r="M324">
            <v>1</v>
          </cell>
        </row>
        <row r="325">
          <cell r="A325" t="str">
            <v>Mia Garcia</v>
          </cell>
          <cell r="B325" t="str">
            <v>Boxing</v>
          </cell>
          <cell r="C325" t="str">
            <v>China</v>
          </cell>
          <cell r="D325" t="str">
            <v>Male</v>
          </cell>
          <cell r="E325" t="str">
            <v>Gold</v>
          </cell>
          <cell r="F325" t="str">
            <v>400m</v>
          </cell>
          <cell r="G325" t="str">
            <v>Senior</v>
          </cell>
          <cell r="H325" t="str">
            <v>Team</v>
          </cell>
          <cell r="I325">
            <v>31</v>
          </cell>
          <cell r="J325">
            <v>56.38</v>
          </cell>
          <cell r="K325">
            <v>180.28</v>
          </cell>
          <cell r="L325">
            <v>12</v>
          </cell>
          <cell r="M325">
            <v>2</v>
          </cell>
        </row>
        <row r="326">
          <cell r="A326" t="str">
            <v>Mia Garcia</v>
          </cell>
          <cell r="B326" t="str">
            <v>Athletics</v>
          </cell>
          <cell r="C326" t="str">
            <v>China</v>
          </cell>
          <cell r="D326" t="str">
            <v>Male</v>
          </cell>
          <cell r="E326" t="str">
            <v>Silver</v>
          </cell>
          <cell r="F326" t="str">
            <v>100m</v>
          </cell>
          <cell r="G326" t="str">
            <v>Adult</v>
          </cell>
          <cell r="H326" t="str">
            <v>Team</v>
          </cell>
          <cell r="I326">
            <v>27</v>
          </cell>
          <cell r="J326">
            <v>96.33</v>
          </cell>
          <cell r="K326">
            <v>170.29</v>
          </cell>
          <cell r="L326">
            <v>11</v>
          </cell>
          <cell r="M326">
            <v>2</v>
          </cell>
        </row>
        <row r="327">
          <cell r="A327" t="str">
            <v>Mia Garcia</v>
          </cell>
          <cell r="B327" t="str">
            <v>Wrestling</v>
          </cell>
          <cell r="C327" t="str">
            <v>Canada</v>
          </cell>
          <cell r="D327" t="str">
            <v>Male</v>
          </cell>
          <cell r="E327" t="str">
            <v>None</v>
          </cell>
          <cell r="F327" t="str">
            <v>400m</v>
          </cell>
          <cell r="G327" t="str">
            <v>Adult</v>
          </cell>
          <cell r="H327" t="str">
            <v>Team</v>
          </cell>
          <cell r="I327">
            <v>25</v>
          </cell>
          <cell r="J327">
            <v>75.47</v>
          </cell>
          <cell r="K327">
            <v>184.73</v>
          </cell>
          <cell r="L327">
            <v>10</v>
          </cell>
          <cell r="M327">
            <v>10</v>
          </cell>
        </row>
        <row r="328">
          <cell r="A328" t="str">
            <v>Mia Johnson</v>
          </cell>
          <cell r="B328" t="str">
            <v>Boxing</v>
          </cell>
          <cell r="C328" t="str">
            <v>USA</v>
          </cell>
          <cell r="D328" t="str">
            <v>Female</v>
          </cell>
          <cell r="E328" t="str">
            <v>Gold</v>
          </cell>
          <cell r="F328" t="str">
            <v>Marathon</v>
          </cell>
          <cell r="G328" t="str">
            <v>Youth</v>
          </cell>
          <cell r="H328" t="str">
            <v>Team</v>
          </cell>
          <cell r="I328">
            <v>18</v>
          </cell>
          <cell r="J328">
            <v>85.01</v>
          </cell>
          <cell r="K328">
            <v>184.67</v>
          </cell>
          <cell r="L328">
            <v>12</v>
          </cell>
          <cell r="M328">
            <v>6</v>
          </cell>
        </row>
        <row r="329">
          <cell r="A329" t="str">
            <v>Mia Johnson</v>
          </cell>
          <cell r="B329" t="str">
            <v>Boxing</v>
          </cell>
          <cell r="C329" t="str">
            <v>Canada</v>
          </cell>
          <cell r="D329" t="str">
            <v>Male</v>
          </cell>
          <cell r="E329" t="str">
            <v>None</v>
          </cell>
          <cell r="F329" t="str">
            <v>Pole Vault</v>
          </cell>
          <cell r="G329" t="str">
            <v>Youth</v>
          </cell>
          <cell r="H329" t="str">
            <v>Individual</v>
          </cell>
          <cell r="I329">
            <v>26</v>
          </cell>
          <cell r="J329">
            <v>77.489999999999995</v>
          </cell>
          <cell r="K329">
            <v>194.61</v>
          </cell>
          <cell r="L329">
            <v>12</v>
          </cell>
          <cell r="M329">
            <v>1</v>
          </cell>
        </row>
        <row r="330">
          <cell r="A330" t="str">
            <v>Mia Johnson</v>
          </cell>
          <cell r="B330" t="str">
            <v>Wrestling</v>
          </cell>
          <cell r="C330" t="str">
            <v>India</v>
          </cell>
          <cell r="D330" t="str">
            <v>Male</v>
          </cell>
          <cell r="E330" t="str">
            <v>Silver</v>
          </cell>
          <cell r="F330" t="str">
            <v>High Jump</v>
          </cell>
          <cell r="G330" t="str">
            <v>Senior</v>
          </cell>
          <cell r="H330" t="str">
            <v>Individual</v>
          </cell>
          <cell r="I330">
            <v>23</v>
          </cell>
          <cell r="J330">
            <v>80.930000000000007</v>
          </cell>
          <cell r="K330">
            <v>160.13999999999999</v>
          </cell>
          <cell r="L330">
            <v>11</v>
          </cell>
          <cell r="M330">
            <v>5</v>
          </cell>
        </row>
        <row r="331">
          <cell r="A331" t="str">
            <v>Mia Jones</v>
          </cell>
          <cell r="B331" t="str">
            <v>Cycling</v>
          </cell>
          <cell r="C331" t="str">
            <v>Australia</v>
          </cell>
          <cell r="D331" t="str">
            <v>Female</v>
          </cell>
          <cell r="E331" t="str">
            <v>Bronze</v>
          </cell>
          <cell r="F331" t="str">
            <v>Shot Put</v>
          </cell>
          <cell r="G331" t="str">
            <v>Senior</v>
          </cell>
          <cell r="H331" t="str">
            <v>Individual</v>
          </cell>
          <cell r="I331">
            <v>25</v>
          </cell>
          <cell r="J331">
            <v>70.09</v>
          </cell>
          <cell r="K331">
            <v>173.27</v>
          </cell>
          <cell r="L331">
            <v>7</v>
          </cell>
          <cell r="M331">
            <v>8</v>
          </cell>
        </row>
        <row r="332">
          <cell r="A332" t="str">
            <v>Mia Martinez</v>
          </cell>
          <cell r="B332" t="str">
            <v>Swimming</v>
          </cell>
          <cell r="C332" t="str">
            <v>Canada</v>
          </cell>
          <cell r="D332" t="str">
            <v>Male</v>
          </cell>
          <cell r="E332" t="str">
            <v>None</v>
          </cell>
          <cell r="F332" t="str">
            <v>200m</v>
          </cell>
          <cell r="G332" t="str">
            <v>Youth</v>
          </cell>
          <cell r="H332" t="str">
            <v>Individual</v>
          </cell>
          <cell r="I332">
            <v>40</v>
          </cell>
          <cell r="J332">
            <v>81.31</v>
          </cell>
          <cell r="K332">
            <v>199.38</v>
          </cell>
          <cell r="L332">
            <v>9</v>
          </cell>
          <cell r="M332">
            <v>3</v>
          </cell>
        </row>
        <row r="333">
          <cell r="A333" t="str">
            <v>Mia Martinez</v>
          </cell>
          <cell r="B333" t="str">
            <v>Swimming</v>
          </cell>
          <cell r="C333" t="str">
            <v>Canada</v>
          </cell>
          <cell r="D333" t="str">
            <v>Female</v>
          </cell>
          <cell r="E333" t="str">
            <v>Bronze</v>
          </cell>
          <cell r="F333" t="str">
            <v>Long Jump</v>
          </cell>
          <cell r="G333" t="str">
            <v>Adult</v>
          </cell>
          <cell r="H333" t="str">
            <v>Individual</v>
          </cell>
          <cell r="I333">
            <v>28</v>
          </cell>
          <cell r="J333">
            <v>54.82</v>
          </cell>
          <cell r="K333">
            <v>190.81</v>
          </cell>
          <cell r="L333">
            <v>5</v>
          </cell>
          <cell r="M333">
            <v>9</v>
          </cell>
        </row>
        <row r="334">
          <cell r="A334" t="str">
            <v>Mia Miller</v>
          </cell>
          <cell r="B334" t="str">
            <v>Wrestling</v>
          </cell>
          <cell r="C334" t="str">
            <v>Japan</v>
          </cell>
          <cell r="D334" t="str">
            <v>Female</v>
          </cell>
          <cell r="E334" t="str">
            <v>Silver</v>
          </cell>
          <cell r="F334" t="str">
            <v>High Jump</v>
          </cell>
          <cell r="G334" t="str">
            <v>Adult</v>
          </cell>
          <cell r="H334" t="str">
            <v>Team</v>
          </cell>
          <cell r="I334">
            <v>22</v>
          </cell>
          <cell r="J334">
            <v>89.4</v>
          </cell>
          <cell r="K334">
            <v>184.44</v>
          </cell>
          <cell r="L334">
            <v>17</v>
          </cell>
          <cell r="M334">
            <v>4</v>
          </cell>
        </row>
        <row r="335">
          <cell r="A335" t="str">
            <v>Mia Miller</v>
          </cell>
          <cell r="B335" t="str">
            <v>Wrestling</v>
          </cell>
          <cell r="C335" t="str">
            <v>USA</v>
          </cell>
          <cell r="D335" t="str">
            <v>Female</v>
          </cell>
          <cell r="E335" t="str">
            <v>Gold</v>
          </cell>
          <cell r="F335" t="str">
            <v>400m</v>
          </cell>
          <cell r="G335" t="str">
            <v>Adult</v>
          </cell>
          <cell r="H335" t="str">
            <v>Team</v>
          </cell>
          <cell r="I335">
            <v>27</v>
          </cell>
          <cell r="J335">
            <v>64.069999999999993</v>
          </cell>
          <cell r="K335">
            <v>180.37</v>
          </cell>
          <cell r="L335">
            <v>17</v>
          </cell>
          <cell r="M335">
            <v>9</v>
          </cell>
        </row>
        <row r="336">
          <cell r="A336" t="str">
            <v>Mia Miller</v>
          </cell>
          <cell r="B336" t="str">
            <v>Boxing</v>
          </cell>
          <cell r="C336" t="str">
            <v>UK</v>
          </cell>
          <cell r="D336" t="str">
            <v>Male</v>
          </cell>
          <cell r="E336" t="str">
            <v>Gold</v>
          </cell>
          <cell r="F336" t="str">
            <v>200m</v>
          </cell>
          <cell r="G336" t="str">
            <v>Youth</v>
          </cell>
          <cell r="H336" t="str">
            <v>Individual</v>
          </cell>
          <cell r="I336">
            <v>19</v>
          </cell>
          <cell r="J336">
            <v>68.98</v>
          </cell>
          <cell r="K336">
            <v>160.61000000000001</v>
          </cell>
          <cell r="L336">
            <v>5</v>
          </cell>
          <cell r="M336">
            <v>2</v>
          </cell>
        </row>
        <row r="337">
          <cell r="A337" t="str">
            <v>Mia Miller</v>
          </cell>
          <cell r="B337" t="str">
            <v>Cycling</v>
          </cell>
          <cell r="C337" t="str">
            <v>Germany</v>
          </cell>
          <cell r="D337" t="str">
            <v>Male</v>
          </cell>
          <cell r="E337" t="str">
            <v>Bronze</v>
          </cell>
          <cell r="F337" t="str">
            <v>Pole Vault</v>
          </cell>
          <cell r="G337" t="str">
            <v>Senior</v>
          </cell>
          <cell r="H337" t="str">
            <v>Individual</v>
          </cell>
          <cell r="I337">
            <v>19</v>
          </cell>
          <cell r="J337">
            <v>69.040000000000006</v>
          </cell>
          <cell r="K337">
            <v>158.28</v>
          </cell>
          <cell r="L337">
            <v>13</v>
          </cell>
          <cell r="M337">
            <v>10</v>
          </cell>
        </row>
        <row r="338">
          <cell r="A338" t="str">
            <v>Mia Miller</v>
          </cell>
          <cell r="B338" t="str">
            <v>Weightlifting</v>
          </cell>
          <cell r="C338" t="str">
            <v>Germany</v>
          </cell>
          <cell r="D338" t="str">
            <v>Male</v>
          </cell>
          <cell r="E338" t="str">
            <v>Gold</v>
          </cell>
          <cell r="F338" t="str">
            <v>Shot Put</v>
          </cell>
          <cell r="G338" t="str">
            <v>Senior</v>
          </cell>
          <cell r="H338" t="str">
            <v>Team</v>
          </cell>
          <cell r="I338">
            <v>33</v>
          </cell>
          <cell r="J338">
            <v>82.44</v>
          </cell>
          <cell r="K338">
            <v>177.99</v>
          </cell>
          <cell r="L338">
            <v>19</v>
          </cell>
          <cell r="M338">
            <v>10</v>
          </cell>
        </row>
        <row r="339">
          <cell r="A339" t="str">
            <v>Mia Miller</v>
          </cell>
          <cell r="B339" t="str">
            <v>Weightlifting</v>
          </cell>
          <cell r="C339" t="str">
            <v>India</v>
          </cell>
          <cell r="D339" t="str">
            <v>Male</v>
          </cell>
          <cell r="E339" t="str">
            <v>Silver</v>
          </cell>
          <cell r="F339" t="str">
            <v>Marathon</v>
          </cell>
          <cell r="G339" t="str">
            <v>Senior</v>
          </cell>
          <cell r="H339" t="str">
            <v>Individual</v>
          </cell>
          <cell r="I339">
            <v>34</v>
          </cell>
          <cell r="J339">
            <v>81.91</v>
          </cell>
          <cell r="K339">
            <v>177.1</v>
          </cell>
          <cell r="L339">
            <v>19</v>
          </cell>
          <cell r="M339">
            <v>6</v>
          </cell>
        </row>
        <row r="340">
          <cell r="A340" t="str">
            <v>Mia Rodriguez</v>
          </cell>
          <cell r="B340" t="str">
            <v>Boxing</v>
          </cell>
          <cell r="C340" t="str">
            <v>Russia</v>
          </cell>
          <cell r="D340" t="str">
            <v>Female</v>
          </cell>
          <cell r="E340" t="str">
            <v>Silver</v>
          </cell>
          <cell r="F340" t="str">
            <v>200m</v>
          </cell>
          <cell r="G340" t="str">
            <v>Youth</v>
          </cell>
          <cell r="H340" t="str">
            <v>Individual</v>
          </cell>
          <cell r="I340">
            <v>37</v>
          </cell>
          <cell r="J340">
            <v>83.92</v>
          </cell>
          <cell r="K340">
            <v>178.92</v>
          </cell>
          <cell r="L340">
            <v>15</v>
          </cell>
          <cell r="M340">
            <v>4</v>
          </cell>
        </row>
        <row r="341">
          <cell r="A341" t="str">
            <v>Mia Smith</v>
          </cell>
          <cell r="B341" t="str">
            <v>Boxing</v>
          </cell>
          <cell r="C341" t="str">
            <v>Russia</v>
          </cell>
          <cell r="D341" t="str">
            <v>Female</v>
          </cell>
          <cell r="E341" t="str">
            <v>Silver</v>
          </cell>
          <cell r="F341" t="str">
            <v>Pole Vault</v>
          </cell>
          <cell r="G341" t="str">
            <v>Senior</v>
          </cell>
          <cell r="H341" t="str">
            <v>Individual</v>
          </cell>
          <cell r="I341">
            <v>18</v>
          </cell>
          <cell r="J341">
            <v>62.44</v>
          </cell>
          <cell r="K341">
            <v>154.69</v>
          </cell>
          <cell r="L341">
            <v>1</v>
          </cell>
          <cell r="M341">
            <v>10</v>
          </cell>
        </row>
        <row r="342">
          <cell r="A342" t="str">
            <v>Mia Smith</v>
          </cell>
          <cell r="B342" t="str">
            <v>Athletics</v>
          </cell>
          <cell r="C342" t="str">
            <v>Canada</v>
          </cell>
          <cell r="D342" t="str">
            <v>Male</v>
          </cell>
          <cell r="E342" t="str">
            <v>Gold</v>
          </cell>
          <cell r="F342" t="str">
            <v>400m</v>
          </cell>
          <cell r="G342" t="str">
            <v>Adult</v>
          </cell>
          <cell r="H342" t="str">
            <v>Team</v>
          </cell>
          <cell r="I342">
            <v>29</v>
          </cell>
          <cell r="J342">
            <v>80.09</v>
          </cell>
          <cell r="K342">
            <v>155.24</v>
          </cell>
          <cell r="L342">
            <v>20</v>
          </cell>
          <cell r="M342">
            <v>9</v>
          </cell>
        </row>
        <row r="343">
          <cell r="A343" t="str">
            <v>Mia Smith</v>
          </cell>
          <cell r="B343" t="str">
            <v>Wrestling</v>
          </cell>
          <cell r="C343" t="str">
            <v>China</v>
          </cell>
          <cell r="D343" t="str">
            <v>Male</v>
          </cell>
          <cell r="E343" t="str">
            <v>Gold</v>
          </cell>
          <cell r="F343" t="str">
            <v>400m</v>
          </cell>
          <cell r="G343" t="str">
            <v>Senior</v>
          </cell>
          <cell r="H343" t="str">
            <v>Team</v>
          </cell>
          <cell r="I343">
            <v>35</v>
          </cell>
          <cell r="J343">
            <v>78.48</v>
          </cell>
          <cell r="K343">
            <v>179.01</v>
          </cell>
          <cell r="L343">
            <v>2</v>
          </cell>
          <cell r="M343">
            <v>9</v>
          </cell>
        </row>
        <row r="344">
          <cell r="A344" t="str">
            <v>Mia Smith</v>
          </cell>
          <cell r="B344" t="str">
            <v>Wrestling</v>
          </cell>
          <cell r="C344" t="str">
            <v>Russia</v>
          </cell>
          <cell r="D344" t="str">
            <v>Male</v>
          </cell>
          <cell r="E344" t="str">
            <v>Bronze</v>
          </cell>
          <cell r="F344" t="str">
            <v>Shot Put</v>
          </cell>
          <cell r="G344" t="str">
            <v>Senior</v>
          </cell>
          <cell r="H344" t="str">
            <v>Team</v>
          </cell>
          <cell r="I344">
            <v>40</v>
          </cell>
          <cell r="J344">
            <v>98.75</v>
          </cell>
          <cell r="K344">
            <v>184.62</v>
          </cell>
          <cell r="L344">
            <v>3</v>
          </cell>
          <cell r="M344">
            <v>9</v>
          </cell>
        </row>
        <row r="345">
          <cell r="A345" t="str">
            <v>Mia Smith</v>
          </cell>
          <cell r="B345" t="str">
            <v>Swimming</v>
          </cell>
          <cell r="C345" t="str">
            <v>USA</v>
          </cell>
          <cell r="D345" t="str">
            <v>Male</v>
          </cell>
          <cell r="E345" t="str">
            <v>Gold</v>
          </cell>
          <cell r="F345" t="str">
            <v>400m</v>
          </cell>
          <cell r="G345" t="str">
            <v>Senior</v>
          </cell>
          <cell r="H345" t="str">
            <v>Team</v>
          </cell>
          <cell r="I345">
            <v>36</v>
          </cell>
          <cell r="J345">
            <v>88.71</v>
          </cell>
          <cell r="K345">
            <v>195.17</v>
          </cell>
          <cell r="L345">
            <v>17</v>
          </cell>
          <cell r="M345">
            <v>8</v>
          </cell>
        </row>
        <row r="346">
          <cell r="A346" t="str">
            <v>Mia Smith</v>
          </cell>
          <cell r="B346" t="str">
            <v>Weightlifting</v>
          </cell>
          <cell r="C346" t="str">
            <v>Canada</v>
          </cell>
          <cell r="D346" t="str">
            <v>Male</v>
          </cell>
          <cell r="E346" t="str">
            <v>None</v>
          </cell>
          <cell r="F346" t="str">
            <v>400m</v>
          </cell>
          <cell r="G346" t="str">
            <v>Adult</v>
          </cell>
          <cell r="H346" t="str">
            <v>Individual</v>
          </cell>
          <cell r="I346">
            <v>29</v>
          </cell>
          <cell r="J346">
            <v>89.17</v>
          </cell>
          <cell r="K346">
            <v>175.16</v>
          </cell>
          <cell r="L346">
            <v>16</v>
          </cell>
          <cell r="M346">
            <v>8</v>
          </cell>
        </row>
        <row r="347">
          <cell r="A347" t="str">
            <v>Mia Smith</v>
          </cell>
          <cell r="B347" t="str">
            <v>Gymnastics</v>
          </cell>
          <cell r="C347" t="str">
            <v>UK</v>
          </cell>
          <cell r="D347" t="str">
            <v>Male</v>
          </cell>
          <cell r="E347" t="str">
            <v>Gold</v>
          </cell>
          <cell r="F347" t="str">
            <v>Pole Vault</v>
          </cell>
          <cell r="G347" t="str">
            <v>Senior</v>
          </cell>
          <cell r="H347" t="str">
            <v>Team</v>
          </cell>
          <cell r="I347">
            <v>26</v>
          </cell>
          <cell r="J347">
            <v>92.6</v>
          </cell>
          <cell r="K347">
            <v>187.07</v>
          </cell>
          <cell r="L347">
            <v>7</v>
          </cell>
          <cell r="M347">
            <v>3</v>
          </cell>
        </row>
        <row r="348">
          <cell r="A348" t="str">
            <v>Mia Smith</v>
          </cell>
          <cell r="B348" t="str">
            <v>Swimming</v>
          </cell>
          <cell r="C348" t="str">
            <v>Australia</v>
          </cell>
          <cell r="D348" t="str">
            <v>Male</v>
          </cell>
          <cell r="E348" t="str">
            <v>None</v>
          </cell>
          <cell r="F348" t="str">
            <v>Marathon</v>
          </cell>
          <cell r="G348" t="str">
            <v>Senior</v>
          </cell>
          <cell r="H348" t="str">
            <v>Individual</v>
          </cell>
          <cell r="I348">
            <v>22</v>
          </cell>
          <cell r="J348">
            <v>55.19</v>
          </cell>
          <cell r="K348">
            <v>163.6</v>
          </cell>
          <cell r="L348">
            <v>14</v>
          </cell>
          <cell r="M348">
            <v>1</v>
          </cell>
        </row>
        <row r="349">
          <cell r="A349" t="str">
            <v>Mia Smith</v>
          </cell>
          <cell r="B349" t="str">
            <v>Swimming</v>
          </cell>
          <cell r="C349" t="str">
            <v>Brazil</v>
          </cell>
          <cell r="D349" t="str">
            <v>Male</v>
          </cell>
          <cell r="E349" t="str">
            <v>Silver</v>
          </cell>
          <cell r="F349" t="str">
            <v>Pole Vault</v>
          </cell>
          <cell r="G349" t="str">
            <v>Youth</v>
          </cell>
          <cell r="H349" t="str">
            <v>Team</v>
          </cell>
          <cell r="I349">
            <v>28</v>
          </cell>
          <cell r="J349">
            <v>87.03</v>
          </cell>
          <cell r="K349">
            <v>152.43</v>
          </cell>
          <cell r="L349">
            <v>6</v>
          </cell>
          <cell r="M349">
            <v>3</v>
          </cell>
        </row>
        <row r="350">
          <cell r="A350" t="str">
            <v>Mia Williams</v>
          </cell>
          <cell r="B350" t="str">
            <v>Athletics</v>
          </cell>
          <cell r="C350" t="str">
            <v>Australia</v>
          </cell>
          <cell r="D350" t="str">
            <v>Female</v>
          </cell>
          <cell r="E350" t="str">
            <v>None</v>
          </cell>
          <cell r="F350" t="str">
            <v>High Jump</v>
          </cell>
          <cell r="G350" t="str">
            <v>Senior</v>
          </cell>
          <cell r="H350" t="str">
            <v>Team</v>
          </cell>
          <cell r="I350">
            <v>39</v>
          </cell>
          <cell r="J350">
            <v>95.15</v>
          </cell>
          <cell r="K350">
            <v>190.02</v>
          </cell>
          <cell r="L350">
            <v>10</v>
          </cell>
          <cell r="M350">
            <v>2</v>
          </cell>
        </row>
        <row r="351">
          <cell r="A351" t="str">
            <v>Mia Williams</v>
          </cell>
          <cell r="B351" t="str">
            <v>Athletics</v>
          </cell>
          <cell r="C351" t="str">
            <v>China</v>
          </cell>
          <cell r="D351" t="str">
            <v>Male</v>
          </cell>
          <cell r="E351" t="str">
            <v>Bronze</v>
          </cell>
          <cell r="F351" t="str">
            <v>Marathon</v>
          </cell>
          <cell r="G351" t="str">
            <v>Senior</v>
          </cell>
          <cell r="H351" t="str">
            <v>Team</v>
          </cell>
          <cell r="I351">
            <v>29</v>
          </cell>
          <cell r="J351">
            <v>84.53</v>
          </cell>
          <cell r="K351">
            <v>163.32</v>
          </cell>
          <cell r="L351">
            <v>20</v>
          </cell>
          <cell r="M351">
            <v>0</v>
          </cell>
        </row>
        <row r="352">
          <cell r="A352" t="str">
            <v>Mia Williams</v>
          </cell>
          <cell r="B352" t="str">
            <v>Wrestling</v>
          </cell>
          <cell r="C352" t="str">
            <v>USA</v>
          </cell>
          <cell r="D352" t="str">
            <v>Male</v>
          </cell>
          <cell r="E352" t="str">
            <v>None</v>
          </cell>
          <cell r="F352" t="str">
            <v>Shot Put</v>
          </cell>
          <cell r="G352" t="str">
            <v>Youth</v>
          </cell>
          <cell r="H352" t="str">
            <v>Individual</v>
          </cell>
          <cell r="I352">
            <v>22</v>
          </cell>
          <cell r="J352">
            <v>58.95</v>
          </cell>
          <cell r="K352">
            <v>194.49</v>
          </cell>
          <cell r="L352">
            <v>17</v>
          </cell>
          <cell r="M352">
            <v>9</v>
          </cell>
        </row>
        <row r="353">
          <cell r="A353" t="str">
            <v>Mia Williams</v>
          </cell>
          <cell r="B353" t="str">
            <v>Cycling</v>
          </cell>
          <cell r="C353" t="str">
            <v>UK</v>
          </cell>
          <cell r="D353" t="str">
            <v>Female</v>
          </cell>
          <cell r="E353" t="str">
            <v>Silver</v>
          </cell>
          <cell r="F353" t="str">
            <v>100m</v>
          </cell>
          <cell r="G353" t="str">
            <v>Senior</v>
          </cell>
          <cell r="H353" t="str">
            <v>Individual</v>
          </cell>
          <cell r="I353">
            <v>36</v>
          </cell>
          <cell r="J353">
            <v>79.55</v>
          </cell>
          <cell r="K353">
            <v>179.12</v>
          </cell>
          <cell r="L353">
            <v>4</v>
          </cell>
          <cell r="M353">
            <v>2</v>
          </cell>
        </row>
        <row r="354">
          <cell r="A354" t="str">
            <v>Mia Williams</v>
          </cell>
          <cell r="B354" t="str">
            <v>Boxing</v>
          </cell>
          <cell r="C354" t="str">
            <v>Brazil</v>
          </cell>
          <cell r="D354" t="str">
            <v>Female</v>
          </cell>
          <cell r="E354" t="str">
            <v>Bronze</v>
          </cell>
          <cell r="F354" t="str">
            <v>200m</v>
          </cell>
          <cell r="G354" t="str">
            <v>Youth</v>
          </cell>
          <cell r="H354" t="str">
            <v>Individual</v>
          </cell>
          <cell r="I354">
            <v>30</v>
          </cell>
          <cell r="J354">
            <v>92.7</v>
          </cell>
          <cell r="K354">
            <v>196.02</v>
          </cell>
          <cell r="L354">
            <v>8</v>
          </cell>
          <cell r="M354">
            <v>8</v>
          </cell>
        </row>
        <row r="355">
          <cell r="A355" t="str">
            <v>Noah Brown</v>
          </cell>
          <cell r="B355" t="str">
            <v>Wrestling</v>
          </cell>
          <cell r="C355" t="str">
            <v>Canada</v>
          </cell>
          <cell r="D355" t="str">
            <v>Female</v>
          </cell>
          <cell r="E355" t="str">
            <v>Bronze</v>
          </cell>
          <cell r="F355" t="str">
            <v>Long Jump</v>
          </cell>
          <cell r="G355" t="str">
            <v>Adult</v>
          </cell>
          <cell r="H355" t="str">
            <v>Team</v>
          </cell>
          <cell r="I355">
            <v>21</v>
          </cell>
          <cell r="J355">
            <v>52.01</v>
          </cell>
          <cell r="K355">
            <v>176.44</v>
          </cell>
          <cell r="L355">
            <v>8</v>
          </cell>
          <cell r="M355">
            <v>4</v>
          </cell>
        </row>
        <row r="356">
          <cell r="A356" t="str">
            <v>Noah Brown</v>
          </cell>
          <cell r="B356" t="str">
            <v>Cycling</v>
          </cell>
          <cell r="C356" t="str">
            <v>Germany</v>
          </cell>
          <cell r="D356" t="str">
            <v>Male</v>
          </cell>
          <cell r="E356" t="str">
            <v>Gold</v>
          </cell>
          <cell r="F356" t="str">
            <v>Marathon</v>
          </cell>
          <cell r="G356" t="str">
            <v>Youth</v>
          </cell>
          <cell r="H356" t="str">
            <v>Individual</v>
          </cell>
          <cell r="I356">
            <v>35</v>
          </cell>
          <cell r="J356">
            <v>98.44</v>
          </cell>
          <cell r="K356">
            <v>169.53</v>
          </cell>
          <cell r="L356">
            <v>1</v>
          </cell>
          <cell r="M356">
            <v>1</v>
          </cell>
        </row>
        <row r="357">
          <cell r="A357" t="str">
            <v>Noah Brown</v>
          </cell>
          <cell r="B357" t="str">
            <v>Cycling</v>
          </cell>
          <cell r="C357" t="str">
            <v>Australia</v>
          </cell>
          <cell r="D357" t="str">
            <v>Male</v>
          </cell>
          <cell r="E357" t="str">
            <v>Silver</v>
          </cell>
          <cell r="F357" t="str">
            <v>Shot Put</v>
          </cell>
          <cell r="G357" t="str">
            <v>Adult</v>
          </cell>
          <cell r="H357" t="str">
            <v>Team</v>
          </cell>
          <cell r="I357">
            <v>25</v>
          </cell>
          <cell r="J357">
            <v>75.55</v>
          </cell>
          <cell r="K357">
            <v>159.65</v>
          </cell>
          <cell r="L357">
            <v>13</v>
          </cell>
          <cell r="M357">
            <v>10</v>
          </cell>
        </row>
        <row r="358">
          <cell r="A358" t="str">
            <v>Noah Davis</v>
          </cell>
          <cell r="B358" t="str">
            <v>Weightlifting</v>
          </cell>
          <cell r="C358" t="str">
            <v>Australia</v>
          </cell>
          <cell r="D358" t="str">
            <v>Male</v>
          </cell>
          <cell r="E358" t="str">
            <v>Gold</v>
          </cell>
          <cell r="F358" t="str">
            <v>Shot Put</v>
          </cell>
          <cell r="G358" t="str">
            <v>Adult</v>
          </cell>
          <cell r="H358" t="str">
            <v>Individual</v>
          </cell>
          <cell r="I358">
            <v>32</v>
          </cell>
          <cell r="J358">
            <v>85.23</v>
          </cell>
          <cell r="K358">
            <v>184.44</v>
          </cell>
          <cell r="L358">
            <v>19</v>
          </cell>
          <cell r="M358">
            <v>9</v>
          </cell>
        </row>
        <row r="359">
          <cell r="A359" t="str">
            <v>Noah Davis</v>
          </cell>
          <cell r="B359" t="str">
            <v>Athletics</v>
          </cell>
          <cell r="C359" t="str">
            <v>USA</v>
          </cell>
          <cell r="D359" t="str">
            <v>Female</v>
          </cell>
          <cell r="E359" t="str">
            <v>None</v>
          </cell>
          <cell r="F359" t="str">
            <v>100m</v>
          </cell>
          <cell r="G359" t="str">
            <v>Youth</v>
          </cell>
          <cell r="H359" t="str">
            <v>Individual</v>
          </cell>
          <cell r="I359">
            <v>34</v>
          </cell>
          <cell r="J359">
            <v>79.83</v>
          </cell>
          <cell r="K359">
            <v>195.29</v>
          </cell>
          <cell r="L359">
            <v>2</v>
          </cell>
          <cell r="M359">
            <v>6</v>
          </cell>
        </row>
        <row r="360">
          <cell r="A360" t="str">
            <v>Noah Davis</v>
          </cell>
          <cell r="B360" t="str">
            <v>Wrestling</v>
          </cell>
          <cell r="C360" t="str">
            <v>Russia</v>
          </cell>
          <cell r="D360" t="str">
            <v>Male</v>
          </cell>
          <cell r="E360" t="str">
            <v>None</v>
          </cell>
          <cell r="F360" t="str">
            <v>400m</v>
          </cell>
          <cell r="G360" t="str">
            <v>Adult</v>
          </cell>
          <cell r="H360" t="str">
            <v>Individual</v>
          </cell>
          <cell r="I360">
            <v>21</v>
          </cell>
          <cell r="J360">
            <v>58.88</v>
          </cell>
          <cell r="K360">
            <v>153.25</v>
          </cell>
          <cell r="L360">
            <v>14</v>
          </cell>
          <cell r="M360">
            <v>4</v>
          </cell>
        </row>
        <row r="361">
          <cell r="A361" t="str">
            <v>Noah Davis</v>
          </cell>
          <cell r="B361" t="str">
            <v>Cycling</v>
          </cell>
          <cell r="C361" t="str">
            <v>Germany</v>
          </cell>
          <cell r="D361" t="str">
            <v>Female</v>
          </cell>
          <cell r="E361" t="str">
            <v>Silver</v>
          </cell>
          <cell r="F361" t="str">
            <v>100m</v>
          </cell>
          <cell r="G361" t="str">
            <v>Adult</v>
          </cell>
          <cell r="H361" t="str">
            <v>Team</v>
          </cell>
          <cell r="I361">
            <v>37</v>
          </cell>
          <cell r="J361">
            <v>51.58</v>
          </cell>
          <cell r="K361">
            <v>164.39</v>
          </cell>
          <cell r="L361">
            <v>7</v>
          </cell>
          <cell r="M361">
            <v>6</v>
          </cell>
        </row>
        <row r="362">
          <cell r="A362" t="str">
            <v>Noah Davis</v>
          </cell>
          <cell r="B362" t="str">
            <v>Wrestling</v>
          </cell>
          <cell r="C362" t="str">
            <v>China</v>
          </cell>
          <cell r="D362" t="str">
            <v>Male</v>
          </cell>
          <cell r="E362" t="str">
            <v>Silver</v>
          </cell>
          <cell r="F362" t="str">
            <v>Long Jump</v>
          </cell>
          <cell r="G362" t="str">
            <v>Adult</v>
          </cell>
          <cell r="H362" t="str">
            <v>Individual</v>
          </cell>
          <cell r="I362">
            <v>19</v>
          </cell>
          <cell r="J362">
            <v>94.94</v>
          </cell>
          <cell r="K362">
            <v>167</v>
          </cell>
          <cell r="L362">
            <v>7</v>
          </cell>
          <cell r="M362">
            <v>3</v>
          </cell>
        </row>
        <row r="363">
          <cell r="A363" t="str">
            <v>Noah Davis</v>
          </cell>
          <cell r="B363" t="str">
            <v>Wrestling</v>
          </cell>
          <cell r="C363" t="str">
            <v>China</v>
          </cell>
          <cell r="D363" t="str">
            <v>Male</v>
          </cell>
          <cell r="E363" t="str">
            <v>Bronze</v>
          </cell>
          <cell r="F363" t="str">
            <v>Shot Put</v>
          </cell>
          <cell r="G363" t="str">
            <v>Adult</v>
          </cell>
          <cell r="H363" t="str">
            <v>Team</v>
          </cell>
          <cell r="I363">
            <v>32</v>
          </cell>
          <cell r="J363">
            <v>55.5</v>
          </cell>
          <cell r="K363">
            <v>188.67</v>
          </cell>
          <cell r="L363">
            <v>12</v>
          </cell>
          <cell r="M363">
            <v>5</v>
          </cell>
        </row>
        <row r="364">
          <cell r="A364" t="str">
            <v>Noah Garcia</v>
          </cell>
          <cell r="B364" t="str">
            <v>Cycling</v>
          </cell>
          <cell r="C364" t="str">
            <v>USA</v>
          </cell>
          <cell r="D364" t="str">
            <v>Female</v>
          </cell>
          <cell r="E364" t="str">
            <v>Silver</v>
          </cell>
          <cell r="F364" t="str">
            <v>200m</v>
          </cell>
          <cell r="G364" t="str">
            <v>Senior</v>
          </cell>
          <cell r="H364" t="str">
            <v>Individual</v>
          </cell>
          <cell r="I364">
            <v>35</v>
          </cell>
          <cell r="J364">
            <v>89.84</v>
          </cell>
          <cell r="K364">
            <v>165.41</v>
          </cell>
          <cell r="L364">
            <v>12</v>
          </cell>
          <cell r="M364">
            <v>0</v>
          </cell>
        </row>
        <row r="365">
          <cell r="A365" t="str">
            <v>Noah Garcia</v>
          </cell>
          <cell r="B365" t="str">
            <v>Boxing</v>
          </cell>
          <cell r="C365" t="str">
            <v>Japan</v>
          </cell>
          <cell r="D365" t="str">
            <v>Female</v>
          </cell>
          <cell r="E365" t="str">
            <v>None</v>
          </cell>
          <cell r="F365" t="str">
            <v>200m</v>
          </cell>
          <cell r="G365" t="str">
            <v>Youth</v>
          </cell>
          <cell r="H365" t="str">
            <v>Team</v>
          </cell>
          <cell r="I365">
            <v>29</v>
          </cell>
          <cell r="J365">
            <v>81.58</v>
          </cell>
          <cell r="K365">
            <v>193.63</v>
          </cell>
          <cell r="L365">
            <v>3</v>
          </cell>
          <cell r="M365">
            <v>6</v>
          </cell>
        </row>
        <row r="366">
          <cell r="A366" t="str">
            <v>Noah Garcia</v>
          </cell>
          <cell r="B366" t="str">
            <v>Swimming</v>
          </cell>
          <cell r="C366" t="str">
            <v>Russia</v>
          </cell>
          <cell r="D366" t="str">
            <v>Female</v>
          </cell>
          <cell r="E366" t="str">
            <v>Gold</v>
          </cell>
          <cell r="F366" t="str">
            <v>Marathon</v>
          </cell>
          <cell r="G366" t="str">
            <v>Adult</v>
          </cell>
          <cell r="H366" t="str">
            <v>Individual</v>
          </cell>
          <cell r="I366">
            <v>39</v>
          </cell>
          <cell r="J366">
            <v>81.3</v>
          </cell>
          <cell r="K366">
            <v>157.19</v>
          </cell>
          <cell r="L366">
            <v>11</v>
          </cell>
          <cell r="M366">
            <v>9</v>
          </cell>
        </row>
        <row r="367">
          <cell r="A367" t="str">
            <v>Noah Garcia</v>
          </cell>
          <cell r="B367" t="str">
            <v>Boxing</v>
          </cell>
          <cell r="C367" t="str">
            <v>India</v>
          </cell>
          <cell r="D367" t="str">
            <v>Female</v>
          </cell>
          <cell r="E367" t="str">
            <v>None</v>
          </cell>
          <cell r="F367" t="str">
            <v>100m</v>
          </cell>
          <cell r="G367" t="str">
            <v>Adult</v>
          </cell>
          <cell r="H367" t="str">
            <v>Team</v>
          </cell>
          <cell r="I367">
            <v>25</v>
          </cell>
          <cell r="J367">
            <v>62.01</v>
          </cell>
          <cell r="K367">
            <v>166.84</v>
          </cell>
          <cell r="L367">
            <v>10</v>
          </cell>
          <cell r="M367">
            <v>0</v>
          </cell>
        </row>
        <row r="368">
          <cell r="A368" t="str">
            <v>Noah Garcia</v>
          </cell>
          <cell r="B368" t="str">
            <v>Swimming</v>
          </cell>
          <cell r="C368" t="str">
            <v>Canada</v>
          </cell>
          <cell r="D368" t="str">
            <v>Male</v>
          </cell>
          <cell r="E368" t="str">
            <v>Bronze</v>
          </cell>
          <cell r="F368" t="str">
            <v>Shot Put</v>
          </cell>
          <cell r="G368" t="str">
            <v>Adult</v>
          </cell>
          <cell r="H368" t="str">
            <v>Team</v>
          </cell>
          <cell r="I368">
            <v>30</v>
          </cell>
          <cell r="J368">
            <v>87.6</v>
          </cell>
          <cell r="K368">
            <v>176.13</v>
          </cell>
          <cell r="L368">
            <v>1</v>
          </cell>
          <cell r="M368">
            <v>4</v>
          </cell>
        </row>
        <row r="369">
          <cell r="A369" t="str">
            <v>Noah Johnson</v>
          </cell>
          <cell r="B369" t="str">
            <v>Gymnastics</v>
          </cell>
          <cell r="C369" t="str">
            <v>UK</v>
          </cell>
          <cell r="D369" t="str">
            <v>Female</v>
          </cell>
          <cell r="E369" t="str">
            <v>Bronze</v>
          </cell>
          <cell r="F369" t="str">
            <v>400m</v>
          </cell>
          <cell r="G369" t="str">
            <v>Adult</v>
          </cell>
          <cell r="H369" t="str">
            <v>Team</v>
          </cell>
          <cell r="I369">
            <v>29</v>
          </cell>
          <cell r="J369">
            <v>98.16</v>
          </cell>
          <cell r="K369">
            <v>178.33</v>
          </cell>
          <cell r="L369">
            <v>1</v>
          </cell>
          <cell r="M369">
            <v>6</v>
          </cell>
        </row>
        <row r="370">
          <cell r="A370" t="str">
            <v>Noah Johnson</v>
          </cell>
          <cell r="B370" t="str">
            <v>Boxing</v>
          </cell>
          <cell r="C370" t="str">
            <v>USA</v>
          </cell>
          <cell r="D370" t="str">
            <v>Male</v>
          </cell>
          <cell r="E370" t="str">
            <v>Bronze</v>
          </cell>
          <cell r="F370" t="str">
            <v>Long Jump</v>
          </cell>
          <cell r="G370" t="str">
            <v>Adult</v>
          </cell>
          <cell r="H370" t="str">
            <v>Individual</v>
          </cell>
          <cell r="I370">
            <v>23</v>
          </cell>
          <cell r="J370">
            <v>58.8</v>
          </cell>
          <cell r="K370">
            <v>152.58000000000001</v>
          </cell>
          <cell r="L370">
            <v>6</v>
          </cell>
          <cell r="M370">
            <v>0</v>
          </cell>
        </row>
        <row r="371">
          <cell r="A371" t="str">
            <v>Noah Johnson</v>
          </cell>
          <cell r="B371" t="str">
            <v>Boxing</v>
          </cell>
          <cell r="C371" t="str">
            <v>Japan</v>
          </cell>
          <cell r="D371" t="str">
            <v>Female</v>
          </cell>
          <cell r="E371" t="str">
            <v>Bronze</v>
          </cell>
          <cell r="F371" t="str">
            <v>200m</v>
          </cell>
          <cell r="G371" t="str">
            <v>Adult</v>
          </cell>
          <cell r="H371" t="str">
            <v>Team</v>
          </cell>
          <cell r="I371">
            <v>25</v>
          </cell>
          <cell r="J371">
            <v>96.74</v>
          </cell>
          <cell r="K371">
            <v>190.8</v>
          </cell>
          <cell r="L371">
            <v>6</v>
          </cell>
          <cell r="M371">
            <v>2</v>
          </cell>
        </row>
        <row r="372">
          <cell r="A372" t="str">
            <v>Noah Johnson</v>
          </cell>
          <cell r="B372" t="str">
            <v>Weightlifting</v>
          </cell>
          <cell r="C372" t="str">
            <v>USA</v>
          </cell>
          <cell r="D372" t="str">
            <v>Male</v>
          </cell>
          <cell r="E372" t="str">
            <v>Bronze</v>
          </cell>
          <cell r="F372" t="str">
            <v>100m</v>
          </cell>
          <cell r="G372" t="str">
            <v>Adult</v>
          </cell>
          <cell r="H372" t="str">
            <v>Team</v>
          </cell>
          <cell r="I372">
            <v>32</v>
          </cell>
          <cell r="J372">
            <v>72.25</v>
          </cell>
          <cell r="K372">
            <v>177.78</v>
          </cell>
          <cell r="L372">
            <v>20</v>
          </cell>
          <cell r="M372">
            <v>2</v>
          </cell>
        </row>
        <row r="373">
          <cell r="A373" t="str">
            <v>Noah Johnson</v>
          </cell>
          <cell r="B373" t="str">
            <v>Swimming</v>
          </cell>
          <cell r="C373" t="str">
            <v>Russia</v>
          </cell>
          <cell r="D373" t="str">
            <v>Male</v>
          </cell>
          <cell r="E373" t="str">
            <v>Gold</v>
          </cell>
          <cell r="F373" t="str">
            <v>Marathon</v>
          </cell>
          <cell r="G373" t="str">
            <v>Senior</v>
          </cell>
          <cell r="H373" t="str">
            <v>Team</v>
          </cell>
          <cell r="I373">
            <v>26</v>
          </cell>
          <cell r="J373">
            <v>63.61</v>
          </cell>
          <cell r="K373">
            <v>158.41999999999999</v>
          </cell>
          <cell r="L373">
            <v>8</v>
          </cell>
          <cell r="M373">
            <v>7</v>
          </cell>
        </row>
        <row r="374">
          <cell r="A374" t="str">
            <v>Noah Johnson</v>
          </cell>
          <cell r="B374" t="str">
            <v>Swimming</v>
          </cell>
          <cell r="C374" t="str">
            <v>Germany</v>
          </cell>
          <cell r="D374" t="str">
            <v>Male</v>
          </cell>
          <cell r="E374" t="str">
            <v>Bronze</v>
          </cell>
          <cell r="F374" t="str">
            <v>Long Jump</v>
          </cell>
          <cell r="G374" t="str">
            <v>Adult</v>
          </cell>
          <cell r="H374" t="str">
            <v>Team</v>
          </cell>
          <cell r="I374">
            <v>34</v>
          </cell>
          <cell r="J374">
            <v>81.59</v>
          </cell>
          <cell r="K374">
            <v>156.54</v>
          </cell>
          <cell r="L374">
            <v>5</v>
          </cell>
          <cell r="M374">
            <v>3</v>
          </cell>
        </row>
        <row r="375">
          <cell r="A375" t="str">
            <v>Noah Johnson</v>
          </cell>
          <cell r="B375" t="str">
            <v>Athletics</v>
          </cell>
          <cell r="C375" t="str">
            <v>Brazil</v>
          </cell>
          <cell r="D375" t="str">
            <v>Male</v>
          </cell>
          <cell r="E375" t="str">
            <v>Gold</v>
          </cell>
          <cell r="F375" t="str">
            <v>Long Jump</v>
          </cell>
          <cell r="G375" t="str">
            <v>Adult</v>
          </cell>
          <cell r="H375" t="str">
            <v>Team</v>
          </cell>
          <cell r="I375">
            <v>39</v>
          </cell>
          <cell r="J375">
            <v>52.48</v>
          </cell>
          <cell r="K375">
            <v>160.57</v>
          </cell>
          <cell r="L375">
            <v>11</v>
          </cell>
          <cell r="M375">
            <v>9</v>
          </cell>
        </row>
        <row r="376">
          <cell r="A376" t="str">
            <v>Noah Jones</v>
          </cell>
          <cell r="B376" t="str">
            <v>Boxing</v>
          </cell>
          <cell r="C376" t="str">
            <v>Brazil</v>
          </cell>
          <cell r="D376" t="str">
            <v>Female</v>
          </cell>
          <cell r="E376" t="str">
            <v>Gold</v>
          </cell>
          <cell r="F376" t="str">
            <v>Shot Put</v>
          </cell>
          <cell r="G376" t="str">
            <v>Youth</v>
          </cell>
          <cell r="H376" t="str">
            <v>Team</v>
          </cell>
          <cell r="I376">
            <v>34</v>
          </cell>
          <cell r="J376">
            <v>76.900000000000006</v>
          </cell>
          <cell r="K376">
            <v>151.97999999999999</v>
          </cell>
          <cell r="L376">
            <v>9</v>
          </cell>
          <cell r="M376">
            <v>6</v>
          </cell>
        </row>
        <row r="377">
          <cell r="A377" t="str">
            <v>Noah Jones</v>
          </cell>
          <cell r="B377" t="str">
            <v>Boxing</v>
          </cell>
          <cell r="C377" t="str">
            <v>UK</v>
          </cell>
          <cell r="D377" t="str">
            <v>Male</v>
          </cell>
          <cell r="E377" t="str">
            <v>None</v>
          </cell>
          <cell r="F377" t="str">
            <v>100m</v>
          </cell>
          <cell r="G377" t="str">
            <v>Youth</v>
          </cell>
          <cell r="H377" t="str">
            <v>Individual</v>
          </cell>
          <cell r="I377">
            <v>31</v>
          </cell>
          <cell r="J377">
            <v>90.23</v>
          </cell>
          <cell r="K377">
            <v>151.05000000000001</v>
          </cell>
          <cell r="L377">
            <v>10</v>
          </cell>
          <cell r="M377">
            <v>10</v>
          </cell>
        </row>
        <row r="378">
          <cell r="A378" t="str">
            <v>Noah Jones</v>
          </cell>
          <cell r="B378" t="str">
            <v>Boxing</v>
          </cell>
          <cell r="C378" t="str">
            <v>Canada</v>
          </cell>
          <cell r="D378" t="str">
            <v>Male</v>
          </cell>
          <cell r="E378" t="str">
            <v>Gold</v>
          </cell>
          <cell r="F378" t="str">
            <v>400m</v>
          </cell>
          <cell r="G378" t="str">
            <v>Youth</v>
          </cell>
          <cell r="H378" t="str">
            <v>Individual</v>
          </cell>
          <cell r="I378">
            <v>28</v>
          </cell>
          <cell r="J378">
            <v>70.59</v>
          </cell>
          <cell r="K378">
            <v>160.78</v>
          </cell>
          <cell r="L378">
            <v>11</v>
          </cell>
          <cell r="M378">
            <v>3</v>
          </cell>
        </row>
        <row r="379">
          <cell r="A379" t="str">
            <v>Noah Jones</v>
          </cell>
          <cell r="B379" t="str">
            <v>Wrestling</v>
          </cell>
          <cell r="C379" t="str">
            <v>USA</v>
          </cell>
          <cell r="D379" t="str">
            <v>Female</v>
          </cell>
          <cell r="E379" t="str">
            <v>Bronze</v>
          </cell>
          <cell r="F379" t="str">
            <v>Long Jump</v>
          </cell>
          <cell r="G379" t="str">
            <v>Youth</v>
          </cell>
          <cell r="H379" t="str">
            <v>Individual</v>
          </cell>
          <cell r="I379">
            <v>39</v>
          </cell>
          <cell r="J379">
            <v>69.37</v>
          </cell>
          <cell r="K379">
            <v>184.3</v>
          </cell>
          <cell r="L379">
            <v>13</v>
          </cell>
          <cell r="M379">
            <v>6</v>
          </cell>
        </row>
        <row r="380">
          <cell r="A380" t="str">
            <v>Noah Jones</v>
          </cell>
          <cell r="B380" t="str">
            <v>Swimming</v>
          </cell>
          <cell r="C380" t="str">
            <v>UK</v>
          </cell>
          <cell r="D380" t="str">
            <v>Female</v>
          </cell>
          <cell r="E380" t="str">
            <v>Silver</v>
          </cell>
          <cell r="F380" t="str">
            <v>High Jump</v>
          </cell>
          <cell r="G380" t="str">
            <v>Senior</v>
          </cell>
          <cell r="H380" t="str">
            <v>Individual</v>
          </cell>
          <cell r="I380">
            <v>30</v>
          </cell>
          <cell r="J380">
            <v>78.27</v>
          </cell>
          <cell r="K380">
            <v>191.7</v>
          </cell>
          <cell r="L380">
            <v>15</v>
          </cell>
          <cell r="M380">
            <v>3</v>
          </cell>
        </row>
        <row r="381">
          <cell r="A381" t="str">
            <v>Noah Jones</v>
          </cell>
          <cell r="B381" t="str">
            <v>Wrestling</v>
          </cell>
          <cell r="C381" t="str">
            <v>Australia</v>
          </cell>
          <cell r="D381" t="str">
            <v>Female</v>
          </cell>
          <cell r="E381" t="str">
            <v>Silver</v>
          </cell>
          <cell r="F381" t="str">
            <v>100m</v>
          </cell>
          <cell r="G381" t="str">
            <v>Adult</v>
          </cell>
          <cell r="H381" t="str">
            <v>Individual</v>
          </cell>
          <cell r="I381">
            <v>27</v>
          </cell>
          <cell r="J381">
            <v>81.91</v>
          </cell>
          <cell r="K381">
            <v>170.74</v>
          </cell>
          <cell r="L381">
            <v>6</v>
          </cell>
          <cell r="M381">
            <v>1</v>
          </cell>
        </row>
        <row r="382">
          <cell r="A382" t="str">
            <v>Noah Jones</v>
          </cell>
          <cell r="B382" t="str">
            <v>Gymnastics</v>
          </cell>
          <cell r="C382" t="str">
            <v>Japan</v>
          </cell>
          <cell r="D382" t="str">
            <v>Male</v>
          </cell>
          <cell r="E382" t="str">
            <v>None</v>
          </cell>
          <cell r="F382" t="str">
            <v>High Jump</v>
          </cell>
          <cell r="G382" t="str">
            <v>Senior</v>
          </cell>
          <cell r="H382" t="str">
            <v>Individual</v>
          </cell>
          <cell r="I382">
            <v>20</v>
          </cell>
          <cell r="J382">
            <v>77.89</v>
          </cell>
          <cell r="K382">
            <v>174.36</v>
          </cell>
          <cell r="L382">
            <v>13</v>
          </cell>
          <cell r="M382">
            <v>6</v>
          </cell>
        </row>
        <row r="383">
          <cell r="A383" t="str">
            <v>Noah Jones</v>
          </cell>
          <cell r="B383" t="str">
            <v>Athletics</v>
          </cell>
          <cell r="C383" t="str">
            <v>UK</v>
          </cell>
          <cell r="D383" t="str">
            <v>Male</v>
          </cell>
          <cell r="E383" t="str">
            <v>Bronze</v>
          </cell>
          <cell r="F383" t="str">
            <v>Long Jump</v>
          </cell>
          <cell r="G383" t="str">
            <v>Adult</v>
          </cell>
          <cell r="H383" t="str">
            <v>Individual</v>
          </cell>
          <cell r="I383">
            <v>40</v>
          </cell>
          <cell r="J383">
            <v>61.49</v>
          </cell>
          <cell r="K383">
            <v>153.44999999999999</v>
          </cell>
          <cell r="L383">
            <v>15</v>
          </cell>
          <cell r="M383">
            <v>9</v>
          </cell>
        </row>
        <row r="384">
          <cell r="A384" t="str">
            <v>Noah Martinez</v>
          </cell>
          <cell r="B384" t="str">
            <v>Athletics</v>
          </cell>
          <cell r="C384" t="str">
            <v>Germany</v>
          </cell>
          <cell r="D384" t="str">
            <v>Female</v>
          </cell>
          <cell r="E384" t="str">
            <v>None</v>
          </cell>
          <cell r="F384" t="str">
            <v>100m</v>
          </cell>
          <cell r="G384" t="str">
            <v>Senior</v>
          </cell>
          <cell r="H384" t="str">
            <v>Team</v>
          </cell>
          <cell r="I384">
            <v>20</v>
          </cell>
          <cell r="J384">
            <v>92.55</v>
          </cell>
          <cell r="K384">
            <v>178.57</v>
          </cell>
          <cell r="L384">
            <v>6</v>
          </cell>
          <cell r="M384">
            <v>1</v>
          </cell>
        </row>
        <row r="385">
          <cell r="A385" t="str">
            <v>Noah Martinez</v>
          </cell>
          <cell r="B385" t="str">
            <v>Gymnastics</v>
          </cell>
          <cell r="C385" t="str">
            <v>Japan</v>
          </cell>
          <cell r="D385" t="str">
            <v>Male</v>
          </cell>
          <cell r="E385" t="str">
            <v>Gold</v>
          </cell>
          <cell r="F385" t="str">
            <v>100m</v>
          </cell>
          <cell r="G385" t="str">
            <v>Senior</v>
          </cell>
          <cell r="H385" t="str">
            <v>Team</v>
          </cell>
          <cell r="I385">
            <v>27</v>
          </cell>
          <cell r="J385">
            <v>98.57</v>
          </cell>
          <cell r="K385">
            <v>150.07</v>
          </cell>
          <cell r="L385">
            <v>4</v>
          </cell>
          <cell r="M385">
            <v>5</v>
          </cell>
        </row>
        <row r="386">
          <cell r="A386" t="str">
            <v>Noah Miller</v>
          </cell>
          <cell r="B386" t="str">
            <v>Wrestling</v>
          </cell>
          <cell r="C386" t="str">
            <v>China</v>
          </cell>
          <cell r="D386" t="str">
            <v>Female</v>
          </cell>
          <cell r="E386" t="str">
            <v>Silver</v>
          </cell>
          <cell r="F386" t="str">
            <v>Long Jump</v>
          </cell>
          <cell r="G386" t="str">
            <v>Adult</v>
          </cell>
          <cell r="H386" t="str">
            <v>Individual</v>
          </cell>
          <cell r="I386">
            <v>21</v>
          </cell>
          <cell r="J386">
            <v>77.03</v>
          </cell>
          <cell r="K386">
            <v>178.11</v>
          </cell>
          <cell r="L386">
            <v>7</v>
          </cell>
          <cell r="M386">
            <v>10</v>
          </cell>
        </row>
        <row r="387">
          <cell r="A387" t="str">
            <v>Noah Miller</v>
          </cell>
          <cell r="B387" t="str">
            <v>Gymnastics</v>
          </cell>
          <cell r="C387" t="str">
            <v>Canada</v>
          </cell>
          <cell r="D387" t="str">
            <v>Female</v>
          </cell>
          <cell r="E387" t="str">
            <v>None</v>
          </cell>
          <cell r="F387" t="str">
            <v>High Jump</v>
          </cell>
          <cell r="G387" t="str">
            <v>Adult</v>
          </cell>
          <cell r="H387" t="str">
            <v>Individual</v>
          </cell>
          <cell r="I387">
            <v>25</v>
          </cell>
          <cell r="J387">
            <v>73.41</v>
          </cell>
          <cell r="K387">
            <v>163.22</v>
          </cell>
          <cell r="L387">
            <v>15</v>
          </cell>
          <cell r="M387">
            <v>0</v>
          </cell>
        </row>
        <row r="388">
          <cell r="A388" t="str">
            <v>Noah Miller</v>
          </cell>
          <cell r="B388" t="str">
            <v>Cycling</v>
          </cell>
          <cell r="C388" t="str">
            <v>USA</v>
          </cell>
          <cell r="D388" t="str">
            <v>Male</v>
          </cell>
          <cell r="E388" t="str">
            <v>Bronze</v>
          </cell>
          <cell r="F388" t="str">
            <v>Shot Put</v>
          </cell>
          <cell r="G388" t="str">
            <v>Senior</v>
          </cell>
          <cell r="H388" t="str">
            <v>Team</v>
          </cell>
          <cell r="I388">
            <v>37</v>
          </cell>
          <cell r="J388">
            <v>73.86</v>
          </cell>
          <cell r="K388">
            <v>150.5</v>
          </cell>
          <cell r="L388">
            <v>15</v>
          </cell>
          <cell r="M388">
            <v>7</v>
          </cell>
        </row>
        <row r="389">
          <cell r="A389" t="str">
            <v>Noah Miller</v>
          </cell>
          <cell r="B389" t="str">
            <v>Wrestling</v>
          </cell>
          <cell r="C389" t="str">
            <v>China</v>
          </cell>
          <cell r="D389" t="str">
            <v>Female</v>
          </cell>
          <cell r="E389" t="str">
            <v>None</v>
          </cell>
          <cell r="F389" t="str">
            <v>400m</v>
          </cell>
          <cell r="G389" t="str">
            <v>Youth</v>
          </cell>
          <cell r="H389" t="str">
            <v>Individual</v>
          </cell>
          <cell r="I389">
            <v>34</v>
          </cell>
          <cell r="J389">
            <v>66.44</v>
          </cell>
          <cell r="K389">
            <v>162.16999999999999</v>
          </cell>
          <cell r="L389">
            <v>18</v>
          </cell>
          <cell r="M389">
            <v>3</v>
          </cell>
        </row>
        <row r="390">
          <cell r="A390" t="str">
            <v>Noah Miller</v>
          </cell>
          <cell r="B390" t="str">
            <v>Weightlifting</v>
          </cell>
          <cell r="C390" t="str">
            <v>USA</v>
          </cell>
          <cell r="D390" t="str">
            <v>Male</v>
          </cell>
          <cell r="E390" t="str">
            <v>Silver</v>
          </cell>
          <cell r="F390" t="str">
            <v>High Jump</v>
          </cell>
          <cell r="G390" t="str">
            <v>Adult</v>
          </cell>
          <cell r="H390" t="str">
            <v>Team</v>
          </cell>
          <cell r="I390">
            <v>40</v>
          </cell>
          <cell r="J390">
            <v>57.14</v>
          </cell>
          <cell r="K390">
            <v>197.63</v>
          </cell>
          <cell r="L390">
            <v>12</v>
          </cell>
          <cell r="M390">
            <v>0</v>
          </cell>
        </row>
        <row r="391">
          <cell r="A391" t="str">
            <v>Noah Miller</v>
          </cell>
          <cell r="B391" t="str">
            <v>Athletics</v>
          </cell>
          <cell r="C391" t="str">
            <v>Brazil</v>
          </cell>
          <cell r="D391" t="str">
            <v>Female</v>
          </cell>
          <cell r="E391" t="str">
            <v>None</v>
          </cell>
          <cell r="F391" t="str">
            <v>100m</v>
          </cell>
          <cell r="G391" t="str">
            <v>Youth</v>
          </cell>
          <cell r="H391" t="str">
            <v>Individual</v>
          </cell>
          <cell r="I391">
            <v>19</v>
          </cell>
          <cell r="J391">
            <v>77.819999999999993</v>
          </cell>
          <cell r="K391">
            <v>187.79</v>
          </cell>
          <cell r="L391">
            <v>13</v>
          </cell>
          <cell r="M391">
            <v>1</v>
          </cell>
        </row>
        <row r="392">
          <cell r="A392" t="str">
            <v>Noah Rodriguez</v>
          </cell>
          <cell r="B392" t="str">
            <v>Wrestling</v>
          </cell>
          <cell r="C392" t="str">
            <v>Australia</v>
          </cell>
          <cell r="D392" t="str">
            <v>Male</v>
          </cell>
          <cell r="E392" t="str">
            <v>Silver</v>
          </cell>
          <cell r="F392" t="str">
            <v>Pole Vault</v>
          </cell>
          <cell r="G392" t="str">
            <v>Adult</v>
          </cell>
          <cell r="H392" t="str">
            <v>Team</v>
          </cell>
          <cell r="I392">
            <v>31</v>
          </cell>
          <cell r="J392">
            <v>92.39</v>
          </cell>
          <cell r="K392">
            <v>151.32</v>
          </cell>
          <cell r="L392">
            <v>20</v>
          </cell>
          <cell r="M392">
            <v>9</v>
          </cell>
        </row>
        <row r="393">
          <cell r="A393" t="str">
            <v>Noah Rodriguez</v>
          </cell>
          <cell r="B393" t="str">
            <v>Cycling</v>
          </cell>
          <cell r="C393" t="str">
            <v>Russia</v>
          </cell>
          <cell r="D393" t="str">
            <v>Male</v>
          </cell>
          <cell r="E393" t="str">
            <v>Silver</v>
          </cell>
          <cell r="F393" t="str">
            <v>Marathon</v>
          </cell>
          <cell r="G393" t="str">
            <v>Youth</v>
          </cell>
          <cell r="H393" t="str">
            <v>Team</v>
          </cell>
          <cell r="I393">
            <v>19</v>
          </cell>
          <cell r="J393">
            <v>81.28</v>
          </cell>
          <cell r="K393">
            <v>186.89</v>
          </cell>
          <cell r="L393">
            <v>11</v>
          </cell>
          <cell r="M393">
            <v>6</v>
          </cell>
        </row>
        <row r="394">
          <cell r="A394" t="str">
            <v>Noah Rodriguez</v>
          </cell>
          <cell r="B394" t="str">
            <v>Boxing</v>
          </cell>
          <cell r="C394" t="str">
            <v>Brazil</v>
          </cell>
          <cell r="D394" t="str">
            <v>Male</v>
          </cell>
          <cell r="E394" t="str">
            <v>Gold</v>
          </cell>
          <cell r="F394" t="str">
            <v>High Jump</v>
          </cell>
          <cell r="G394" t="str">
            <v>Youth</v>
          </cell>
          <cell r="H394" t="str">
            <v>Individual</v>
          </cell>
          <cell r="I394">
            <v>39</v>
          </cell>
          <cell r="J394">
            <v>89.92</v>
          </cell>
          <cell r="K394">
            <v>150.72</v>
          </cell>
          <cell r="L394">
            <v>13</v>
          </cell>
          <cell r="M394">
            <v>6</v>
          </cell>
        </row>
        <row r="395">
          <cell r="A395" t="str">
            <v>Noah Rodriguez</v>
          </cell>
          <cell r="B395" t="str">
            <v>Athletics</v>
          </cell>
          <cell r="C395" t="str">
            <v>India</v>
          </cell>
          <cell r="D395" t="str">
            <v>Female</v>
          </cell>
          <cell r="E395" t="str">
            <v>Gold</v>
          </cell>
          <cell r="F395" t="str">
            <v>100m</v>
          </cell>
          <cell r="G395" t="str">
            <v>Youth</v>
          </cell>
          <cell r="H395" t="str">
            <v>Individual</v>
          </cell>
          <cell r="I395">
            <v>23</v>
          </cell>
          <cell r="J395">
            <v>79.06</v>
          </cell>
          <cell r="K395">
            <v>150</v>
          </cell>
          <cell r="L395">
            <v>9</v>
          </cell>
          <cell r="M395">
            <v>6</v>
          </cell>
        </row>
        <row r="396">
          <cell r="A396" t="str">
            <v>Noah Rodriguez</v>
          </cell>
          <cell r="B396" t="str">
            <v>Cycling</v>
          </cell>
          <cell r="C396" t="str">
            <v>Brazil</v>
          </cell>
          <cell r="D396" t="str">
            <v>Female</v>
          </cell>
          <cell r="E396" t="str">
            <v>Gold</v>
          </cell>
          <cell r="F396" t="str">
            <v>200m</v>
          </cell>
          <cell r="G396" t="str">
            <v>Senior</v>
          </cell>
          <cell r="H396" t="str">
            <v>Team</v>
          </cell>
          <cell r="I396">
            <v>18</v>
          </cell>
          <cell r="J396">
            <v>61.49</v>
          </cell>
          <cell r="K396">
            <v>182.33</v>
          </cell>
          <cell r="L396">
            <v>3</v>
          </cell>
          <cell r="M396">
            <v>9</v>
          </cell>
        </row>
        <row r="397">
          <cell r="A397" t="str">
            <v>Noah Rodriguez</v>
          </cell>
          <cell r="B397" t="str">
            <v>Boxing</v>
          </cell>
          <cell r="C397" t="str">
            <v>Australia</v>
          </cell>
          <cell r="D397" t="str">
            <v>Female</v>
          </cell>
          <cell r="E397" t="str">
            <v>Silver</v>
          </cell>
          <cell r="F397" t="str">
            <v>Pole Vault</v>
          </cell>
          <cell r="G397" t="str">
            <v>Youth</v>
          </cell>
          <cell r="H397" t="str">
            <v>Team</v>
          </cell>
          <cell r="I397">
            <v>32</v>
          </cell>
          <cell r="J397">
            <v>85.97</v>
          </cell>
          <cell r="K397">
            <v>185.42</v>
          </cell>
          <cell r="L397">
            <v>6</v>
          </cell>
          <cell r="M397">
            <v>0</v>
          </cell>
        </row>
        <row r="398">
          <cell r="A398" t="str">
            <v>Noah Rodriguez</v>
          </cell>
          <cell r="B398" t="str">
            <v>Cycling</v>
          </cell>
          <cell r="C398" t="str">
            <v>USA</v>
          </cell>
          <cell r="D398" t="str">
            <v>Female</v>
          </cell>
          <cell r="E398" t="str">
            <v>Silver</v>
          </cell>
          <cell r="F398" t="str">
            <v>Pole Vault</v>
          </cell>
          <cell r="G398" t="str">
            <v>Senior</v>
          </cell>
          <cell r="H398" t="str">
            <v>Individual</v>
          </cell>
          <cell r="I398">
            <v>35</v>
          </cell>
          <cell r="J398">
            <v>91.85</v>
          </cell>
          <cell r="K398">
            <v>152.51</v>
          </cell>
          <cell r="L398">
            <v>11</v>
          </cell>
          <cell r="M398">
            <v>10</v>
          </cell>
        </row>
        <row r="399">
          <cell r="A399" t="str">
            <v>Noah Rodriguez</v>
          </cell>
          <cell r="B399" t="str">
            <v>Athletics</v>
          </cell>
          <cell r="C399" t="str">
            <v>Germany</v>
          </cell>
          <cell r="D399" t="str">
            <v>Female</v>
          </cell>
          <cell r="E399" t="str">
            <v>Silver</v>
          </cell>
          <cell r="F399" t="str">
            <v>Long Jump</v>
          </cell>
          <cell r="G399" t="str">
            <v>Senior</v>
          </cell>
          <cell r="H399" t="str">
            <v>Team</v>
          </cell>
          <cell r="I399">
            <v>32</v>
          </cell>
          <cell r="J399">
            <v>77.44</v>
          </cell>
          <cell r="K399">
            <v>183.62</v>
          </cell>
          <cell r="L399">
            <v>15</v>
          </cell>
          <cell r="M399">
            <v>10</v>
          </cell>
        </row>
        <row r="400">
          <cell r="A400" t="str">
            <v>Noah Smith</v>
          </cell>
          <cell r="B400" t="str">
            <v>Boxing</v>
          </cell>
          <cell r="C400" t="str">
            <v>Germany</v>
          </cell>
          <cell r="D400" t="str">
            <v>Female</v>
          </cell>
          <cell r="E400" t="str">
            <v>None</v>
          </cell>
          <cell r="F400" t="str">
            <v>400m</v>
          </cell>
          <cell r="G400" t="str">
            <v>Adult</v>
          </cell>
          <cell r="H400" t="str">
            <v>Individual</v>
          </cell>
          <cell r="I400">
            <v>37</v>
          </cell>
          <cell r="J400">
            <v>94.61</v>
          </cell>
          <cell r="K400">
            <v>150.78</v>
          </cell>
          <cell r="L400">
            <v>13</v>
          </cell>
          <cell r="M400">
            <v>5</v>
          </cell>
        </row>
        <row r="401">
          <cell r="A401" t="str">
            <v>Noah Smith</v>
          </cell>
          <cell r="B401" t="str">
            <v>Weightlifting</v>
          </cell>
          <cell r="C401" t="str">
            <v>USA</v>
          </cell>
          <cell r="D401" t="str">
            <v>Female</v>
          </cell>
          <cell r="E401" t="str">
            <v>None</v>
          </cell>
          <cell r="F401" t="str">
            <v>High Jump</v>
          </cell>
          <cell r="G401" t="str">
            <v>Senior</v>
          </cell>
          <cell r="H401" t="str">
            <v>Individual</v>
          </cell>
          <cell r="I401">
            <v>37</v>
          </cell>
          <cell r="J401">
            <v>63.62</v>
          </cell>
          <cell r="K401">
            <v>151.33000000000001</v>
          </cell>
          <cell r="L401">
            <v>12</v>
          </cell>
          <cell r="M401">
            <v>4</v>
          </cell>
        </row>
        <row r="402">
          <cell r="A402" t="str">
            <v>Noah Smith</v>
          </cell>
          <cell r="B402" t="str">
            <v>Boxing</v>
          </cell>
          <cell r="C402" t="str">
            <v>Japan</v>
          </cell>
          <cell r="D402" t="str">
            <v>Female</v>
          </cell>
          <cell r="E402" t="str">
            <v>Silver</v>
          </cell>
          <cell r="F402" t="str">
            <v>Long Jump</v>
          </cell>
          <cell r="G402" t="str">
            <v>Adult</v>
          </cell>
          <cell r="H402" t="str">
            <v>Team</v>
          </cell>
          <cell r="I402">
            <v>38</v>
          </cell>
          <cell r="J402">
            <v>59.52</v>
          </cell>
          <cell r="K402">
            <v>176.86</v>
          </cell>
          <cell r="L402">
            <v>15</v>
          </cell>
          <cell r="M402">
            <v>10</v>
          </cell>
        </row>
        <row r="403">
          <cell r="A403" t="str">
            <v>Noah Smith</v>
          </cell>
          <cell r="B403" t="str">
            <v>Cycling</v>
          </cell>
          <cell r="C403" t="str">
            <v>Canada</v>
          </cell>
          <cell r="D403" t="str">
            <v>Female</v>
          </cell>
          <cell r="E403" t="str">
            <v>None</v>
          </cell>
          <cell r="F403" t="str">
            <v>400m</v>
          </cell>
          <cell r="G403" t="str">
            <v>Youth</v>
          </cell>
          <cell r="H403" t="str">
            <v>Team</v>
          </cell>
          <cell r="I403">
            <v>26</v>
          </cell>
          <cell r="J403">
            <v>58.49</v>
          </cell>
          <cell r="K403">
            <v>178.66</v>
          </cell>
          <cell r="L403">
            <v>15</v>
          </cell>
          <cell r="M403">
            <v>8</v>
          </cell>
        </row>
        <row r="404">
          <cell r="A404" t="str">
            <v>Noah Smith</v>
          </cell>
          <cell r="B404" t="str">
            <v>Weightlifting</v>
          </cell>
          <cell r="C404" t="str">
            <v>USA</v>
          </cell>
          <cell r="D404" t="str">
            <v>Female</v>
          </cell>
          <cell r="E404" t="str">
            <v>Bronze</v>
          </cell>
          <cell r="F404" t="str">
            <v>Pole Vault</v>
          </cell>
          <cell r="G404" t="str">
            <v>Youth</v>
          </cell>
          <cell r="H404" t="str">
            <v>Individual</v>
          </cell>
          <cell r="I404">
            <v>37</v>
          </cell>
          <cell r="J404">
            <v>86.47</v>
          </cell>
          <cell r="K404">
            <v>156.54</v>
          </cell>
          <cell r="L404">
            <v>10</v>
          </cell>
          <cell r="M404">
            <v>1</v>
          </cell>
        </row>
        <row r="405">
          <cell r="A405" t="str">
            <v>Noah Smith</v>
          </cell>
          <cell r="B405" t="str">
            <v>Gymnastics</v>
          </cell>
          <cell r="C405" t="str">
            <v>Brazil</v>
          </cell>
          <cell r="D405" t="str">
            <v>Male</v>
          </cell>
          <cell r="E405" t="str">
            <v>None</v>
          </cell>
          <cell r="F405" t="str">
            <v>Pole Vault</v>
          </cell>
          <cell r="G405" t="str">
            <v>Youth</v>
          </cell>
          <cell r="H405" t="str">
            <v>Individual</v>
          </cell>
          <cell r="I405">
            <v>20</v>
          </cell>
          <cell r="J405">
            <v>79.81</v>
          </cell>
          <cell r="K405">
            <v>191.43</v>
          </cell>
          <cell r="L405">
            <v>4</v>
          </cell>
          <cell r="M405">
            <v>9</v>
          </cell>
        </row>
        <row r="406">
          <cell r="A406" t="str">
            <v>Noah Smith</v>
          </cell>
          <cell r="B406" t="str">
            <v>Athletics</v>
          </cell>
          <cell r="C406" t="str">
            <v>USA</v>
          </cell>
          <cell r="D406" t="str">
            <v>Male</v>
          </cell>
          <cell r="E406" t="str">
            <v>Silver</v>
          </cell>
          <cell r="F406" t="str">
            <v>100m</v>
          </cell>
          <cell r="G406" t="str">
            <v>Adult</v>
          </cell>
          <cell r="H406" t="str">
            <v>Individual</v>
          </cell>
          <cell r="I406">
            <v>21</v>
          </cell>
          <cell r="J406">
            <v>70.97</v>
          </cell>
          <cell r="K406">
            <v>175.93</v>
          </cell>
          <cell r="L406">
            <v>2</v>
          </cell>
          <cell r="M406">
            <v>1</v>
          </cell>
        </row>
        <row r="407">
          <cell r="A407" t="str">
            <v>Noah Williams</v>
          </cell>
          <cell r="B407" t="str">
            <v>Boxing</v>
          </cell>
          <cell r="C407" t="str">
            <v>Canada</v>
          </cell>
          <cell r="D407" t="str">
            <v>Male</v>
          </cell>
          <cell r="E407" t="str">
            <v>None</v>
          </cell>
          <cell r="F407" t="str">
            <v>400m</v>
          </cell>
          <cell r="G407" t="str">
            <v>Youth</v>
          </cell>
          <cell r="H407" t="str">
            <v>Individual</v>
          </cell>
          <cell r="I407">
            <v>37</v>
          </cell>
          <cell r="J407">
            <v>69.38</v>
          </cell>
          <cell r="K407">
            <v>162.22</v>
          </cell>
          <cell r="L407">
            <v>18</v>
          </cell>
          <cell r="M407">
            <v>5</v>
          </cell>
        </row>
        <row r="408">
          <cell r="A408" t="str">
            <v>Noah Williams</v>
          </cell>
          <cell r="B408" t="str">
            <v>Weightlifting</v>
          </cell>
          <cell r="C408" t="str">
            <v>China</v>
          </cell>
          <cell r="D408" t="str">
            <v>Male</v>
          </cell>
          <cell r="E408" t="str">
            <v>Silver</v>
          </cell>
          <cell r="F408" t="str">
            <v>Marathon</v>
          </cell>
          <cell r="G408" t="str">
            <v>Youth</v>
          </cell>
          <cell r="H408" t="str">
            <v>Team</v>
          </cell>
          <cell r="I408">
            <v>35</v>
          </cell>
          <cell r="J408">
            <v>81.319999999999993</v>
          </cell>
          <cell r="K408">
            <v>183.71</v>
          </cell>
          <cell r="L408">
            <v>17</v>
          </cell>
          <cell r="M408">
            <v>2</v>
          </cell>
        </row>
        <row r="409">
          <cell r="A409" t="str">
            <v>Noah Williams</v>
          </cell>
          <cell r="B409" t="str">
            <v>Athletics</v>
          </cell>
          <cell r="C409" t="str">
            <v>India</v>
          </cell>
          <cell r="D409" t="str">
            <v>Male</v>
          </cell>
          <cell r="E409" t="str">
            <v>None</v>
          </cell>
          <cell r="F409" t="str">
            <v>200m</v>
          </cell>
          <cell r="G409" t="str">
            <v>Senior</v>
          </cell>
          <cell r="H409" t="str">
            <v>Team</v>
          </cell>
          <cell r="I409">
            <v>26</v>
          </cell>
          <cell r="J409">
            <v>90.77</v>
          </cell>
          <cell r="K409">
            <v>167.66</v>
          </cell>
          <cell r="L409">
            <v>2</v>
          </cell>
          <cell r="M409">
            <v>0</v>
          </cell>
        </row>
        <row r="410">
          <cell r="A410" t="str">
            <v>Noah Williams</v>
          </cell>
          <cell r="B410" t="str">
            <v>Weightlifting</v>
          </cell>
          <cell r="C410" t="str">
            <v>UK</v>
          </cell>
          <cell r="D410" t="str">
            <v>Female</v>
          </cell>
          <cell r="E410" t="str">
            <v>Bronze</v>
          </cell>
          <cell r="F410" t="str">
            <v>200m</v>
          </cell>
          <cell r="G410" t="str">
            <v>Senior</v>
          </cell>
          <cell r="H410" t="str">
            <v>Team</v>
          </cell>
          <cell r="I410">
            <v>30</v>
          </cell>
          <cell r="J410">
            <v>60.09</v>
          </cell>
          <cell r="K410">
            <v>171.18</v>
          </cell>
          <cell r="L410">
            <v>7</v>
          </cell>
          <cell r="M410">
            <v>3</v>
          </cell>
        </row>
        <row r="411">
          <cell r="A411" t="str">
            <v>Olivia Brown</v>
          </cell>
          <cell r="B411" t="str">
            <v>Athletics</v>
          </cell>
          <cell r="C411" t="str">
            <v>India</v>
          </cell>
          <cell r="D411" t="str">
            <v>Female</v>
          </cell>
          <cell r="E411" t="str">
            <v>Gold</v>
          </cell>
          <cell r="F411" t="str">
            <v>400m</v>
          </cell>
          <cell r="G411" t="str">
            <v>Adult</v>
          </cell>
          <cell r="H411" t="str">
            <v>Team</v>
          </cell>
          <cell r="I411">
            <v>28</v>
          </cell>
          <cell r="J411">
            <v>89.74</v>
          </cell>
          <cell r="K411">
            <v>176.2</v>
          </cell>
          <cell r="L411">
            <v>14</v>
          </cell>
          <cell r="M411">
            <v>1</v>
          </cell>
        </row>
        <row r="412">
          <cell r="A412" t="str">
            <v>Olivia Brown</v>
          </cell>
          <cell r="B412" t="str">
            <v>Gymnastics</v>
          </cell>
          <cell r="C412" t="str">
            <v>Australia</v>
          </cell>
          <cell r="D412" t="str">
            <v>Male</v>
          </cell>
          <cell r="E412" t="str">
            <v>Gold</v>
          </cell>
          <cell r="F412" t="str">
            <v>Long Jump</v>
          </cell>
          <cell r="G412" t="str">
            <v>Senior</v>
          </cell>
          <cell r="H412" t="str">
            <v>Team</v>
          </cell>
          <cell r="I412">
            <v>40</v>
          </cell>
          <cell r="J412">
            <v>93.39</v>
          </cell>
          <cell r="K412">
            <v>164.2</v>
          </cell>
          <cell r="L412">
            <v>20</v>
          </cell>
          <cell r="M412">
            <v>2</v>
          </cell>
        </row>
        <row r="413">
          <cell r="A413" t="str">
            <v>Olivia Brown</v>
          </cell>
          <cell r="B413" t="str">
            <v>Weightlifting</v>
          </cell>
          <cell r="C413" t="str">
            <v>Germany</v>
          </cell>
          <cell r="D413" t="str">
            <v>Female</v>
          </cell>
          <cell r="E413" t="str">
            <v>Silver</v>
          </cell>
          <cell r="F413" t="str">
            <v>Marathon</v>
          </cell>
          <cell r="G413" t="str">
            <v>Adult</v>
          </cell>
          <cell r="H413" t="str">
            <v>Individual</v>
          </cell>
          <cell r="I413">
            <v>28</v>
          </cell>
          <cell r="J413">
            <v>89.11</v>
          </cell>
          <cell r="K413">
            <v>181.71</v>
          </cell>
          <cell r="L413">
            <v>1</v>
          </cell>
          <cell r="M413">
            <v>0</v>
          </cell>
        </row>
        <row r="414">
          <cell r="A414" t="str">
            <v>Olivia Brown</v>
          </cell>
          <cell r="B414" t="str">
            <v>Wrestling</v>
          </cell>
          <cell r="C414" t="str">
            <v>Brazil</v>
          </cell>
          <cell r="D414" t="str">
            <v>Female</v>
          </cell>
          <cell r="E414" t="str">
            <v>None</v>
          </cell>
          <cell r="F414" t="str">
            <v>200m</v>
          </cell>
          <cell r="G414" t="str">
            <v>Adult</v>
          </cell>
          <cell r="H414" t="str">
            <v>Team</v>
          </cell>
          <cell r="I414">
            <v>39</v>
          </cell>
          <cell r="J414">
            <v>62.59</v>
          </cell>
          <cell r="K414">
            <v>177.5</v>
          </cell>
          <cell r="L414">
            <v>5</v>
          </cell>
          <cell r="M414">
            <v>3</v>
          </cell>
        </row>
        <row r="415">
          <cell r="A415" t="str">
            <v>Olivia Brown</v>
          </cell>
          <cell r="B415" t="str">
            <v>Boxing</v>
          </cell>
          <cell r="C415" t="str">
            <v>Australia</v>
          </cell>
          <cell r="D415" t="str">
            <v>Male</v>
          </cell>
          <cell r="E415" t="str">
            <v>Gold</v>
          </cell>
          <cell r="F415" t="str">
            <v>Marathon</v>
          </cell>
          <cell r="G415" t="str">
            <v>Senior</v>
          </cell>
          <cell r="H415" t="str">
            <v>Individual</v>
          </cell>
          <cell r="I415">
            <v>29</v>
          </cell>
          <cell r="J415">
            <v>53.84</v>
          </cell>
          <cell r="K415">
            <v>189.79</v>
          </cell>
          <cell r="L415">
            <v>12</v>
          </cell>
          <cell r="M415">
            <v>9</v>
          </cell>
        </row>
        <row r="416">
          <cell r="A416" t="str">
            <v>Olivia Davis</v>
          </cell>
          <cell r="B416" t="str">
            <v>Wrestling</v>
          </cell>
          <cell r="C416" t="str">
            <v>Canada</v>
          </cell>
          <cell r="D416" t="str">
            <v>Male</v>
          </cell>
          <cell r="E416" t="str">
            <v>Silver</v>
          </cell>
          <cell r="F416" t="str">
            <v>Marathon</v>
          </cell>
          <cell r="G416" t="str">
            <v>Youth</v>
          </cell>
          <cell r="H416" t="str">
            <v>Individual</v>
          </cell>
          <cell r="I416">
            <v>23</v>
          </cell>
          <cell r="J416">
            <v>54.07</v>
          </cell>
          <cell r="K416">
            <v>182.52</v>
          </cell>
          <cell r="L416">
            <v>17</v>
          </cell>
          <cell r="M416">
            <v>6</v>
          </cell>
        </row>
        <row r="417">
          <cell r="A417" t="str">
            <v>Olivia Davis</v>
          </cell>
          <cell r="B417" t="str">
            <v>Swimming</v>
          </cell>
          <cell r="C417" t="str">
            <v>UK</v>
          </cell>
          <cell r="D417" t="str">
            <v>Female</v>
          </cell>
          <cell r="E417" t="str">
            <v>Bronze</v>
          </cell>
          <cell r="F417" t="str">
            <v>100m</v>
          </cell>
          <cell r="G417" t="str">
            <v>Adult</v>
          </cell>
          <cell r="H417" t="str">
            <v>Individual</v>
          </cell>
          <cell r="I417">
            <v>23</v>
          </cell>
          <cell r="J417">
            <v>66.08</v>
          </cell>
          <cell r="K417">
            <v>173.23</v>
          </cell>
          <cell r="L417">
            <v>2</v>
          </cell>
          <cell r="M417">
            <v>2</v>
          </cell>
        </row>
        <row r="418">
          <cell r="A418" t="str">
            <v>Olivia Garcia</v>
          </cell>
          <cell r="B418" t="str">
            <v>Cycling</v>
          </cell>
          <cell r="C418" t="str">
            <v>Canada</v>
          </cell>
          <cell r="D418" t="str">
            <v>Male</v>
          </cell>
          <cell r="E418" t="str">
            <v>Silver</v>
          </cell>
          <cell r="F418" t="str">
            <v>400m</v>
          </cell>
          <cell r="G418" t="str">
            <v>Youth</v>
          </cell>
          <cell r="H418" t="str">
            <v>Individual</v>
          </cell>
          <cell r="I418">
            <v>22</v>
          </cell>
          <cell r="J418">
            <v>85.25</v>
          </cell>
          <cell r="K418">
            <v>170.49</v>
          </cell>
          <cell r="L418">
            <v>18</v>
          </cell>
          <cell r="M418">
            <v>7</v>
          </cell>
        </row>
        <row r="419">
          <cell r="A419" t="str">
            <v>Olivia Garcia</v>
          </cell>
          <cell r="B419" t="str">
            <v>Gymnastics</v>
          </cell>
          <cell r="C419" t="str">
            <v>UK</v>
          </cell>
          <cell r="D419" t="str">
            <v>Male</v>
          </cell>
          <cell r="E419" t="str">
            <v>Silver</v>
          </cell>
          <cell r="F419" t="str">
            <v>400m</v>
          </cell>
          <cell r="G419" t="str">
            <v>Youth</v>
          </cell>
          <cell r="H419" t="str">
            <v>Team</v>
          </cell>
          <cell r="I419">
            <v>18</v>
          </cell>
          <cell r="J419">
            <v>96.21</v>
          </cell>
          <cell r="K419">
            <v>160.46</v>
          </cell>
          <cell r="L419">
            <v>18</v>
          </cell>
          <cell r="M419">
            <v>9</v>
          </cell>
        </row>
        <row r="420">
          <cell r="A420" t="str">
            <v>Olivia Johnson</v>
          </cell>
          <cell r="B420" t="str">
            <v>Swimming</v>
          </cell>
          <cell r="C420" t="str">
            <v>Canada</v>
          </cell>
          <cell r="D420" t="str">
            <v>Female</v>
          </cell>
          <cell r="E420" t="str">
            <v>Bronze</v>
          </cell>
          <cell r="F420" t="str">
            <v>Shot Put</v>
          </cell>
          <cell r="G420" t="str">
            <v>Senior</v>
          </cell>
          <cell r="H420" t="str">
            <v>Team</v>
          </cell>
          <cell r="I420">
            <v>25</v>
          </cell>
          <cell r="J420">
            <v>60.75</v>
          </cell>
          <cell r="K420">
            <v>174.77</v>
          </cell>
          <cell r="L420">
            <v>13</v>
          </cell>
          <cell r="M420">
            <v>9</v>
          </cell>
        </row>
        <row r="421">
          <cell r="A421" t="str">
            <v>Olivia Johnson</v>
          </cell>
          <cell r="B421" t="str">
            <v>Boxing</v>
          </cell>
          <cell r="C421" t="str">
            <v>India</v>
          </cell>
          <cell r="D421" t="str">
            <v>Male</v>
          </cell>
          <cell r="E421" t="str">
            <v>Gold</v>
          </cell>
          <cell r="F421" t="str">
            <v>Pole Vault</v>
          </cell>
          <cell r="G421" t="str">
            <v>Youth</v>
          </cell>
          <cell r="H421" t="str">
            <v>Team</v>
          </cell>
          <cell r="I421">
            <v>18</v>
          </cell>
          <cell r="J421">
            <v>55.65</v>
          </cell>
          <cell r="K421">
            <v>180.88</v>
          </cell>
          <cell r="L421">
            <v>18</v>
          </cell>
          <cell r="M421">
            <v>5</v>
          </cell>
        </row>
        <row r="422">
          <cell r="A422" t="str">
            <v>Olivia Johnson</v>
          </cell>
          <cell r="B422" t="str">
            <v>Gymnastics</v>
          </cell>
          <cell r="C422" t="str">
            <v>Germany</v>
          </cell>
          <cell r="D422" t="str">
            <v>Female</v>
          </cell>
          <cell r="E422" t="str">
            <v>Silver</v>
          </cell>
          <cell r="F422" t="str">
            <v>High Jump</v>
          </cell>
          <cell r="G422" t="str">
            <v>Adult</v>
          </cell>
          <cell r="H422" t="str">
            <v>Individual</v>
          </cell>
          <cell r="I422">
            <v>35</v>
          </cell>
          <cell r="J422">
            <v>83.29</v>
          </cell>
          <cell r="K422">
            <v>167.96</v>
          </cell>
          <cell r="L422">
            <v>17</v>
          </cell>
          <cell r="M422">
            <v>1</v>
          </cell>
        </row>
        <row r="423">
          <cell r="A423" t="str">
            <v>Olivia Johnson</v>
          </cell>
          <cell r="B423" t="str">
            <v>Gymnastics</v>
          </cell>
          <cell r="C423" t="str">
            <v>UK</v>
          </cell>
          <cell r="D423" t="str">
            <v>Female</v>
          </cell>
          <cell r="E423" t="str">
            <v>Bronze</v>
          </cell>
          <cell r="F423" t="str">
            <v>Shot Put</v>
          </cell>
          <cell r="G423" t="str">
            <v>Youth</v>
          </cell>
          <cell r="H423" t="str">
            <v>Team</v>
          </cell>
          <cell r="I423">
            <v>38</v>
          </cell>
          <cell r="J423">
            <v>62.57</v>
          </cell>
          <cell r="K423">
            <v>179.86</v>
          </cell>
          <cell r="L423">
            <v>18</v>
          </cell>
          <cell r="M423">
            <v>4</v>
          </cell>
        </row>
        <row r="424">
          <cell r="A424" t="str">
            <v>Olivia Jones</v>
          </cell>
          <cell r="B424" t="str">
            <v>Weightlifting</v>
          </cell>
          <cell r="C424" t="str">
            <v>Germany</v>
          </cell>
          <cell r="D424" t="str">
            <v>Female</v>
          </cell>
          <cell r="E424" t="str">
            <v>None</v>
          </cell>
          <cell r="F424" t="str">
            <v>Pole Vault</v>
          </cell>
          <cell r="G424" t="str">
            <v>Senior</v>
          </cell>
          <cell r="H424" t="str">
            <v>Team</v>
          </cell>
          <cell r="I424">
            <v>36</v>
          </cell>
          <cell r="J424">
            <v>79.349999999999994</v>
          </cell>
          <cell r="K424">
            <v>172.18</v>
          </cell>
          <cell r="L424">
            <v>12</v>
          </cell>
          <cell r="M424">
            <v>7</v>
          </cell>
        </row>
        <row r="425">
          <cell r="A425" t="str">
            <v>Olivia Jones</v>
          </cell>
          <cell r="B425" t="str">
            <v>Boxing</v>
          </cell>
          <cell r="C425" t="str">
            <v>Brazil</v>
          </cell>
          <cell r="D425" t="str">
            <v>Female</v>
          </cell>
          <cell r="E425" t="str">
            <v>Bronze</v>
          </cell>
          <cell r="F425" t="str">
            <v>Shot Put</v>
          </cell>
          <cell r="G425" t="str">
            <v>Senior</v>
          </cell>
          <cell r="H425" t="str">
            <v>Individual</v>
          </cell>
          <cell r="I425">
            <v>29</v>
          </cell>
          <cell r="J425">
            <v>62.73</v>
          </cell>
          <cell r="K425">
            <v>185.69</v>
          </cell>
          <cell r="L425">
            <v>3</v>
          </cell>
          <cell r="M425">
            <v>6</v>
          </cell>
        </row>
        <row r="426">
          <cell r="A426" t="str">
            <v>Olivia Martinez</v>
          </cell>
          <cell r="B426" t="str">
            <v>Gymnastics</v>
          </cell>
          <cell r="C426" t="str">
            <v>Russia</v>
          </cell>
          <cell r="D426" t="str">
            <v>Female</v>
          </cell>
          <cell r="E426" t="str">
            <v>Gold</v>
          </cell>
          <cell r="F426" t="str">
            <v>100m</v>
          </cell>
          <cell r="G426" t="str">
            <v>Senior</v>
          </cell>
          <cell r="H426" t="str">
            <v>Team</v>
          </cell>
          <cell r="I426">
            <v>27</v>
          </cell>
          <cell r="J426">
            <v>53.57</v>
          </cell>
          <cell r="K426">
            <v>162.31</v>
          </cell>
          <cell r="L426">
            <v>8</v>
          </cell>
          <cell r="M426">
            <v>3</v>
          </cell>
        </row>
        <row r="427">
          <cell r="A427" t="str">
            <v>Olivia Martinez</v>
          </cell>
          <cell r="B427" t="str">
            <v>Athletics</v>
          </cell>
          <cell r="C427" t="str">
            <v>Russia</v>
          </cell>
          <cell r="D427" t="str">
            <v>Female</v>
          </cell>
          <cell r="E427" t="str">
            <v>None</v>
          </cell>
          <cell r="F427" t="str">
            <v>Long Jump</v>
          </cell>
          <cell r="G427" t="str">
            <v>Youth</v>
          </cell>
          <cell r="H427" t="str">
            <v>Individual</v>
          </cell>
          <cell r="I427">
            <v>24</v>
          </cell>
          <cell r="J427">
            <v>91.62</v>
          </cell>
          <cell r="K427">
            <v>179.72</v>
          </cell>
          <cell r="L427">
            <v>12</v>
          </cell>
          <cell r="M427">
            <v>8</v>
          </cell>
        </row>
        <row r="428">
          <cell r="A428" t="str">
            <v>Olivia Miller</v>
          </cell>
          <cell r="B428" t="str">
            <v>Athletics</v>
          </cell>
          <cell r="C428" t="str">
            <v>Germany</v>
          </cell>
          <cell r="D428" t="str">
            <v>Male</v>
          </cell>
          <cell r="E428" t="str">
            <v>Gold</v>
          </cell>
          <cell r="F428" t="str">
            <v>Long Jump</v>
          </cell>
          <cell r="G428" t="str">
            <v>Adult</v>
          </cell>
          <cell r="H428" t="str">
            <v>Individual</v>
          </cell>
          <cell r="I428">
            <v>34</v>
          </cell>
          <cell r="J428">
            <v>79.36</v>
          </cell>
          <cell r="K428">
            <v>192</v>
          </cell>
          <cell r="L428">
            <v>18</v>
          </cell>
          <cell r="M428">
            <v>2</v>
          </cell>
        </row>
        <row r="429">
          <cell r="A429" t="str">
            <v>Olivia Miller</v>
          </cell>
          <cell r="B429" t="str">
            <v>Boxing</v>
          </cell>
          <cell r="C429" t="str">
            <v>Australia</v>
          </cell>
          <cell r="D429" t="str">
            <v>Female</v>
          </cell>
          <cell r="E429" t="str">
            <v>Gold</v>
          </cell>
          <cell r="F429" t="str">
            <v>100m</v>
          </cell>
          <cell r="G429" t="str">
            <v>Adult</v>
          </cell>
          <cell r="H429" t="str">
            <v>Individual</v>
          </cell>
          <cell r="I429">
            <v>31</v>
          </cell>
          <cell r="J429">
            <v>77.400000000000006</v>
          </cell>
          <cell r="K429">
            <v>155.54</v>
          </cell>
          <cell r="L429">
            <v>4</v>
          </cell>
          <cell r="M429">
            <v>7</v>
          </cell>
        </row>
        <row r="430">
          <cell r="A430" t="str">
            <v>Olivia Miller</v>
          </cell>
          <cell r="B430" t="str">
            <v>Weightlifting</v>
          </cell>
          <cell r="C430" t="str">
            <v>Canada</v>
          </cell>
          <cell r="D430" t="str">
            <v>Female</v>
          </cell>
          <cell r="E430" t="str">
            <v>Bronze</v>
          </cell>
          <cell r="F430" t="str">
            <v>High Jump</v>
          </cell>
          <cell r="G430" t="str">
            <v>Senior</v>
          </cell>
          <cell r="H430" t="str">
            <v>Team</v>
          </cell>
          <cell r="I430">
            <v>32</v>
          </cell>
          <cell r="J430">
            <v>69.12</v>
          </cell>
          <cell r="K430">
            <v>195.14</v>
          </cell>
          <cell r="L430">
            <v>14</v>
          </cell>
          <cell r="M430">
            <v>0</v>
          </cell>
        </row>
        <row r="431">
          <cell r="A431" t="str">
            <v>Olivia Miller</v>
          </cell>
          <cell r="B431" t="str">
            <v>Cycling</v>
          </cell>
          <cell r="C431" t="str">
            <v>UK</v>
          </cell>
          <cell r="D431" t="str">
            <v>Female</v>
          </cell>
          <cell r="E431" t="str">
            <v>Bronze</v>
          </cell>
          <cell r="F431" t="str">
            <v>Shot Put</v>
          </cell>
          <cell r="G431" t="str">
            <v>Youth</v>
          </cell>
          <cell r="H431" t="str">
            <v>Team</v>
          </cell>
          <cell r="I431">
            <v>37</v>
          </cell>
          <cell r="J431">
            <v>73.38</v>
          </cell>
          <cell r="K431">
            <v>150.44999999999999</v>
          </cell>
          <cell r="L431">
            <v>16</v>
          </cell>
          <cell r="M431">
            <v>7</v>
          </cell>
        </row>
        <row r="432">
          <cell r="A432" t="str">
            <v>Olivia Miller</v>
          </cell>
          <cell r="B432" t="str">
            <v>Boxing</v>
          </cell>
          <cell r="C432" t="str">
            <v>UK</v>
          </cell>
          <cell r="D432" t="str">
            <v>Female</v>
          </cell>
          <cell r="E432" t="str">
            <v>None</v>
          </cell>
          <cell r="F432" t="str">
            <v>Shot Put</v>
          </cell>
          <cell r="G432" t="str">
            <v>Adult</v>
          </cell>
          <cell r="H432" t="str">
            <v>Individual</v>
          </cell>
          <cell r="I432">
            <v>25</v>
          </cell>
          <cell r="J432">
            <v>94.89</v>
          </cell>
          <cell r="K432">
            <v>167.67</v>
          </cell>
          <cell r="L432">
            <v>1</v>
          </cell>
          <cell r="M432">
            <v>6</v>
          </cell>
        </row>
        <row r="433">
          <cell r="A433" t="str">
            <v>Olivia Rodriguez</v>
          </cell>
          <cell r="B433" t="str">
            <v>Swimming</v>
          </cell>
          <cell r="C433" t="str">
            <v>Australia</v>
          </cell>
          <cell r="D433" t="str">
            <v>Male</v>
          </cell>
          <cell r="E433" t="str">
            <v>Bronze</v>
          </cell>
          <cell r="F433" t="str">
            <v>200m</v>
          </cell>
          <cell r="G433" t="str">
            <v>Youth</v>
          </cell>
          <cell r="H433" t="str">
            <v>Team</v>
          </cell>
          <cell r="I433">
            <v>31</v>
          </cell>
          <cell r="J433">
            <v>67.680000000000007</v>
          </cell>
          <cell r="K433">
            <v>174.49</v>
          </cell>
          <cell r="L433">
            <v>13</v>
          </cell>
          <cell r="M433">
            <v>3</v>
          </cell>
        </row>
        <row r="434">
          <cell r="A434" t="str">
            <v>Olivia Rodriguez</v>
          </cell>
          <cell r="B434" t="str">
            <v>Gymnastics</v>
          </cell>
          <cell r="C434" t="str">
            <v>USA</v>
          </cell>
          <cell r="D434" t="str">
            <v>Female</v>
          </cell>
          <cell r="E434" t="str">
            <v>None</v>
          </cell>
          <cell r="F434" t="str">
            <v>Long Jump</v>
          </cell>
          <cell r="G434" t="str">
            <v>Senior</v>
          </cell>
          <cell r="H434" t="str">
            <v>Individual</v>
          </cell>
          <cell r="I434">
            <v>21</v>
          </cell>
          <cell r="J434">
            <v>79.73</v>
          </cell>
          <cell r="K434">
            <v>189.89</v>
          </cell>
          <cell r="L434">
            <v>15</v>
          </cell>
          <cell r="M434">
            <v>6</v>
          </cell>
        </row>
        <row r="435">
          <cell r="A435" t="str">
            <v>Olivia Smith</v>
          </cell>
          <cell r="B435" t="str">
            <v>Swimming</v>
          </cell>
          <cell r="C435" t="str">
            <v>Germany</v>
          </cell>
          <cell r="D435" t="str">
            <v>Male</v>
          </cell>
          <cell r="E435" t="str">
            <v>None</v>
          </cell>
          <cell r="F435" t="str">
            <v>High Jump</v>
          </cell>
          <cell r="G435" t="str">
            <v>Youth</v>
          </cell>
          <cell r="H435" t="str">
            <v>Team</v>
          </cell>
          <cell r="I435">
            <v>38</v>
          </cell>
          <cell r="J435">
            <v>77.09</v>
          </cell>
          <cell r="K435">
            <v>154.69</v>
          </cell>
          <cell r="L435">
            <v>8</v>
          </cell>
          <cell r="M435">
            <v>8</v>
          </cell>
        </row>
        <row r="436">
          <cell r="A436" t="str">
            <v>Olivia Smith</v>
          </cell>
          <cell r="B436" t="str">
            <v>Weightlifting</v>
          </cell>
          <cell r="C436" t="str">
            <v>Japan</v>
          </cell>
          <cell r="D436" t="str">
            <v>Female</v>
          </cell>
          <cell r="E436" t="str">
            <v>Bronze</v>
          </cell>
          <cell r="F436" t="str">
            <v>200m</v>
          </cell>
          <cell r="G436" t="str">
            <v>Senior</v>
          </cell>
          <cell r="H436" t="str">
            <v>Team</v>
          </cell>
          <cell r="I436">
            <v>26</v>
          </cell>
          <cell r="J436">
            <v>70.599999999999994</v>
          </cell>
          <cell r="K436">
            <v>150.61000000000001</v>
          </cell>
          <cell r="L436">
            <v>12</v>
          </cell>
          <cell r="M436">
            <v>5</v>
          </cell>
        </row>
        <row r="437">
          <cell r="A437" t="str">
            <v>Olivia Smith</v>
          </cell>
          <cell r="B437" t="str">
            <v>Wrestling</v>
          </cell>
          <cell r="C437" t="str">
            <v>China</v>
          </cell>
          <cell r="D437" t="str">
            <v>Female</v>
          </cell>
          <cell r="E437" t="str">
            <v>Silver</v>
          </cell>
          <cell r="F437" t="str">
            <v>200m</v>
          </cell>
          <cell r="G437" t="str">
            <v>Youth</v>
          </cell>
          <cell r="H437" t="str">
            <v>Individual</v>
          </cell>
          <cell r="I437">
            <v>32</v>
          </cell>
          <cell r="J437">
            <v>77.78</v>
          </cell>
          <cell r="K437">
            <v>162.80000000000001</v>
          </cell>
          <cell r="L437">
            <v>7</v>
          </cell>
          <cell r="M437">
            <v>8</v>
          </cell>
        </row>
        <row r="438">
          <cell r="A438" t="str">
            <v>Olivia Smith</v>
          </cell>
          <cell r="B438" t="str">
            <v>Boxing</v>
          </cell>
          <cell r="C438" t="str">
            <v>Japan</v>
          </cell>
          <cell r="D438" t="str">
            <v>Male</v>
          </cell>
          <cell r="E438" t="str">
            <v>Silver</v>
          </cell>
          <cell r="F438" t="str">
            <v>Long Jump</v>
          </cell>
          <cell r="G438" t="str">
            <v>Adult</v>
          </cell>
          <cell r="H438" t="str">
            <v>Team</v>
          </cell>
          <cell r="I438">
            <v>24</v>
          </cell>
          <cell r="J438">
            <v>59.15</v>
          </cell>
          <cell r="K438">
            <v>197.86</v>
          </cell>
          <cell r="L438">
            <v>9</v>
          </cell>
          <cell r="M438">
            <v>5</v>
          </cell>
        </row>
        <row r="439">
          <cell r="A439" t="str">
            <v>Olivia Smith</v>
          </cell>
          <cell r="B439" t="str">
            <v>Gymnastics</v>
          </cell>
          <cell r="C439" t="str">
            <v>Canada</v>
          </cell>
          <cell r="D439" t="str">
            <v>Male</v>
          </cell>
          <cell r="E439" t="str">
            <v>None</v>
          </cell>
          <cell r="F439" t="str">
            <v>Marathon</v>
          </cell>
          <cell r="G439" t="str">
            <v>Senior</v>
          </cell>
          <cell r="H439" t="str">
            <v>Individual</v>
          </cell>
          <cell r="I439">
            <v>19</v>
          </cell>
          <cell r="J439">
            <v>54.79</v>
          </cell>
          <cell r="K439">
            <v>196.86</v>
          </cell>
          <cell r="L439">
            <v>10</v>
          </cell>
          <cell r="M439">
            <v>3</v>
          </cell>
        </row>
        <row r="440">
          <cell r="A440" t="str">
            <v>Olivia Smith</v>
          </cell>
          <cell r="B440" t="str">
            <v>Swimming</v>
          </cell>
          <cell r="C440" t="str">
            <v>India</v>
          </cell>
          <cell r="D440" t="str">
            <v>Female</v>
          </cell>
          <cell r="E440" t="str">
            <v>Bronze</v>
          </cell>
          <cell r="F440" t="str">
            <v>Long Jump</v>
          </cell>
          <cell r="G440" t="str">
            <v>Senior</v>
          </cell>
          <cell r="H440" t="str">
            <v>Individual</v>
          </cell>
          <cell r="I440">
            <v>39</v>
          </cell>
          <cell r="J440">
            <v>83.03</v>
          </cell>
          <cell r="K440">
            <v>158.19</v>
          </cell>
          <cell r="L440">
            <v>3</v>
          </cell>
          <cell r="M440">
            <v>1</v>
          </cell>
        </row>
        <row r="441">
          <cell r="A441" t="str">
            <v>Olivia Smith</v>
          </cell>
          <cell r="B441" t="str">
            <v>Swimming</v>
          </cell>
          <cell r="C441" t="str">
            <v>Russia</v>
          </cell>
          <cell r="D441" t="str">
            <v>Male</v>
          </cell>
          <cell r="E441" t="str">
            <v>Gold</v>
          </cell>
          <cell r="F441" t="str">
            <v>200m</v>
          </cell>
          <cell r="G441" t="str">
            <v>Senior</v>
          </cell>
          <cell r="H441" t="str">
            <v>Team</v>
          </cell>
          <cell r="I441">
            <v>20</v>
          </cell>
          <cell r="J441">
            <v>78.790000000000006</v>
          </cell>
          <cell r="K441">
            <v>161.38</v>
          </cell>
          <cell r="L441">
            <v>14</v>
          </cell>
          <cell r="M441">
            <v>7</v>
          </cell>
        </row>
        <row r="442">
          <cell r="A442" t="str">
            <v>Olivia Williams</v>
          </cell>
          <cell r="B442" t="str">
            <v>Gymnastics</v>
          </cell>
          <cell r="C442" t="str">
            <v>China</v>
          </cell>
          <cell r="D442" t="str">
            <v>Female</v>
          </cell>
          <cell r="E442" t="str">
            <v>None</v>
          </cell>
          <cell r="F442" t="str">
            <v>Pole Vault</v>
          </cell>
          <cell r="G442" t="str">
            <v>Adult</v>
          </cell>
          <cell r="H442" t="str">
            <v>Individual</v>
          </cell>
          <cell r="I442">
            <v>30</v>
          </cell>
          <cell r="J442">
            <v>93.48</v>
          </cell>
          <cell r="K442">
            <v>190.07</v>
          </cell>
          <cell r="L442">
            <v>2</v>
          </cell>
          <cell r="M442">
            <v>6</v>
          </cell>
        </row>
        <row r="443">
          <cell r="A443" t="str">
            <v>Olivia Williams</v>
          </cell>
          <cell r="B443" t="str">
            <v>Gymnastics</v>
          </cell>
          <cell r="C443" t="str">
            <v>Russia</v>
          </cell>
          <cell r="D443" t="str">
            <v>Female</v>
          </cell>
          <cell r="E443" t="str">
            <v>Bronze</v>
          </cell>
          <cell r="F443" t="str">
            <v>High Jump</v>
          </cell>
          <cell r="G443" t="str">
            <v>Youth</v>
          </cell>
          <cell r="H443" t="str">
            <v>Individual</v>
          </cell>
          <cell r="I443">
            <v>33</v>
          </cell>
          <cell r="J443">
            <v>98.07</v>
          </cell>
          <cell r="K443">
            <v>168.77</v>
          </cell>
          <cell r="L443">
            <v>15</v>
          </cell>
          <cell r="M443">
            <v>9</v>
          </cell>
        </row>
        <row r="444">
          <cell r="A444" t="str">
            <v>Olivia Williams</v>
          </cell>
          <cell r="B444" t="str">
            <v>Gymnastics</v>
          </cell>
          <cell r="C444" t="str">
            <v>Canada</v>
          </cell>
          <cell r="D444" t="str">
            <v>Female</v>
          </cell>
          <cell r="E444" t="str">
            <v>Silver</v>
          </cell>
          <cell r="F444" t="str">
            <v>Shot Put</v>
          </cell>
          <cell r="G444" t="str">
            <v>Senior</v>
          </cell>
          <cell r="H444" t="str">
            <v>Team</v>
          </cell>
          <cell r="I444">
            <v>37</v>
          </cell>
          <cell r="J444">
            <v>88.33</v>
          </cell>
          <cell r="K444">
            <v>154.82</v>
          </cell>
          <cell r="L444">
            <v>8</v>
          </cell>
          <cell r="M444">
            <v>4</v>
          </cell>
        </row>
        <row r="445">
          <cell r="A445" t="str">
            <v>Olivia Williams</v>
          </cell>
          <cell r="B445" t="str">
            <v>Boxing</v>
          </cell>
          <cell r="C445" t="str">
            <v>China</v>
          </cell>
          <cell r="D445" t="str">
            <v>Female</v>
          </cell>
          <cell r="E445" t="str">
            <v>Silver</v>
          </cell>
          <cell r="F445" t="str">
            <v>Marathon</v>
          </cell>
          <cell r="G445" t="str">
            <v>Youth</v>
          </cell>
          <cell r="H445" t="str">
            <v>Individual</v>
          </cell>
          <cell r="I445">
            <v>20</v>
          </cell>
          <cell r="J445">
            <v>87.66</v>
          </cell>
          <cell r="K445">
            <v>171.24</v>
          </cell>
          <cell r="L445">
            <v>3</v>
          </cell>
          <cell r="M445">
            <v>6</v>
          </cell>
        </row>
        <row r="446">
          <cell r="A446" t="str">
            <v>Olivia Williams</v>
          </cell>
          <cell r="B446" t="str">
            <v>Gymnastics</v>
          </cell>
          <cell r="C446" t="str">
            <v>Australia</v>
          </cell>
          <cell r="D446" t="str">
            <v>Male</v>
          </cell>
          <cell r="E446" t="str">
            <v>Silver</v>
          </cell>
          <cell r="F446" t="str">
            <v>400m</v>
          </cell>
          <cell r="G446" t="str">
            <v>Senior</v>
          </cell>
          <cell r="H446" t="str">
            <v>Team</v>
          </cell>
          <cell r="I446">
            <v>35</v>
          </cell>
          <cell r="J446">
            <v>80.900000000000006</v>
          </cell>
          <cell r="K446">
            <v>183.77</v>
          </cell>
          <cell r="L446">
            <v>7</v>
          </cell>
          <cell r="M446">
            <v>2</v>
          </cell>
        </row>
        <row r="447">
          <cell r="A447" t="str">
            <v>Sophia Brown</v>
          </cell>
          <cell r="B447" t="str">
            <v>Athletics</v>
          </cell>
          <cell r="C447" t="str">
            <v>China</v>
          </cell>
          <cell r="D447" t="str">
            <v>Male</v>
          </cell>
          <cell r="E447" t="str">
            <v>Gold</v>
          </cell>
          <cell r="F447" t="str">
            <v>Pole Vault</v>
          </cell>
          <cell r="G447" t="str">
            <v>Youth</v>
          </cell>
          <cell r="H447" t="str">
            <v>Team</v>
          </cell>
          <cell r="I447">
            <v>34</v>
          </cell>
          <cell r="J447">
            <v>96.5</v>
          </cell>
          <cell r="K447">
            <v>177.54</v>
          </cell>
          <cell r="L447">
            <v>14</v>
          </cell>
          <cell r="M447">
            <v>1</v>
          </cell>
        </row>
        <row r="448">
          <cell r="A448" t="str">
            <v>Sophia Brown</v>
          </cell>
          <cell r="B448" t="str">
            <v>Gymnastics</v>
          </cell>
          <cell r="C448" t="str">
            <v>Canada</v>
          </cell>
          <cell r="D448" t="str">
            <v>Female</v>
          </cell>
          <cell r="E448" t="str">
            <v>None</v>
          </cell>
          <cell r="F448" t="str">
            <v>Marathon</v>
          </cell>
          <cell r="G448" t="str">
            <v>Youth</v>
          </cell>
          <cell r="H448" t="str">
            <v>Team</v>
          </cell>
          <cell r="I448">
            <v>21</v>
          </cell>
          <cell r="J448">
            <v>93</v>
          </cell>
          <cell r="K448">
            <v>150.87</v>
          </cell>
          <cell r="L448">
            <v>15</v>
          </cell>
          <cell r="M448">
            <v>3</v>
          </cell>
        </row>
        <row r="449">
          <cell r="A449" t="str">
            <v>Sophia Davis</v>
          </cell>
          <cell r="B449" t="str">
            <v>Swimming</v>
          </cell>
          <cell r="C449" t="str">
            <v>UK</v>
          </cell>
          <cell r="D449" t="str">
            <v>Male</v>
          </cell>
          <cell r="E449" t="str">
            <v>Silver</v>
          </cell>
          <cell r="F449" t="str">
            <v>200m</v>
          </cell>
          <cell r="G449" t="str">
            <v>Youth</v>
          </cell>
          <cell r="H449" t="str">
            <v>Individual</v>
          </cell>
          <cell r="I449">
            <v>32</v>
          </cell>
          <cell r="J449">
            <v>59.26</v>
          </cell>
          <cell r="K449">
            <v>157.66</v>
          </cell>
          <cell r="L449">
            <v>18</v>
          </cell>
          <cell r="M449">
            <v>10</v>
          </cell>
        </row>
        <row r="450">
          <cell r="A450" t="str">
            <v>Sophia Davis</v>
          </cell>
          <cell r="B450" t="str">
            <v>Athletics</v>
          </cell>
          <cell r="C450" t="str">
            <v>Brazil</v>
          </cell>
          <cell r="D450" t="str">
            <v>Female</v>
          </cell>
          <cell r="E450" t="str">
            <v>Bronze</v>
          </cell>
          <cell r="F450" t="str">
            <v>100m</v>
          </cell>
          <cell r="G450" t="str">
            <v>Adult</v>
          </cell>
          <cell r="H450" t="str">
            <v>Individual</v>
          </cell>
          <cell r="I450">
            <v>35</v>
          </cell>
          <cell r="J450">
            <v>79.41</v>
          </cell>
          <cell r="K450">
            <v>151.33000000000001</v>
          </cell>
          <cell r="L450">
            <v>17</v>
          </cell>
          <cell r="M450">
            <v>0</v>
          </cell>
        </row>
        <row r="451">
          <cell r="A451" t="str">
            <v>Sophia Garcia</v>
          </cell>
          <cell r="B451" t="str">
            <v>Boxing</v>
          </cell>
          <cell r="C451" t="str">
            <v>China</v>
          </cell>
          <cell r="D451" t="str">
            <v>Female</v>
          </cell>
          <cell r="E451" t="str">
            <v>Gold</v>
          </cell>
          <cell r="F451" t="str">
            <v>200m</v>
          </cell>
          <cell r="G451" t="str">
            <v>Senior</v>
          </cell>
          <cell r="H451" t="str">
            <v>Team</v>
          </cell>
          <cell r="I451">
            <v>22</v>
          </cell>
          <cell r="J451">
            <v>85.65</v>
          </cell>
          <cell r="K451">
            <v>159.15</v>
          </cell>
          <cell r="L451">
            <v>5</v>
          </cell>
          <cell r="M451">
            <v>7</v>
          </cell>
        </row>
        <row r="452">
          <cell r="A452" t="str">
            <v>Sophia Johnson</v>
          </cell>
          <cell r="B452" t="str">
            <v>Weightlifting</v>
          </cell>
          <cell r="C452" t="str">
            <v>Germany</v>
          </cell>
          <cell r="D452" t="str">
            <v>Female</v>
          </cell>
          <cell r="E452" t="str">
            <v>Silver</v>
          </cell>
          <cell r="F452" t="str">
            <v>400m</v>
          </cell>
          <cell r="G452" t="str">
            <v>Adult</v>
          </cell>
          <cell r="H452" t="str">
            <v>Team</v>
          </cell>
          <cell r="I452">
            <v>31</v>
          </cell>
          <cell r="J452">
            <v>87.99</v>
          </cell>
          <cell r="K452">
            <v>153.49</v>
          </cell>
          <cell r="L452">
            <v>1</v>
          </cell>
          <cell r="M452">
            <v>6</v>
          </cell>
        </row>
        <row r="453">
          <cell r="A453" t="str">
            <v>Sophia Johnson</v>
          </cell>
          <cell r="B453" t="str">
            <v>Weightlifting</v>
          </cell>
          <cell r="C453" t="str">
            <v>Japan</v>
          </cell>
          <cell r="D453" t="str">
            <v>Female</v>
          </cell>
          <cell r="E453" t="str">
            <v>Bronze</v>
          </cell>
          <cell r="F453" t="str">
            <v>Pole Vault</v>
          </cell>
          <cell r="G453" t="str">
            <v>Youth</v>
          </cell>
          <cell r="H453" t="str">
            <v>Team</v>
          </cell>
          <cell r="I453">
            <v>35</v>
          </cell>
          <cell r="J453">
            <v>98.34</v>
          </cell>
          <cell r="K453">
            <v>169.13</v>
          </cell>
          <cell r="L453">
            <v>11</v>
          </cell>
          <cell r="M453">
            <v>9</v>
          </cell>
        </row>
        <row r="454">
          <cell r="A454" t="str">
            <v>Sophia Johnson</v>
          </cell>
          <cell r="B454" t="str">
            <v>Gymnastics</v>
          </cell>
          <cell r="C454" t="str">
            <v>China</v>
          </cell>
          <cell r="D454" t="str">
            <v>Female</v>
          </cell>
          <cell r="E454" t="str">
            <v>Gold</v>
          </cell>
          <cell r="F454" t="str">
            <v>400m</v>
          </cell>
          <cell r="G454" t="str">
            <v>Senior</v>
          </cell>
          <cell r="H454" t="str">
            <v>Team</v>
          </cell>
          <cell r="I454">
            <v>29</v>
          </cell>
          <cell r="J454">
            <v>96.77</v>
          </cell>
          <cell r="K454">
            <v>168.26</v>
          </cell>
          <cell r="L454">
            <v>16</v>
          </cell>
          <cell r="M454">
            <v>1</v>
          </cell>
        </row>
        <row r="455">
          <cell r="A455" t="str">
            <v>Sophia Johnson</v>
          </cell>
          <cell r="B455" t="str">
            <v>Athletics</v>
          </cell>
          <cell r="C455" t="str">
            <v>Brazil</v>
          </cell>
          <cell r="D455" t="str">
            <v>Female</v>
          </cell>
          <cell r="E455" t="str">
            <v>Silver</v>
          </cell>
          <cell r="F455" t="str">
            <v>400m</v>
          </cell>
          <cell r="G455" t="str">
            <v>Youth</v>
          </cell>
          <cell r="H455" t="str">
            <v>Team</v>
          </cell>
          <cell r="I455">
            <v>29</v>
          </cell>
          <cell r="J455">
            <v>96.06</v>
          </cell>
          <cell r="K455">
            <v>186.81</v>
          </cell>
          <cell r="L455">
            <v>3</v>
          </cell>
          <cell r="M455">
            <v>9</v>
          </cell>
        </row>
        <row r="456">
          <cell r="A456" t="str">
            <v>Sophia Johnson</v>
          </cell>
          <cell r="B456" t="str">
            <v>Weightlifting</v>
          </cell>
          <cell r="C456" t="str">
            <v>China</v>
          </cell>
          <cell r="D456" t="str">
            <v>Male</v>
          </cell>
          <cell r="E456" t="str">
            <v>Gold</v>
          </cell>
          <cell r="F456" t="str">
            <v>Marathon</v>
          </cell>
          <cell r="G456" t="str">
            <v>Senior</v>
          </cell>
          <cell r="H456" t="str">
            <v>Individual</v>
          </cell>
          <cell r="I456">
            <v>39</v>
          </cell>
          <cell r="J456">
            <v>91.59</v>
          </cell>
          <cell r="K456">
            <v>193.77</v>
          </cell>
          <cell r="L456">
            <v>15</v>
          </cell>
          <cell r="M456">
            <v>9</v>
          </cell>
        </row>
        <row r="457">
          <cell r="A457" t="str">
            <v>Sophia Johnson</v>
          </cell>
          <cell r="B457" t="str">
            <v>Wrestling</v>
          </cell>
          <cell r="C457" t="str">
            <v>India</v>
          </cell>
          <cell r="D457" t="str">
            <v>Male</v>
          </cell>
          <cell r="E457" t="str">
            <v>None</v>
          </cell>
          <cell r="F457" t="str">
            <v>Shot Put</v>
          </cell>
          <cell r="G457" t="str">
            <v>Youth</v>
          </cell>
          <cell r="H457" t="str">
            <v>Individual</v>
          </cell>
          <cell r="I457">
            <v>22</v>
          </cell>
          <cell r="J457">
            <v>85.93</v>
          </cell>
          <cell r="K457">
            <v>189.01</v>
          </cell>
          <cell r="L457">
            <v>1</v>
          </cell>
          <cell r="M457">
            <v>5</v>
          </cell>
        </row>
        <row r="458">
          <cell r="A458" t="str">
            <v>Sophia Johnson</v>
          </cell>
          <cell r="B458" t="str">
            <v>Weightlifting</v>
          </cell>
          <cell r="C458" t="str">
            <v>Canada</v>
          </cell>
          <cell r="D458" t="str">
            <v>Male</v>
          </cell>
          <cell r="E458" t="str">
            <v>Silver</v>
          </cell>
          <cell r="F458" t="str">
            <v>Marathon</v>
          </cell>
          <cell r="G458" t="str">
            <v>Senior</v>
          </cell>
          <cell r="H458" t="str">
            <v>Individual</v>
          </cell>
          <cell r="I458">
            <v>33</v>
          </cell>
          <cell r="J458">
            <v>82.77</v>
          </cell>
          <cell r="K458">
            <v>183.32</v>
          </cell>
          <cell r="L458">
            <v>9</v>
          </cell>
          <cell r="M458">
            <v>0</v>
          </cell>
        </row>
        <row r="459">
          <cell r="A459" t="str">
            <v>Sophia Johnson</v>
          </cell>
          <cell r="B459" t="str">
            <v>Cycling</v>
          </cell>
          <cell r="C459" t="str">
            <v>China</v>
          </cell>
          <cell r="D459" t="str">
            <v>Male</v>
          </cell>
          <cell r="E459" t="str">
            <v>Silver</v>
          </cell>
          <cell r="F459" t="str">
            <v>Shot Put</v>
          </cell>
          <cell r="G459" t="str">
            <v>Youth</v>
          </cell>
          <cell r="H459" t="str">
            <v>Team</v>
          </cell>
          <cell r="I459">
            <v>30</v>
          </cell>
          <cell r="J459">
            <v>84.48</v>
          </cell>
          <cell r="K459">
            <v>166.95</v>
          </cell>
          <cell r="L459">
            <v>20</v>
          </cell>
          <cell r="M459">
            <v>5</v>
          </cell>
        </row>
        <row r="460">
          <cell r="A460" t="str">
            <v>Sophia Jones</v>
          </cell>
          <cell r="B460" t="str">
            <v>Wrestling</v>
          </cell>
          <cell r="C460" t="str">
            <v>Brazil</v>
          </cell>
          <cell r="D460" t="str">
            <v>Female</v>
          </cell>
          <cell r="E460" t="str">
            <v>Silver</v>
          </cell>
          <cell r="F460" t="str">
            <v>400m</v>
          </cell>
          <cell r="G460" t="str">
            <v>Adult</v>
          </cell>
          <cell r="H460" t="str">
            <v>Team</v>
          </cell>
          <cell r="I460">
            <v>38</v>
          </cell>
          <cell r="J460">
            <v>81.709999999999994</v>
          </cell>
          <cell r="K460">
            <v>165.01</v>
          </cell>
          <cell r="L460">
            <v>7</v>
          </cell>
          <cell r="M460">
            <v>2</v>
          </cell>
        </row>
        <row r="461">
          <cell r="A461" t="str">
            <v>Sophia Jones</v>
          </cell>
          <cell r="B461" t="str">
            <v>Swimming</v>
          </cell>
          <cell r="C461" t="str">
            <v>Germany</v>
          </cell>
          <cell r="D461" t="str">
            <v>Female</v>
          </cell>
          <cell r="E461" t="str">
            <v>None</v>
          </cell>
          <cell r="F461" t="str">
            <v>100m</v>
          </cell>
          <cell r="G461" t="str">
            <v>Youth</v>
          </cell>
          <cell r="H461" t="str">
            <v>Team</v>
          </cell>
          <cell r="I461">
            <v>27</v>
          </cell>
          <cell r="J461">
            <v>72.989999999999995</v>
          </cell>
          <cell r="K461">
            <v>178.03</v>
          </cell>
          <cell r="L461">
            <v>9</v>
          </cell>
          <cell r="M461">
            <v>8</v>
          </cell>
        </row>
        <row r="462">
          <cell r="A462" t="str">
            <v>Sophia Jones</v>
          </cell>
          <cell r="B462" t="str">
            <v>Athletics</v>
          </cell>
          <cell r="C462" t="str">
            <v>India</v>
          </cell>
          <cell r="D462" t="str">
            <v>Female</v>
          </cell>
          <cell r="E462" t="str">
            <v>Silver</v>
          </cell>
          <cell r="F462" t="str">
            <v>100m</v>
          </cell>
          <cell r="G462" t="str">
            <v>Adult</v>
          </cell>
          <cell r="H462" t="str">
            <v>Individual</v>
          </cell>
          <cell r="I462">
            <v>32</v>
          </cell>
          <cell r="J462">
            <v>77.900000000000006</v>
          </cell>
          <cell r="K462">
            <v>195.54</v>
          </cell>
          <cell r="L462">
            <v>5</v>
          </cell>
          <cell r="M462">
            <v>1</v>
          </cell>
        </row>
        <row r="463">
          <cell r="A463" t="str">
            <v>Sophia Jones</v>
          </cell>
          <cell r="B463" t="str">
            <v>Boxing</v>
          </cell>
          <cell r="C463" t="str">
            <v>Russia</v>
          </cell>
          <cell r="D463" t="str">
            <v>Male</v>
          </cell>
          <cell r="E463" t="str">
            <v>Bronze</v>
          </cell>
          <cell r="F463" t="str">
            <v>400m</v>
          </cell>
          <cell r="G463" t="str">
            <v>Youth</v>
          </cell>
          <cell r="H463" t="str">
            <v>Team</v>
          </cell>
          <cell r="I463">
            <v>29</v>
          </cell>
          <cell r="J463">
            <v>64.78</v>
          </cell>
          <cell r="K463">
            <v>190.47</v>
          </cell>
          <cell r="L463">
            <v>6</v>
          </cell>
          <cell r="M463">
            <v>8</v>
          </cell>
        </row>
        <row r="464">
          <cell r="A464" t="str">
            <v>Sophia Jones</v>
          </cell>
          <cell r="B464" t="str">
            <v>Swimming</v>
          </cell>
          <cell r="C464" t="str">
            <v>Canada</v>
          </cell>
          <cell r="D464" t="str">
            <v>Female</v>
          </cell>
          <cell r="E464" t="str">
            <v>None</v>
          </cell>
          <cell r="F464" t="str">
            <v>Pole Vault</v>
          </cell>
          <cell r="G464" t="str">
            <v>Senior</v>
          </cell>
          <cell r="H464" t="str">
            <v>Individual</v>
          </cell>
          <cell r="I464">
            <v>27</v>
          </cell>
          <cell r="J464">
            <v>83.9</v>
          </cell>
          <cell r="K464">
            <v>184.57</v>
          </cell>
          <cell r="L464">
            <v>7</v>
          </cell>
          <cell r="M464">
            <v>3</v>
          </cell>
        </row>
        <row r="465">
          <cell r="A465" t="str">
            <v>Sophia Jones</v>
          </cell>
          <cell r="B465" t="str">
            <v>Swimming</v>
          </cell>
          <cell r="C465" t="str">
            <v>China</v>
          </cell>
          <cell r="D465" t="str">
            <v>Male</v>
          </cell>
          <cell r="E465" t="str">
            <v>None</v>
          </cell>
          <cell r="F465" t="str">
            <v>Pole Vault</v>
          </cell>
          <cell r="G465" t="str">
            <v>Senior</v>
          </cell>
          <cell r="H465" t="str">
            <v>Individual</v>
          </cell>
          <cell r="I465">
            <v>28</v>
          </cell>
          <cell r="J465">
            <v>61.15</v>
          </cell>
          <cell r="K465">
            <v>181.53</v>
          </cell>
          <cell r="L465">
            <v>17</v>
          </cell>
          <cell r="M465">
            <v>9</v>
          </cell>
        </row>
        <row r="466">
          <cell r="A466" t="str">
            <v>Sophia Jones</v>
          </cell>
          <cell r="B466" t="str">
            <v>Gymnastics</v>
          </cell>
          <cell r="C466" t="str">
            <v>China</v>
          </cell>
          <cell r="D466" t="str">
            <v>Female</v>
          </cell>
          <cell r="E466" t="str">
            <v>Gold</v>
          </cell>
          <cell r="F466" t="str">
            <v>Marathon</v>
          </cell>
          <cell r="G466" t="str">
            <v>Adult</v>
          </cell>
          <cell r="H466" t="str">
            <v>Individual</v>
          </cell>
          <cell r="I466">
            <v>27</v>
          </cell>
          <cell r="J466">
            <v>72.81</v>
          </cell>
          <cell r="K466">
            <v>183.7</v>
          </cell>
          <cell r="L466">
            <v>8</v>
          </cell>
          <cell r="M466">
            <v>6</v>
          </cell>
        </row>
        <row r="467">
          <cell r="A467" t="str">
            <v>Sophia Martinez</v>
          </cell>
          <cell r="B467" t="str">
            <v>Cycling</v>
          </cell>
          <cell r="C467" t="str">
            <v>UK</v>
          </cell>
          <cell r="D467" t="str">
            <v>Male</v>
          </cell>
          <cell r="E467" t="str">
            <v>Gold</v>
          </cell>
          <cell r="F467" t="str">
            <v>400m</v>
          </cell>
          <cell r="G467" t="str">
            <v>Youth</v>
          </cell>
          <cell r="H467" t="str">
            <v>Individual</v>
          </cell>
          <cell r="I467">
            <v>22</v>
          </cell>
          <cell r="J467">
            <v>51.66</v>
          </cell>
          <cell r="K467">
            <v>176.49</v>
          </cell>
          <cell r="L467">
            <v>4</v>
          </cell>
          <cell r="M467">
            <v>2</v>
          </cell>
        </row>
        <row r="468">
          <cell r="A468" t="str">
            <v>Sophia Martinez</v>
          </cell>
          <cell r="B468" t="str">
            <v>Cycling</v>
          </cell>
          <cell r="C468" t="str">
            <v>Canada</v>
          </cell>
          <cell r="D468" t="str">
            <v>Male</v>
          </cell>
          <cell r="E468" t="str">
            <v>Gold</v>
          </cell>
          <cell r="F468" t="str">
            <v>200m</v>
          </cell>
          <cell r="G468" t="str">
            <v>Youth</v>
          </cell>
          <cell r="H468" t="str">
            <v>Team</v>
          </cell>
          <cell r="I468">
            <v>23</v>
          </cell>
          <cell r="J468">
            <v>67.239999999999995</v>
          </cell>
          <cell r="K468">
            <v>159.01</v>
          </cell>
          <cell r="L468">
            <v>2</v>
          </cell>
          <cell r="M468">
            <v>8</v>
          </cell>
        </row>
        <row r="469">
          <cell r="A469" t="str">
            <v>Sophia Martinez</v>
          </cell>
          <cell r="B469" t="str">
            <v>Gymnastics</v>
          </cell>
          <cell r="C469" t="str">
            <v>China</v>
          </cell>
          <cell r="D469" t="str">
            <v>Female</v>
          </cell>
          <cell r="E469" t="str">
            <v>Bronze</v>
          </cell>
          <cell r="F469" t="str">
            <v>Marathon</v>
          </cell>
          <cell r="G469" t="str">
            <v>Adult</v>
          </cell>
          <cell r="H469" t="str">
            <v>Team</v>
          </cell>
          <cell r="I469">
            <v>35</v>
          </cell>
          <cell r="J469">
            <v>71.73</v>
          </cell>
          <cell r="K469">
            <v>188.85</v>
          </cell>
          <cell r="L469">
            <v>5</v>
          </cell>
          <cell r="M469">
            <v>2</v>
          </cell>
        </row>
        <row r="470">
          <cell r="A470" t="str">
            <v>Sophia Martinez</v>
          </cell>
          <cell r="B470" t="str">
            <v>Athletics</v>
          </cell>
          <cell r="C470" t="str">
            <v>Germany</v>
          </cell>
          <cell r="D470" t="str">
            <v>Male</v>
          </cell>
          <cell r="E470" t="str">
            <v>Silver</v>
          </cell>
          <cell r="F470" t="str">
            <v>400m</v>
          </cell>
          <cell r="G470" t="str">
            <v>Adult</v>
          </cell>
          <cell r="H470" t="str">
            <v>Individual</v>
          </cell>
          <cell r="I470">
            <v>30</v>
          </cell>
          <cell r="J470">
            <v>94.71</v>
          </cell>
          <cell r="K470">
            <v>196.91</v>
          </cell>
          <cell r="L470">
            <v>3</v>
          </cell>
          <cell r="M470">
            <v>3</v>
          </cell>
        </row>
        <row r="471">
          <cell r="A471" t="str">
            <v>Sophia Martinez</v>
          </cell>
          <cell r="B471" t="str">
            <v>Athletics</v>
          </cell>
          <cell r="C471" t="str">
            <v>Germany</v>
          </cell>
          <cell r="D471" t="str">
            <v>Male</v>
          </cell>
          <cell r="E471" t="str">
            <v>None</v>
          </cell>
          <cell r="F471" t="str">
            <v>High Jump</v>
          </cell>
          <cell r="G471" t="str">
            <v>Senior</v>
          </cell>
          <cell r="H471" t="str">
            <v>Team</v>
          </cell>
          <cell r="I471">
            <v>32</v>
          </cell>
          <cell r="J471">
            <v>92.58</v>
          </cell>
          <cell r="K471">
            <v>193.16</v>
          </cell>
          <cell r="L471">
            <v>19</v>
          </cell>
          <cell r="M471">
            <v>2</v>
          </cell>
        </row>
        <row r="472">
          <cell r="A472" t="str">
            <v>Sophia Martinez</v>
          </cell>
          <cell r="B472" t="str">
            <v>Gymnastics</v>
          </cell>
          <cell r="C472" t="str">
            <v>India</v>
          </cell>
          <cell r="D472" t="str">
            <v>Female</v>
          </cell>
          <cell r="E472" t="str">
            <v>Bronze</v>
          </cell>
          <cell r="F472" t="str">
            <v>High Jump</v>
          </cell>
          <cell r="G472" t="str">
            <v>Youth</v>
          </cell>
          <cell r="H472" t="str">
            <v>Team</v>
          </cell>
          <cell r="I472">
            <v>30</v>
          </cell>
          <cell r="J472">
            <v>99.86</v>
          </cell>
          <cell r="K472">
            <v>160.35</v>
          </cell>
          <cell r="L472">
            <v>17</v>
          </cell>
          <cell r="M472">
            <v>1</v>
          </cell>
        </row>
        <row r="473">
          <cell r="A473" t="str">
            <v>Sophia Martinez</v>
          </cell>
          <cell r="B473" t="str">
            <v>Gymnastics</v>
          </cell>
          <cell r="C473" t="str">
            <v>Russia</v>
          </cell>
          <cell r="D473" t="str">
            <v>Male</v>
          </cell>
          <cell r="E473" t="str">
            <v>Silver</v>
          </cell>
          <cell r="F473" t="str">
            <v>Long Jump</v>
          </cell>
          <cell r="G473" t="str">
            <v>Youth</v>
          </cell>
          <cell r="H473" t="str">
            <v>Team</v>
          </cell>
          <cell r="I473">
            <v>22</v>
          </cell>
          <cell r="J473">
            <v>97.15</v>
          </cell>
          <cell r="K473">
            <v>188.65</v>
          </cell>
          <cell r="L473">
            <v>20</v>
          </cell>
          <cell r="M473">
            <v>1</v>
          </cell>
        </row>
        <row r="474">
          <cell r="A474" t="str">
            <v>Sophia Miller</v>
          </cell>
          <cell r="B474" t="str">
            <v>Athletics</v>
          </cell>
          <cell r="C474" t="str">
            <v>Brazil</v>
          </cell>
          <cell r="D474" t="str">
            <v>Female</v>
          </cell>
          <cell r="E474" t="str">
            <v>None</v>
          </cell>
          <cell r="F474" t="str">
            <v>High Jump</v>
          </cell>
          <cell r="G474" t="str">
            <v>Senior</v>
          </cell>
          <cell r="H474" t="str">
            <v>Individual</v>
          </cell>
          <cell r="I474">
            <v>31</v>
          </cell>
          <cell r="J474">
            <v>62.14</v>
          </cell>
          <cell r="K474">
            <v>153.41999999999999</v>
          </cell>
          <cell r="L474">
            <v>4</v>
          </cell>
          <cell r="M474">
            <v>3</v>
          </cell>
        </row>
        <row r="475">
          <cell r="A475" t="str">
            <v>Sophia Miller</v>
          </cell>
          <cell r="B475" t="str">
            <v>Cycling</v>
          </cell>
          <cell r="C475" t="str">
            <v>Australia</v>
          </cell>
          <cell r="D475" t="str">
            <v>Female</v>
          </cell>
          <cell r="E475" t="str">
            <v>Bronze</v>
          </cell>
          <cell r="F475" t="str">
            <v>Shot Put</v>
          </cell>
          <cell r="G475" t="str">
            <v>Senior</v>
          </cell>
          <cell r="H475" t="str">
            <v>Individual</v>
          </cell>
          <cell r="I475">
            <v>38</v>
          </cell>
          <cell r="J475">
            <v>84.61</v>
          </cell>
          <cell r="K475">
            <v>165.68</v>
          </cell>
          <cell r="L475">
            <v>14</v>
          </cell>
          <cell r="M475">
            <v>1</v>
          </cell>
        </row>
        <row r="476">
          <cell r="A476" t="str">
            <v>Sophia Miller</v>
          </cell>
          <cell r="B476" t="str">
            <v>Cycling</v>
          </cell>
          <cell r="C476" t="str">
            <v>China</v>
          </cell>
          <cell r="D476" t="str">
            <v>Male</v>
          </cell>
          <cell r="E476" t="str">
            <v>Gold</v>
          </cell>
          <cell r="F476" t="str">
            <v>Marathon</v>
          </cell>
          <cell r="G476" t="str">
            <v>Youth</v>
          </cell>
          <cell r="H476" t="str">
            <v>Team</v>
          </cell>
          <cell r="I476">
            <v>31</v>
          </cell>
          <cell r="J476">
            <v>73.2</v>
          </cell>
          <cell r="K476">
            <v>189.64</v>
          </cell>
          <cell r="L476">
            <v>12</v>
          </cell>
          <cell r="M476">
            <v>10</v>
          </cell>
        </row>
        <row r="477">
          <cell r="A477" t="str">
            <v>Sophia Miller</v>
          </cell>
          <cell r="B477" t="str">
            <v>Weightlifting</v>
          </cell>
          <cell r="C477" t="str">
            <v>Japan</v>
          </cell>
          <cell r="D477" t="str">
            <v>Male</v>
          </cell>
          <cell r="E477" t="str">
            <v>Bronze</v>
          </cell>
          <cell r="F477" t="str">
            <v>Pole Vault</v>
          </cell>
          <cell r="G477" t="str">
            <v>Adult</v>
          </cell>
          <cell r="H477" t="str">
            <v>Individual</v>
          </cell>
          <cell r="I477">
            <v>38</v>
          </cell>
          <cell r="J477">
            <v>91.61</v>
          </cell>
          <cell r="K477">
            <v>182.65</v>
          </cell>
          <cell r="L477">
            <v>8</v>
          </cell>
          <cell r="M477">
            <v>1</v>
          </cell>
        </row>
        <row r="478">
          <cell r="A478" t="str">
            <v>Sophia Miller</v>
          </cell>
          <cell r="B478" t="str">
            <v>Athletics</v>
          </cell>
          <cell r="C478" t="str">
            <v>USA</v>
          </cell>
          <cell r="D478" t="str">
            <v>Male</v>
          </cell>
          <cell r="E478" t="str">
            <v>Silver</v>
          </cell>
          <cell r="F478" t="str">
            <v>200m</v>
          </cell>
          <cell r="G478" t="str">
            <v>Senior</v>
          </cell>
          <cell r="H478" t="str">
            <v>Individual</v>
          </cell>
          <cell r="I478">
            <v>18</v>
          </cell>
          <cell r="J478">
            <v>82.45</v>
          </cell>
          <cell r="K478">
            <v>152.75</v>
          </cell>
          <cell r="L478">
            <v>16</v>
          </cell>
          <cell r="M478">
            <v>0</v>
          </cell>
        </row>
        <row r="479">
          <cell r="A479" t="str">
            <v>Sophia Miller</v>
          </cell>
          <cell r="B479" t="str">
            <v>Gymnastics</v>
          </cell>
          <cell r="C479" t="str">
            <v>Australia</v>
          </cell>
          <cell r="D479" t="str">
            <v>Male</v>
          </cell>
          <cell r="E479" t="str">
            <v>Bronze</v>
          </cell>
          <cell r="F479" t="str">
            <v>200m</v>
          </cell>
          <cell r="G479" t="str">
            <v>Youth</v>
          </cell>
          <cell r="H479" t="str">
            <v>Individual</v>
          </cell>
          <cell r="I479">
            <v>33</v>
          </cell>
          <cell r="J479">
            <v>94.89</v>
          </cell>
          <cell r="K479">
            <v>178.29</v>
          </cell>
          <cell r="L479">
            <v>2</v>
          </cell>
          <cell r="M479">
            <v>0</v>
          </cell>
        </row>
        <row r="480">
          <cell r="A480" t="str">
            <v>Sophia Miller</v>
          </cell>
          <cell r="B480" t="str">
            <v>Weightlifting</v>
          </cell>
          <cell r="C480" t="str">
            <v>Canada</v>
          </cell>
          <cell r="D480" t="str">
            <v>Female</v>
          </cell>
          <cell r="E480" t="str">
            <v>None</v>
          </cell>
          <cell r="F480" t="str">
            <v>High Jump</v>
          </cell>
          <cell r="G480" t="str">
            <v>Adult</v>
          </cell>
          <cell r="H480" t="str">
            <v>Individual</v>
          </cell>
          <cell r="I480">
            <v>28</v>
          </cell>
          <cell r="J480">
            <v>61.79</v>
          </cell>
          <cell r="K480">
            <v>164.9</v>
          </cell>
          <cell r="L480">
            <v>11</v>
          </cell>
          <cell r="M480">
            <v>7</v>
          </cell>
        </row>
        <row r="481">
          <cell r="A481" t="str">
            <v>Sophia Rodriguez</v>
          </cell>
          <cell r="B481" t="str">
            <v>Weightlifting</v>
          </cell>
          <cell r="C481" t="str">
            <v>Brazil</v>
          </cell>
          <cell r="D481" t="str">
            <v>Female</v>
          </cell>
          <cell r="E481" t="str">
            <v>Silver</v>
          </cell>
          <cell r="F481" t="str">
            <v>Long Jump</v>
          </cell>
          <cell r="G481" t="str">
            <v>Youth</v>
          </cell>
          <cell r="H481" t="str">
            <v>Individual</v>
          </cell>
          <cell r="I481">
            <v>34</v>
          </cell>
          <cell r="J481">
            <v>68.62</v>
          </cell>
          <cell r="K481">
            <v>184.01</v>
          </cell>
          <cell r="L481">
            <v>3</v>
          </cell>
          <cell r="M481">
            <v>0</v>
          </cell>
        </row>
        <row r="482">
          <cell r="A482" t="str">
            <v>Sophia Rodriguez</v>
          </cell>
          <cell r="B482" t="str">
            <v>Swimming</v>
          </cell>
          <cell r="C482" t="str">
            <v>USA</v>
          </cell>
          <cell r="D482" t="str">
            <v>Male</v>
          </cell>
          <cell r="E482" t="str">
            <v>None</v>
          </cell>
          <cell r="F482" t="str">
            <v>Long Jump</v>
          </cell>
          <cell r="G482" t="str">
            <v>Adult</v>
          </cell>
          <cell r="H482" t="str">
            <v>Team</v>
          </cell>
          <cell r="I482">
            <v>32</v>
          </cell>
          <cell r="J482">
            <v>87.01</v>
          </cell>
          <cell r="K482">
            <v>170.65</v>
          </cell>
          <cell r="L482">
            <v>11</v>
          </cell>
          <cell r="M482">
            <v>5</v>
          </cell>
        </row>
        <row r="483">
          <cell r="A483" t="str">
            <v>Sophia Rodriguez</v>
          </cell>
          <cell r="B483" t="str">
            <v>Athletics</v>
          </cell>
          <cell r="C483" t="str">
            <v>Japan</v>
          </cell>
          <cell r="D483" t="str">
            <v>Male</v>
          </cell>
          <cell r="E483" t="str">
            <v>Silver</v>
          </cell>
          <cell r="F483" t="str">
            <v>High Jump</v>
          </cell>
          <cell r="G483" t="str">
            <v>Adult</v>
          </cell>
          <cell r="H483" t="str">
            <v>Team</v>
          </cell>
          <cell r="I483">
            <v>30</v>
          </cell>
          <cell r="J483">
            <v>59.1</v>
          </cell>
          <cell r="K483">
            <v>195.68</v>
          </cell>
          <cell r="L483">
            <v>5</v>
          </cell>
          <cell r="M483">
            <v>10</v>
          </cell>
        </row>
        <row r="484">
          <cell r="A484" t="str">
            <v>Sophia Rodriguez</v>
          </cell>
          <cell r="B484" t="str">
            <v>Boxing</v>
          </cell>
          <cell r="C484" t="str">
            <v>Brazil</v>
          </cell>
          <cell r="D484" t="str">
            <v>Male</v>
          </cell>
          <cell r="E484" t="str">
            <v>None</v>
          </cell>
          <cell r="F484" t="str">
            <v>100m</v>
          </cell>
          <cell r="G484" t="str">
            <v>Senior</v>
          </cell>
          <cell r="H484" t="str">
            <v>Individual</v>
          </cell>
          <cell r="I484">
            <v>18</v>
          </cell>
          <cell r="J484">
            <v>94.36</v>
          </cell>
          <cell r="K484">
            <v>155.1</v>
          </cell>
          <cell r="L484">
            <v>7</v>
          </cell>
          <cell r="M484">
            <v>7</v>
          </cell>
        </row>
        <row r="485">
          <cell r="A485" t="str">
            <v>Sophia Rodriguez</v>
          </cell>
          <cell r="B485" t="str">
            <v>Gymnastics</v>
          </cell>
          <cell r="C485" t="str">
            <v>Russia</v>
          </cell>
          <cell r="D485" t="str">
            <v>Male</v>
          </cell>
          <cell r="E485" t="str">
            <v>Silver</v>
          </cell>
          <cell r="F485" t="str">
            <v>200m</v>
          </cell>
          <cell r="G485" t="str">
            <v>Senior</v>
          </cell>
          <cell r="H485" t="str">
            <v>Individual</v>
          </cell>
          <cell r="I485">
            <v>19</v>
          </cell>
          <cell r="J485">
            <v>70.099999999999994</v>
          </cell>
          <cell r="K485">
            <v>196.37</v>
          </cell>
          <cell r="L485">
            <v>9</v>
          </cell>
          <cell r="M485">
            <v>8</v>
          </cell>
        </row>
        <row r="486">
          <cell r="A486" t="str">
            <v>Sophia Rodriguez</v>
          </cell>
          <cell r="B486" t="str">
            <v>Weightlifting</v>
          </cell>
          <cell r="C486" t="str">
            <v>Brazil</v>
          </cell>
          <cell r="D486" t="str">
            <v>Male</v>
          </cell>
          <cell r="E486" t="str">
            <v>Gold</v>
          </cell>
          <cell r="F486" t="str">
            <v>Pole Vault</v>
          </cell>
          <cell r="G486" t="str">
            <v>Senior</v>
          </cell>
          <cell r="H486" t="str">
            <v>Team</v>
          </cell>
          <cell r="I486">
            <v>23</v>
          </cell>
          <cell r="J486">
            <v>83.89</v>
          </cell>
          <cell r="K486">
            <v>150.27000000000001</v>
          </cell>
          <cell r="L486">
            <v>20</v>
          </cell>
          <cell r="M486">
            <v>8</v>
          </cell>
        </row>
        <row r="487">
          <cell r="A487" t="str">
            <v>Sophia Rodriguez</v>
          </cell>
          <cell r="B487" t="str">
            <v>Gymnastics</v>
          </cell>
          <cell r="C487" t="str">
            <v>Canada</v>
          </cell>
          <cell r="D487" t="str">
            <v>Male</v>
          </cell>
          <cell r="E487" t="str">
            <v>Gold</v>
          </cell>
          <cell r="F487" t="str">
            <v>100m</v>
          </cell>
          <cell r="G487" t="str">
            <v>Adult</v>
          </cell>
          <cell r="H487" t="str">
            <v>Individual</v>
          </cell>
          <cell r="I487">
            <v>30</v>
          </cell>
          <cell r="J487">
            <v>62.99</v>
          </cell>
          <cell r="K487">
            <v>159.91</v>
          </cell>
          <cell r="L487">
            <v>7</v>
          </cell>
          <cell r="M487">
            <v>7</v>
          </cell>
        </row>
        <row r="488">
          <cell r="A488" t="str">
            <v>Sophia Smith</v>
          </cell>
          <cell r="B488" t="str">
            <v>Cycling</v>
          </cell>
          <cell r="C488" t="str">
            <v>Australia</v>
          </cell>
          <cell r="D488" t="str">
            <v>Male</v>
          </cell>
          <cell r="E488" t="str">
            <v>Silver</v>
          </cell>
          <cell r="F488" t="str">
            <v>High Jump</v>
          </cell>
          <cell r="G488" t="str">
            <v>Adult</v>
          </cell>
          <cell r="H488" t="str">
            <v>Individual</v>
          </cell>
          <cell r="I488">
            <v>27</v>
          </cell>
          <cell r="J488">
            <v>78.319999999999993</v>
          </cell>
          <cell r="K488">
            <v>181.28</v>
          </cell>
          <cell r="L488">
            <v>2</v>
          </cell>
          <cell r="M488">
            <v>10</v>
          </cell>
        </row>
        <row r="489">
          <cell r="A489" t="str">
            <v>Sophia Smith</v>
          </cell>
          <cell r="B489" t="str">
            <v>Cycling</v>
          </cell>
          <cell r="C489" t="str">
            <v>Australia</v>
          </cell>
          <cell r="D489" t="str">
            <v>Female</v>
          </cell>
          <cell r="E489" t="str">
            <v>None</v>
          </cell>
          <cell r="F489" t="str">
            <v>Marathon</v>
          </cell>
          <cell r="G489" t="str">
            <v>Adult</v>
          </cell>
          <cell r="H489" t="str">
            <v>Individual</v>
          </cell>
          <cell r="I489">
            <v>35</v>
          </cell>
          <cell r="J489">
            <v>52.61</v>
          </cell>
          <cell r="K489">
            <v>187.11</v>
          </cell>
          <cell r="L489">
            <v>9</v>
          </cell>
          <cell r="M489">
            <v>3</v>
          </cell>
        </row>
        <row r="490">
          <cell r="A490" t="str">
            <v>Sophia Smith</v>
          </cell>
          <cell r="B490" t="str">
            <v>Wrestling</v>
          </cell>
          <cell r="C490" t="str">
            <v>Australia</v>
          </cell>
          <cell r="D490" t="str">
            <v>Male</v>
          </cell>
          <cell r="E490" t="str">
            <v>None</v>
          </cell>
          <cell r="F490" t="str">
            <v>Long Jump</v>
          </cell>
          <cell r="G490" t="str">
            <v>Senior</v>
          </cell>
          <cell r="H490" t="str">
            <v>Team</v>
          </cell>
          <cell r="I490">
            <v>19</v>
          </cell>
          <cell r="J490">
            <v>83.76</v>
          </cell>
          <cell r="K490">
            <v>158.81</v>
          </cell>
          <cell r="L490">
            <v>5</v>
          </cell>
          <cell r="M490">
            <v>5</v>
          </cell>
        </row>
        <row r="491">
          <cell r="A491" t="str">
            <v>Sophia Smith</v>
          </cell>
          <cell r="B491" t="str">
            <v>Cycling</v>
          </cell>
          <cell r="C491" t="str">
            <v>China</v>
          </cell>
          <cell r="D491" t="str">
            <v>Female</v>
          </cell>
          <cell r="E491" t="str">
            <v>Bronze</v>
          </cell>
          <cell r="F491" t="str">
            <v>Long Jump</v>
          </cell>
          <cell r="G491" t="str">
            <v>Adult</v>
          </cell>
          <cell r="H491" t="str">
            <v>Team</v>
          </cell>
          <cell r="I491">
            <v>20</v>
          </cell>
          <cell r="J491">
            <v>94.55</v>
          </cell>
          <cell r="K491">
            <v>180.93</v>
          </cell>
          <cell r="L491">
            <v>3</v>
          </cell>
          <cell r="M491">
            <v>10</v>
          </cell>
        </row>
        <row r="492">
          <cell r="A492" t="str">
            <v>Sophia Smith</v>
          </cell>
          <cell r="B492" t="str">
            <v>Athletics</v>
          </cell>
          <cell r="C492" t="str">
            <v>USA</v>
          </cell>
          <cell r="D492" t="str">
            <v>Female</v>
          </cell>
          <cell r="E492" t="str">
            <v>None</v>
          </cell>
          <cell r="F492" t="str">
            <v>Marathon</v>
          </cell>
          <cell r="G492" t="str">
            <v>Youth</v>
          </cell>
          <cell r="H492" t="str">
            <v>Individual</v>
          </cell>
          <cell r="I492">
            <v>36</v>
          </cell>
          <cell r="J492">
            <v>82.77</v>
          </cell>
          <cell r="K492">
            <v>197.47</v>
          </cell>
          <cell r="L492">
            <v>5</v>
          </cell>
          <cell r="M492">
            <v>8</v>
          </cell>
        </row>
        <row r="493">
          <cell r="A493" t="str">
            <v>Sophia Williams</v>
          </cell>
          <cell r="B493" t="str">
            <v>Cycling</v>
          </cell>
          <cell r="C493" t="str">
            <v>Australia</v>
          </cell>
          <cell r="D493" t="str">
            <v>Female</v>
          </cell>
          <cell r="E493" t="str">
            <v>Gold</v>
          </cell>
          <cell r="F493" t="str">
            <v>100m</v>
          </cell>
          <cell r="G493" t="str">
            <v>Adult</v>
          </cell>
          <cell r="H493" t="str">
            <v>Individual</v>
          </cell>
          <cell r="I493">
            <v>22</v>
          </cell>
          <cell r="J493">
            <v>79.91</v>
          </cell>
          <cell r="K493">
            <v>188.32</v>
          </cell>
          <cell r="L493">
            <v>18</v>
          </cell>
          <cell r="M493">
            <v>0</v>
          </cell>
        </row>
        <row r="494">
          <cell r="A494" t="str">
            <v>Sophia Williams</v>
          </cell>
          <cell r="B494" t="str">
            <v>Swimming</v>
          </cell>
          <cell r="C494" t="str">
            <v>Canada</v>
          </cell>
          <cell r="D494" t="str">
            <v>Female</v>
          </cell>
          <cell r="E494" t="str">
            <v>None</v>
          </cell>
          <cell r="F494" t="str">
            <v>400m</v>
          </cell>
          <cell r="G494" t="str">
            <v>Youth</v>
          </cell>
          <cell r="H494" t="str">
            <v>Team</v>
          </cell>
          <cell r="I494">
            <v>39</v>
          </cell>
          <cell r="J494">
            <v>62.47</v>
          </cell>
          <cell r="K494">
            <v>184.54</v>
          </cell>
          <cell r="L494">
            <v>15</v>
          </cell>
          <cell r="M494">
            <v>3</v>
          </cell>
        </row>
        <row r="495">
          <cell r="A495" t="str">
            <v>Sophia Williams</v>
          </cell>
          <cell r="B495" t="str">
            <v>Gymnastics</v>
          </cell>
          <cell r="C495" t="str">
            <v>Brazil</v>
          </cell>
          <cell r="D495" t="str">
            <v>Female</v>
          </cell>
          <cell r="E495" t="str">
            <v>Gold</v>
          </cell>
          <cell r="F495" t="str">
            <v>Pole Vault</v>
          </cell>
          <cell r="G495" t="str">
            <v>Senior</v>
          </cell>
          <cell r="H495" t="str">
            <v>Individual</v>
          </cell>
          <cell r="I495">
            <v>26</v>
          </cell>
          <cell r="J495">
            <v>50.19</v>
          </cell>
          <cell r="K495">
            <v>197.3</v>
          </cell>
          <cell r="L495">
            <v>8</v>
          </cell>
          <cell r="M495">
            <v>5</v>
          </cell>
        </row>
        <row r="496">
          <cell r="A496" t="str">
            <v>Sophia Williams</v>
          </cell>
          <cell r="B496" t="str">
            <v>Weightlifting</v>
          </cell>
          <cell r="C496" t="str">
            <v>Russia</v>
          </cell>
          <cell r="D496" t="str">
            <v>Male</v>
          </cell>
          <cell r="E496" t="str">
            <v>Bronze</v>
          </cell>
          <cell r="F496" t="str">
            <v>100m</v>
          </cell>
          <cell r="G496" t="str">
            <v>Youth</v>
          </cell>
          <cell r="H496" t="str">
            <v>Team</v>
          </cell>
          <cell r="I496">
            <v>21</v>
          </cell>
          <cell r="J496">
            <v>56.06</v>
          </cell>
          <cell r="K496">
            <v>190.16</v>
          </cell>
          <cell r="L496">
            <v>6</v>
          </cell>
          <cell r="M496">
            <v>10</v>
          </cell>
        </row>
        <row r="497">
          <cell r="A497" t="str">
            <v>Sophia Williams</v>
          </cell>
          <cell r="B497" t="str">
            <v>Boxing</v>
          </cell>
          <cell r="C497" t="str">
            <v>Canada</v>
          </cell>
          <cell r="D497" t="str">
            <v>Female</v>
          </cell>
          <cell r="E497" t="str">
            <v>None</v>
          </cell>
          <cell r="F497" t="str">
            <v>Pole Vault</v>
          </cell>
          <cell r="G497" t="str">
            <v>Senior</v>
          </cell>
          <cell r="H497" t="str">
            <v>Individual</v>
          </cell>
          <cell r="I497">
            <v>21</v>
          </cell>
          <cell r="J497">
            <v>90.33</v>
          </cell>
          <cell r="K497">
            <v>169.81</v>
          </cell>
          <cell r="L497">
            <v>17</v>
          </cell>
          <cell r="M497">
            <v>5</v>
          </cell>
        </row>
        <row r="498">
          <cell r="A498" t="str">
            <v>Sophia Williams</v>
          </cell>
          <cell r="B498" t="str">
            <v>Boxing</v>
          </cell>
          <cell r="C498" t="str">
            <v>Brazil</v>
          </cell>
          <cell r="D498" t="str">
            <v>Male</v>
          </cell>
          <cell r="E498" t="str">
            <v>Gold</v>
          </cell>
          <cell r="F498" t="str">
            <v>200m</v>
          </cell>
          <cell r="G498" t="str">
            <v>Senior</v>
          </cell>
          <cell r="H498" t="str">
            <v>Individual</v>
          </cell>
          <cell r="I498">
            <v>23</v>
          </cell>
          <cell r="J498">
            <v>56.02</v>
          </cell>
          <cell r="K498">
            <v>176.81</v>
          </cell>
          <cell r="L498">
            <v>1</v>
          </cell>
          <cell r="M498">
            <v>8</v>
          </cell>
        </row>
        <row r="499">
          <cell r="A499" t="str">
            <v>Sophia Williams</v>
          </cell>
          <cell r="B499" t="str">
            <v>Wrestling</v>
          </cell>
          <cell r="C499" t="str">
            <v>Germany</v>
          </cell>
          <cell r="D499" t="str">
            <v>Female</v>
          </cell>
          <cell r="E499" t="str">
            <v>Gold</v>
          </cell>
          <cell r="F499" t="str">
            <v>200m</v>
          </cell>
          <cell r="G499" t="str">
            <v>Adult</v>
          </cell>
          <cell r="H499" t="str">
            <v>Team</v>
          </cell>
          <cell r="I499">
            <v>27</v>
          </cell>
          <cell r="J499">
            <v>83.66</v>
          </cell>
          <cell r="K499">
            <v>181.59</v>
          </cell>
          <cell r="L499">
            <v>16</v>
          </cell>
          <cell r="M499">
            <v>0</v>
          </cell>
        </row>
        <row r="500">
          <cell r="A500" t="str">
            <v>Sophia Williams</v>
          </cell>
          <cell r="B500" t="str">
            <v>Gymnastics</v>
          </cell>
          <cell r="C500" t="str">
            <v>USA</v>
          </cell>
          <cell r="D500" t="str">
            <v>Male</v>
          </cell>
          <cell r="E500" t="str">
            <v>Gold</v>
          </cell>
          <cell r="F500" t="str">
            <v>Long Jump</v>
          </cell>
          <cell r="G500" t="str">
            <v>Adult</v>
          </cell>
          <cell r="H500" t="str">
            <v>Team</v>
          </cell>
          <cell r="I500">
            <v>19</v>
          </cell>
          <cell r="J500">
            <v>73.88</v>
          </cell>
          <cell r="K500">
            <v>185.15</v>
          </cell>
          <cell r="L500">
            <v>19</v>
          </cell>
          <cell r="M500">
            <v>4</v>
          </cell>
        </row>
        <row r="501">
          <cell r="A501" t="str">
            <v>Sophia Williams</v>
          </cell>
          <cell r="B501" t="str">
            <v>Athletics</v>
          </cell>
          <cell r="C501" t="str">
            <v>USA</v>
          </cell>
          <cell r="D501" t="str">
            <v>Female</v>
          </cell>
          <cell r="E501" t="str">
            <v>None</v>
          </cell>
          <cell r="F501" t="str">
            <v>Marathon</v>
          </cell>
          <cell r="G501" t="str">
            <v>Youth</v>
          </cell>
          <cell r="H501" t="str">
            <v>Team</v>
          </cell>
          <cell r="I501">
            <v>24</v>
          </cell>
          <cell r="J501">
            <v>56.76</v>
          </cell>
          <cell r="K501">
            <v>188.45</v>
          </cell>
          <cell r="L501">
            <v>8</v>
          </cell>
          <cell r="M501">
            <v>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2T16:06:49.84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04.33362"/>
      <inkml:brushProperty name="anchorY" value="670.84167"/>
      <inkml:brushProperty name="scaleFactor" value="0.5"/>
    </inkml:brush>
  </inkml:definitions>
  <inkml:trace contextRef="#ctx0" brushRef="#br0">457 36 24575,'0'0'0,"-3"0"0,-3 0 0,-2 0 0,2 2 0,-4 0 0,1 5 0,-1 0 0,0 0 0,0-2 0,0 1 0,0 0 0,-3-1 0,0 1 0,-1 0 0,0-1 0,0-1 0,2-1 0,-2 1 0,0-2 0,2 3 0,2-2 0,1 3 0,2 2 0,-1 1 0,-3-2 0,0 1 0,0-2 0,-2 2 0,3 0 0,0 3 0,1-2 0,-2 1 0,0-1 0,1-2 0,-1 0 0,3 0 0,0 1 0,1-2 0,1 0 0,2 3 0,-1-2 0,1 1 0,-2-1 0,1-1 0,0 1 0,2 0 0,-2-1 0,0-1 0,1 0 0,0 1 0,2 2 0,-2-1 0,2 2 0,-1-1 0,2 0 0,0 1 0,0 0 0,3-1 0,2-3 0,3-1 0,1 0 0,0-2 0,-1 2 0,0 0 0,0-2 0,1 0 0,0-1 0,-1 3 0,0 1 0,1-2 0,2 0 0,2 1 0,-2 1 0,0 0 0,1-2 0,0 0 0,0-2 0,-1 0 0,0 0 0,0-1 0,-2-2 0,-1 0 0,4-2 0,0-3 0,1 0 0,-1-1 0,0 0 0,-1-1 0,-1 0 0,-2 2 0,2 1 0,1 2 0,1 1 0,-1-2 0,-2-3 0,0 0 0,-1-2 0,0 0 0,3 0 0,0 1 0,-2 2 0,1 1 0,-3 0 0,1 1 0,-2 0 0,-2-2 0,1-2 0,-1 0 0,1 1 0,0 0 0,-2 0 0,2 0 0,3 1 0,1 1 0,-1-3 0,-1-1 0,-1 1 0,-2-1 0,0 2 0,-1 0 0,0 0 0,1 2 0,0 0 0,1 1 0,2-2 0,-2-1 0,0-1 0,-1 0 0,-1 0 0,-1-1 0,0 1 0,-1-2 0,0-1 0,-1 1 0,1 1 0,-2 1 0,-2 3 0,-1 2 0,-1 0 0,0 1 0,-3 0 0,-1 0 0,0 0 0,0 1 0,0 1 0,0 1 0,2-3 0,1 1 0,-3 1 0,1-1 0,1 1 0</inkml:trace>
  <inkml:trace contextRef="#ctx0" brushRef="#br1" timeOffset="1970.3">803 364 24575,'0'0'0,"2"0"0,2 0 0,2 0 0,1 0 0,1 0 0,-1 2 0,1 0 0,-1 0 0,1 0 0,2-1 0,1 0 0,-2 1 0,0 0 0,-1 0 0,0-1 0,3 0 0,3 0 0,0-1 0,0 0 0,0 0 0,-2 0 0,2 0 0,0 0 0,-1 0 0,0 0 0,-2 0 0,-1 0 0,0 0 0,1 0 0,0 0 0,0 0 0,-1 0 0,0 0 0,0 0 0,1 0 0,2 0 0,0 0 0,-1 0 0,0 0 0,1 0 0,-1 0 0,1 0 0,0 0 0,-1 0 0,-1 0 0,0 0 0,-2 0 0,-1-2 0,-1 0 0,-2-2 0,3 1 0,0 0 0,0 1 0,1 0 0,-1-1 0,0 1 0,-1 0 0,-1-1 0,0 0 0,1 1 0,-3-2 0,-4 1 0,-3 1 0,-2-2 0,-3 1 0,0 1 0,0-4 0,-1 1 0,-1 1 0,0-2 0,0 2 0,0 1 0,2-1 0,1 1 0,-1-1 0,-1-2 0,-1 1 0,0 1 0,1 0 0,1 0 0,0 1 0,2-1 0,0 1 0,-1 1 0,1-3 0,-1 0 0,-2 0 0,0 2 0,4 1 0,4 1 0,3 2 0,3 1 0,1 0 0,1 1 0,0 0 0,0 0 0,1-1 0,-1 1 0,0 0 0,2-1 0,1 2 0,0-1 0,0-1 0,0 0 0,-1-1 0,1-1 0,-3 2 0,2 0 0,1 0 0,-3 1 0,1 0 0,0 0 0,-1-1 0,2-1 0,-3 2 0,1-1 0,1 0 0,-3 3 0,3 0 0,-1 1 0,-3-1 0,-2 1 0,-4-1 0,-3 2 0,-2 1 0,0-1 0,-2 1 0,-2 3 0,-2 1 0,2 0 0,2 0 0,3-1 0,-2-3 0,2 0 0,0 0 0,-1-2 0,1 2 0,0 0 0,2 1 0,-2 0 0,-2-1 0,1-2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2T16:06:53.8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1.31839"/>
      <inkml:brushProperty name="anchorY" value="-95.7318"/>
      <inkml:brushProperty name="scaleFactor" value="0.5"/>
    </inkml:brush>
  </inkml:definitions>
  <inkml:trace contextRef="#ctx0" brushRef="#br0">699 364 24575,'0'0'0,"0"-3"0,-2-1 0,0-2 0,-2 1 0,-1-1 0,-2 2 0,2-2 0,-2 2 0,0 0 0,-1 2 0,0 1 0,-3 0 0,2-1 0,1-2 0,1 1 0,1-1 0,-2 2 0,1 0 0,-3 1 0,-3 1 0,1 0 0,1-2 0,1 0 0,1 1 0,0-1 0,0 1 0,1 1 0,-3-1 0,0-3 0,1 0 0,-1 1 0,3-2 0,0 1 0,0 1 0,0 0 0,-2 2 0,0-2 0,0 1 0,-1 1 0,1-1 0,0 1 0,2-1 0,1 0 0,0 0 0,-3 0 0,1 1 0,-2 1 0,3-2 0,0 0 0,0 0 0,0 0 0,-4-1 0,0 1 0,-1-1 0,1 2 0,1 0 0,2-2 0,1 1 0,-3 0 0,-1 1 0,1 0 0,-3 0 0,2 1 0,0 0 0,-2 0 0,2 0 0,0 0 0,1 0 0,1 0 0,0 0 0,1 0 0,0 0 0,-2 0 0,0 0 0,0 0 0,4 0 0,6 0 0,5 0 0,2 0 0,3 0 0,1 0 0,-2-2 0,0 1 0,-1-5 0,-1 1 0,1-2 0,2 1 0,1 0 0,0 1 0,-2 0 0,0 0 0,-2 0 0,-1-1 0,1 1 0,-1-1 0,5 1 0,1-2 0,0-2 0,0 0 0,-2-1 0,0 3 0,-1 0 0,0 1 0,2 2 0,-2 0 0,1 1 0,-2-1 0,0-3 0,0 0 0,-2 0 0,1 0 0,0 3 0,1-1 0,0-1 0,1 1 0,-1 0 0,0 1 0,1 0 0,-2 0 0,-3 1 0,-5 0 0,-3 2 0,-2 1 0,0 4 0,-2 1 0,2 2 0,0-1 0,-2 7 0,-4 0 0,-1 1 0,2-1 0,1 3 0,2-1 0,2-1 0,0-2 0,-1 0 0,-3-3 0,1 0 0,0 2 0,0 1 0,0-1 0,1 1 0,-1-1 0,-1-3 0,2-1 0,0-2 0,2 1 0,2-1 0,6 4 0,3-2 0,2 0 0,3-3 0,1 1 0,0-1 0,0 0 0,3 1 0,1 4 0,-1 0 0,0 3 0,-4 0 0,5 2 0,2-1 0,-3 2 0,0-1 0,0 0 0,-1-2 0,-2-1 0,-3-2 0,1-2 0,0-2 0,0-2 0,-1-1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2T16:06:55.56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09.38953"/>
      <inkml:brushProperty name="anchorY" value="446.89093"/>
      <inkml:brushProperty name="scaleFactor" value="0.5"/>
    </inkml:brush>
  </inkml:definitions>
  <inkml:trace contextRef="#ctx0" brushRef="#br0">231 1 24575,'0'0'0,"1"3"0,1 3 0,2 1 0,-1 2 0,2-2 0,-1 1 0,0 0 0,-2 0 0,0 6 0,-1 0 0,-1 3 0,0 0 0,0 1 0,0-1 0,-1-1 0,1 5 0,0 1 0,0 1 0,0 3 0,-2 0 0,0-2 0,0-3 0,-1 2 0,0 1 0,0 4 0,-1-1 0,0-1 0,-1 3 0,2-4 0,0-2 0,1-1 0,-3-2 0,1-1 0,0-3 0,1-3 0,1 3 0,1-2 0,-1-1 0,-1-1 0,2 1 0,-1-1 0,1 1 0,-1-2 0,0-1 0,0-1 0,1 0 0,0 0 0,0-1 0,1 1 0,0 2 0,0 0 0,-2-2 0,0-6 0,-2-2 0,-1-2 0,0-2 0,-1-1 0,2-1 0,-2 0 0,-2 1 0,-1 2 0,1-2 0,0 1 0,-1-1 0,1 1 0,-1 0 0,3-1 0,-1 1 0,1-2 0,-1-2 0,-1 0 0,-1 1 0,0 0 0,-1-1 0,3 0 0,-1 1 0,2 0 0,1 0 0,2 3 0,5 2 0,4 1 0,2 4 0,3-1 0,1 2 0,0-1 0,-1 0 0,0 2 0,-1-1 0,0 2 0,2 0 0,-1-1 0,0 1 0,-1-1 0,0 0 0,0-2 0,-2 1 0,-1-1 0,0-1 0,3-1 0,-3 1 0,2-1 0,-1 4 0,1-1 0,-3 1 0,1 0 0,-1 0 0,-1-1 0,2-2 0,1 0 0,2-2 0,-2 2 0,1-1 0,-1 0 0,-1-3 0,-3-2 0,-1-4 0,1-3 0,0-4 0,0-4 0,1 2 0,5 0 0,1-1 0,1 0 0,-1-2 0,0-1 0,0 2 0,-3 0 0,2 1 0,-1 3 0,1 4 0,-1 1 0,-1 0 0,-3 0 0,1 0 0,-2-1 0,2 1 0,0-2 0,0 2 0,0-1 0,-2 2 0,2-1 0,0 0 0,0 2 0,-1 0 0,-1 0 0,-1-2 0,-2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2T16:06:57.7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7.44833"/>
      <inkml:brushProperty name="anchorY" value="-649.98737"/>
      <inkml:brushProperty name="scaleFactor" value="0.5"/>
    </inkml:brush>
  </inkml:definitions>
  <inkml:trace contextRef="#ctx0" brushRef="#br0">125 230 24575,'0'0'0,"0"1"0,0 3 0,0 2 0,0 3 0,0 1 0,0 1 0,0 0 0,0-1 0,0 1 0,0-2 0,0 4 0,0 1 0,0-1 0,0 2 0,-2 4 0,0-1 0,1-1 0,-1-3 0,1 1 0,0-2 0,1 1 0,0-2 0,0 0 0,0-1 0,0 0 0,0-2 0,0-3 0,0-4 0,0-5 0,0-2 0,0-4 0,0-2 0,0 0 0,0-1 0,0 1 0,0 1 0,0 0 0,0-3 0,0-2 0,0-2 0,0 1 0,0 2 0,0-1 0,0 1 0,0 2 0,0 0 0,0 2 0,0 1 0,0-1 0,0 0 0,0-1 0,0 0 0,0 1 0,0 0 0,0 0 0,0 0 0,0-1 0,0 0 0,0 0 0,0 1 0,0 0 0,0 0 0,0 0 0,0 1 0,0-2 0,0 0 0,0 0 0,0 1 0,0 0 0,0 0 0,0 0 0,0-1 0,0 0 0,0 0 0,0 1 0,0-1 0,0 2 0,0 3 0,-2 2 0,0 4 0,1 3 0,-3 3 0,-1 6 0,1 0 0,-4 1 0,0 0 0,0-1 0,1 0 0,-1 0 0,1-1 0,1-1 0,-1-2 0,1 1 0,2-1 0,0 0 0,0 0 0,1 1 0,1 2 0,-2-2 0,-1 0 0,2-6 0,0-4 0,2-1 0,2-3 0,0-2 0,2 1 0,0-1 0,0 0 0,1 1 0,-1-1 0,2 2 0,1 1 0,1 2 0,0 0 0,4 4 0,-1-1 0,1 3 0,0 0 0,-2 1 0,-1-1 0,0 0 0,0-2 0,-2 2 0,2-1 0,1-1 0,-2 1 0,1 0 0,-2 3 0,0-1 0,0 0 0,0 1 0,0-2 0,0 1 0,3 1 0,-1 1 0,1-1 0,-3 0 0,1 0 0,0-2 0,-2 0 0,0 3 0,-1 1 0,1 1 0,0 1 0,1-2 0,0-2 0,-1 0 0,3-2 0,-1-1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2T16:06:59.1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2.18359"/>
      <inkml:brushProperty name="anchorY" value="-1365.0452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57.57739"/>
      <inkml:brushProperty name="anchorY" value="-2118.58618"/>
      <inkml:brushProperty name="scaleFactor" value="0.5"/>
    </inkml:brush>
  </inkml:definitions>
  <inkml:trace contextRef="#ctx0" brushRef="#br0">1 83 24575,'0'0'0,"1"0"0,3 0 0,2 0 0,1 0 0,-1 3 0,1 1 0,-1 2 0,2-1 0,0-1 0,1-1 0,1 1 0,-1-1 0,1-1 0,-3 1 0,1 0 0,1 0 0,0-2 0,1 1 0,0 0 0,0 0 0,0 2 0,-1-1 0,2 0 0,1-1 0,-1-1 0,-1 0 0,0 1 0,0 4 0,0 0 0,-1-1 0,2 1 0,0-2 0,0 0 0,-1-2 0,-1 1 0,-1 0 0,-1-1 0,1-1 0,2 0 0,0 0 0,-1 1 0,-1 0 0,1-1 0,-1 1 0,0-1 0,-1-1 0</inkml:trace>
  <inkml:trace contextRef="#ctx0" brushRef="#br1" timeOffset="718.6">228 1 24575,'0'0'0,"0"3"0,0 3 0,0 1 0,0 2 0,0 2 0,0 3 0,0 1 0,0 2 0,0 0 0,0 5 0,0 3 0,0-3 0,-1-2 0,-1 0 0,-4 0 0,1-3 0,-1 0 0,0-2 0,2-2 0,-1 4 0,1-1 0,1-1 0,1-1 0,-1 1 0,0 0 0,1-1 0,-1-3 0,1-2 0,-1-1 0,1 0 0,1 0 0,1 3 0,-2-3 0,0 1 0,0-1 0,1 1 0,0-2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2T16:07:00.9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0.80542"/>
      <inkml:brushProperty name="anchorY" value="-1975.70898"/>
      <inkml:brushProperty name="scaleFactor" value="0.5"/>
    </inkml:brush>
  </inkml:definitions>
  <inkml:trace contextRef="#ctx0" brushRef="#br0">0 10 24575,'0'0'0,"0"-2"0,2 0 0,2 0 0,1 1 0,2 0 0,3 0 0,1 1 0,0-1 0,0 1 0,0 2 0,-1 0 0,0 0 0,1 0 0,0 1 0,0-1 0,0 1 0,-1-1 0,0-1 0,-1-1 0,0 1 0,2-1 0,0 0 0,-2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2T16:07:02.7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90.69922"/>
      <inkml:brushProperty name="anchorY" value="-2620.747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30.39136"/>
      <inkml:brushProperty name="anchorY" value="-3189.65063"/>
      <inkml:brushProperty name="scaleFactor" value="0.5"/>
    </inkml:brush>
  </inkml:definitions>
  <inkml:trace contextRef="#ctx0" brushRef="#br0">0 174 24575,'0'0'0,"2"0"0,2 0 0,1 0 0,4 0 0,1 0 0,1 0 0,0 0 0,0 0 0,-1 0 0,0 0 0,1 0 0,0 0 0,0 0 0,0 0 0,-1 3 0,0 1 0,-1 0 0,2-1 0,0-1 0,0-1 0,0 0 0,6-2 0,0-1 0,0 0 0,2-1 0,-1-1 0,-3 0 0,1-2 0,-2 1 0,-2 1 0,1-1 0,3-1 0,1 0 0,-1 0 0,-1 1 0,-2 2 0,-1 1 0,1 1 0,-2 1 0,0-4 0,-2-1 0,-1-1 0,-2 2 0</inkml:trace>
  <inkml:trace contextRef="#ctx0" brushRef="#br1" timeOffset="541.95">237 0 24575,'0'0'0,"3"0"0,2 2 0,-1 2 0,-1 1 0,1 6 0,1-1 0,-1 1 0,0 1 0,0 0 0,0 4 0,-1 4 0,-1 0 0,1-2 0,-1 4 0,2-1 0,0 1 0,-1 2 0,-1 1 0,-1-1 0,2 3 0,-1-3 0,1 3 0,1-2 0,-2 0 0,0-1 0,0-3 0,2-6 0,0-1 0,0 0 0,-1 0 0,0 1 0,-2 0 0,0-2 0,-1-1 0,0-1 0,0-1 0,-1 0 0,1 1 0,0 0 0,0-1 0,-2-1 0,-2-3 0,-1-2 0,-2-1 0,0-2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2T16:07:04.62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41.35742"/>
      <inkml:brushProperty name="anchorY" value="-4474.09619"/>
      <inkml:brushProperty name="scaleFactor" value="0.5"/>
    </inkml:brush>
  </inkml:definitions>
  <inkml:trace contextRef="#ctx0" brushRef="#br0">1 0 24575,'0'0'0,"2"0"0,2 0 0,1 0 0,4 0 0,1 0 0,1 0 0,0 0 0,-2 2 0,-1 0 0,0 0 0,0-1 0,2 0 0,-2 2 0,1-1 0,0 0 0,-1 0 0,1-1 0,0-1 0,0 1 0,0-1 0,-2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2"/>
  <sheetViews>
    <sheetView topLeftCell="A103" workbookViewId="0">
      <selection activeCell="C114" sqref="C114"/>
    </sheetView>
  </sheetViews>
  <sheetFormatPr defaultRowHeight="15" x14ac:dyDescent="0.25"/>
  <cols>
    <col min="2" max="2" width="5.28515625" bestFit="1" customWidth="1"/>
    <col min="3" max="3" width="61.140625" bestFit="1" customWidth="1"/>
    <col min="4" max="4" width="26.42578125" bestFit="1" customWidth="1"/>
  </cols>
  <sheetData>
    <row r="2" spans="2:3" s="1" customFormat="1" x14ac:dyDescent="0.25">
      <c r="B2" s="1" t="s">
        <v>0</v>
      </c>
    </row>
    <row r="4" spans="2:3" x14ac:dyDescent="0.25">
      <c r="C4" t="s">
        <v>1</v>
      </c>
    </row>
    <row r="5" spans="2:3" x14ac:dyDescent="0.25">
      <c r="C5" t="s">
        <v>2</v>
      </c>
    </row>
    <row r="6" spans="2:3" x14ac:dyDescent="0.25">
      <c r="C6" t="s">
        <v>3</v>
      </c>
    </row>
    <row r="8" spans="2:3" x14ac:dyDescent="0.25">
      <c r="C8" t="s">
        <v>4</v>
      </c>
    </row>
    <row r="9" spans="2:3" x14ac:dyDescent="0.25">
      <c r="C9" t="s">
        <v>5</v>
      </c>
    </row>
    <row r="10" spans="2:3" x14ac:dyDescent="0.25">
      <c r="C10" t="s">
        <v>6</v>
      </c>
    </row>
    <row r="11" spans="2:3" x14ac:dyDescent="0.25">
      <c r="C11" t="s">
        <v>7</v>
      </c>
    </row>
    <row r="12" spans="2:3" x14ac:dyDescent="0.25">
      <c r="C12" t="s">
        <v>8</v>
      </c>
    </row>
    <row r="14" spans="2:3" x14ac:dyDescent="0.25">
      <c r="C14" t="s">
        <v>9</v>
      </c>
    </row>
    <row r="16" spans="2:3" x14ac:dyDescent="0.25">
      <c r="C16" t="s">
        <v>10</v>
      </c>
    </row>
    <row r="17" spans="3:4" x14ac:dyDescent="0.25">
      <c r="D17" t="s">
        <v>11</v>
      </c>
    </row>
    <row r="18" spans="3:4" x14ac:dyDescent="0.25">
      <c r="D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D21" t="s">
        <v>15</v>
      </c>
    </row>
    <row r="22" spans="3:4" x14ac:dyDescent="0.25">
      <c r="D22" t="s">
        <v>16</v>
      </c>
    </row>
    <row r="23" spans="3:4" x14ac:dyDescent="0.25">
      <c r="C23" t="s">
        <v>17</v>
      </c>
    </row>
    <row r="24" spans="3:4" x14ac:dyDescent="0.25">
      <c r="C24" s="2">
        <f ca="1">TODAY()</f>
        <v>45871</v>
      </c>
    </row>
    <row r="25" spans="3:4" x14ac:dyDescent="0.25">
      <c r="C25" t="s">
        <v>18</v>
      </c>
      <c r="D25" t="s">
        <v>19</v>
      </c>
    </row>
    <row r="26" spans="3:4" x14ac:dyDescent="0.25">
      <c r="C26" t="s">
        <v>20</v>
      </c>
      <c r="D26" t="s">
        <v>21</v>
      </c>
    </row>
    <row r="27" spans="3:4" x14ac:dyDescent="0.25">
      <c r="D27" t="s">
        <v>22</v>
      </c>
    </row>
    <row r="28" spans="3:4" x14ac:dyDescent="0.25">
      <c r="D28" t="s">
        <v>23</v>
      </c>
    </row>
    <row r="29" spans="3:4" x14ac:dyDescent="0.25">
      <c r="D29" t="s">
        <v>24</v>
      </c>
    </row>
    <row r="30" spans="3:4" x14ac:dyDescent="0.25">
      <c r="D30" t="s">
        <v>25</v>
      </c>
    </row>
    <row r="31" spans="3:4" x14ac:dyDescent="0.25">
      <c r="D31" t="s">
        <v>26</v>
      </c>
    </row>
    <row r="32" spans="3:4" x14ac:dyDescent="0.25">
      <c r="D32" t="s">
        <v>27</v>
      </c>
    </row>
    <row r="33" spans="2:4" x14ac:dyDescent="0.25">
      <c r="D33" t="s">
        <v>28</v>
      </c>
    </row>
    <row r="34" spans="2:4" x14ac:dyDescent="0.25">
      <c r="D34" t="s">
        <v>29</v>
      </c>
    </row>
    <row r="35" spans="2:4" x14ac:dyDescent="0.25">
      <c r="D35" t="s">
        <v>30</v>
      </c>
    </row>
    <row r="38" spans="2:4" s="1" customFormat="1" x14ac:dyDescent="0.25">
      <c r="B38" s="1" t="s">
        <v>31</v>
      </c>
    </row>
    <row r="40" spans="2:4" x14ac:dyDescent="0.25">
      <c r="C40" t="s">
        <v>32</v>
      </c>
    </row>
    <row r="41" spans="2:4" x14ac:dyDescent="0.25">
      <c r="C41" t="s">
        <v>33</v>
      </c>
    </row>
    <row r="43" spans="2:4" x14ac:dyDescent="0.25">
      <c r="C43" t="s">
        <v>34</v>
      </c>
    </row>
    <row r="44" spans="2:4" x14ac:dyDescent="0.25">
      <c r="C44" t="s">
        <v>35</v>
      </c>
    </row>
    <row r="45" spans="2:4" x14ac:dyDescent="0.25">
      <c r="C45" t="s">
        <v>36</v>
      </c>
    </row>
    <row r="46" spans="2:4" x14ac:dyDescent="0.25">
      <c r="C46" t="s">
        <v>37</v>
      </c>
    </row>
    <row r="47" spans="2:4" x14ac:dyDescent="0.25">
      <c r="C47" t="s">
        <v>38</v>
      </c>
    </row>
    <row r="49" spans="3:3" x14ac:dyDescent="0.25">
      <c r="C49" t="s">
        <v>39</v>
      </c>
    </row>
    <row r="50" spans="3:3" x14ac:dyDescent="0.25">
      <c r="C50" t="s">
        <v>40</v>
      </c>
    </row>
    <row r="51" spans="3:3" x14ac:dyDescent="0.25">
      <c r="C51" t="s">
        <v>41</v>
      </c>
    </row>
    <row r="52" spans="3:3" x14ac:dyDescent="0.25">
      <c r="C52" t="s">
        <v>42</v>
      </c>
    </row>
    <row r="53" spans="3:3" x14ac:dyDescent="0.25">
      <c r="C53" t="s">
        <v>43</v>
      </c>
    </row>
    <row r="54" spans="3:3" x14ac:dyDescent="0.25">
      <c r="C54" t="s">
        <v>44</v>
      </c>
    </row>
    <row r="56" spans="3:3" x14ac:dyDescent="0.25">
      <c r="C56" t="s">
        <v>45</v>
      </c>
    </row>
    <row r="57" spans="3:3" x14ac:dyDescent="0.25">
      <c r="C57" t="s">
        <v>46</v>
      </c>
    </row>
    <row r="58" spans="3:3" x14ac:dyDescent="0.25">
      <c r="C58" t="s">
        <v>47</v>
      </c>
    </row>
    <row r="60" spans="3:3" x14ac:dyDescent="0.25">
      <c r="C60" t="s">
        <v>48</v>
      </c>
    </row>
    <row r="61" spans="3:3" x14ac:dyDescent="0.25">
      <c r="C61" t="s">
        <v>49</v>
      </c>
    </row>
    <row r="63" spans="3:3" x14ac:dyDescent="0.25">
      <c r="C63" t="s">
        <v>50</v>
      </c>
    </row>
    <row r="65" spans="2:3" x14ac:dyDescent="0.25">
      <c r="C65" t="s">
        <v>51</v>
      </c>
    </row>
    <row r="66" spans="2:3" x14ac:dyDescent="0.25">
      <c r="C66" t="s">
        <v>52</v>
      </c>
    </row>
    <row r="67" spans="2:3" x14ac:dyDescent="0.25">
      <c r="C67" t="s">
        <v>53</v>
      </c>
    </row>
    <row r="69" spans="2:3" s="1" customFormat="1" x14ac:dyDescent="0.25">
      <c r="B69" s="1" t="s">
        <v>54</v>
      </c>
    </row>
    <row r="71" spans="2:3" x14ac:dyDescent="0.25">
      <c r="C71" t="s">
        <v>55</v>
      </c>
    </row>
    <row r="72" spans="2:3" x14ac:dyDescent="0.25">
      <c r="C72" t="s">
        <v>56</v>
      </c>
    </row>
    <row r="73" spans="2:3" x14ac:dyDescent="0.25">
      <c r="C73" t="s">
        <v>57</v>
      </c>
    </row>
    <row r="74" spans="2:3" x14ac:dyDescent="0.25">
      <c r="C74" t="s">
        <v>58</v>
      </c>
    </row>
    <row r="75" spans="2:3" x14ac:dyDescent="0.25">
      <c r="C75" t="s">
        <v>59</v>
      </c>
    </row>
    <row r="76" spans="2:3" x14ac:dyDescent="0.25">
      <c r="C76" t="s">
        <v>60</v>
      </c>
    </row>
    <row r="77" spans="2:3" x14ac:dyDescent="0.25">
      <c r="C77" t="s">
        <v>61</v>
      </c>
    </row>
    <row r="78" spans="2:3" x14ac:dyDescent="0.25">
      <c r="C78" t="s">
        <v>62</v>
      </c>
    </row>
    <row r="79" spans="2:3" x14ac:dyDescent="0.25">
      <c r="C79" t="s">
        <v>63</v>
      </c>
    </row>
    <row r="80" spans="2:3" x14ac:dyDescent="0.25">
      <c r="C80" t="s">
        <v>64</v>
      </c>
    </row>
    <row r="81" spans="3:3" x14ac:dyDescent="0.25">
      <c r="C81" t="s">
        <v>65</v>
      </c>
    </row>
    <row r="82" spans="3:3" x14ac:dyDescent="0.25">
      <c r="C82" t="s">
        <v>66</v>
      </c>
    </row>
    <row r="83" spans="3:3" x14ac:dyDescent="0.25">
      <c r="C83" t="s">
        <v>67</v>
      </c>
    </row>
    <row r="84" spans="3:3" x14ac:dyDescent="0.25">
      <c r="C84" t="s">
        <v>68</v>
      </c>
    </row>
    <row r="85" spans="3:3" x14ac:dyDescent="0.25">
      <c r="C85" t="s">
        <v>69</v>
      </c>
    </row>
    <row r="87" spans="3:3" x14ac:dyDescent="0.25">
      <c r="C87" t="s">
        <v>70</v>
      </c>
    </row>
    <row r="89" spans="3:3" x14ac:dyDescent="0.25">
      <c r="C89" t="s">
        <v>71</v>
      </c>
    </row>
    <row r="90" spans="3:3" x14ac:dyDescent="0.25">
      <c r="C90" t="s">
        <v>72</v>
      </c>
    </row>
    <row r="91" spans="3:3" x14ac:dyDescent="0.25">
      <c r="C91" t="s">
        <v>73</v>
      </c>
    </row>
    <row r="92" spans="3:3" x14ac:dyDescent="0.25">
      <c r="C92" t="s">
        <v>74</v>
      </c>
    </row>
    <row r="93" spans="3:3" x14ac:dyDescent="0.25">
      <c r="C93" t="s">
        <v>75</v>
      </c>
    </row>
    <row r="94" spans="3:3" x14ac:dyDescent="0.25">
      <c r="C94" t="s">
        <v>76</v>
      </c>
    </row>
    <row r="95" spans="3:3" x14ac:dyDescent="0.25">
      <c r="C95" t="s">
        <v>77</v>
      </c>
    </row>
    <row r="96" spans="3:3" x14ac:dyDescent="0.25">
      <c r="C96" t="s">
        <v>78</v>
      </c>
    </row>
    <row r="97" spans="2:3" x14ac:dyDescent="0.25">
      <c r="C97" t="s">
        <v>79</v>
      </c>
    </row>
    <row r="98" spans="2:3" x14ac:dyDescent="0.25">
      <c r="C98" t="s">
        <v>80</v>
      </c>
    </row>
    <row r="100" spans="2:3" s="1" customFormat="1" x14ac:dyDescent="0.25">
      <c r="B100" s="1" t="s">
        <v>134</v>
      </c>
    </row>
    <row r="102" spans="2:3" x14ac:dyDescent="0.25">
      <c r="C102" s="3" t="s">
        <v>81</v>
      </c>
    </row>
    <row r="104" spans="2:3" x14ac:dyDescent="0.25">
      <c r="C104" s="4" t="s">
        <v>82</v>
      </c>
    </row>
    <row r="105" spans="2:3" x14ac:dyDescent="0.25">
      <c r="C105" s="4" t="s">
        <v>83</v>
      </c>
    </row>
    <row r="106" spans="2:3" x14ac:dyDescent="0.25">
      <c r="C106" s="4" t="s">
        <v>84</v>
      </c>
    </row>
    <row r="107" spans="2:3" x14ac:dyDescent="0.25">
      <c r="C107" s="4" t="s">
        <v>85</v>
      </c>
    </row>
    <row r="108" spans="2:3" x14ac:dyDescent="0.25">
      <c r="C108" s="4" t="s">
        <v>86</v>
      </c>
    </row>
    <row r="109" spans="2:3" x14ac:dyDescent="0.25">
      <c r="C109" s="4" t="s">
        <v>87</v>
      </c>
    </row>
    <row r="110" spans="2:3" x14ac:dyDescent="0.25">
      <c r="C110" s="4" t="s">
        <v>88</v>
      </c>
    </row>
    <row r="111" spans="2:3" x14ac:dyDescent="0.25">
      <c r="C111" s="4" t="s">
        <v>89</v>
      </c>
    </row>
    <row r="113" spans="3:3" x14ac:dyDescent="0.25">
      <c r="C113" s="3" t="s">
        <v>90</v>
      </c>
    </row>
    <row r="115" spans="3:3" x14ac:dyDescent="0.25">
      <c r="C115" s="5" t="s">
        <v>91</v>
      </c>
    </row>
    <row r="116" spans="3:3" x14ac:dyDescent="0.25">
      <c r="C116" s="5" t="s">
        <v>92</v>
      </c>
    </row>
    <row r="117" spans="3:3" x14ac:dyDescent="0.25">
      <c r="C117" s="5" t="s">
        <v>93</v>
      </c>
    </row>
    <row r="118" spans="3:3" x14ac:dyDescent="0.25">
      <c r="C118" s="5" t="s">
        <v>94</v>
      </c>
    </row>
    <row r="120" spans="3:3" x14ac:dyDescent="0.25">
      <c r="C120" t="s">
        <v>95</v>
      </c>
    </row>
    <row r="121" spans="3:3" x14ac:dyDescent="0.25">
      <c r="C121" t="s">
        <v>96</v>
      </c>
    </row>
    <row r="122" spans="3:3" x14ac:dyDescent="0.25">
      <c r="C122" t="s">
        <v>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E2BD-8CDD-4B15-AF52-3E3F877216E5}">
  <dimension ref="A1:B17"/>
  <sheetViews>
    <sheetView zoomScale="160" zoomScaleNormal="160" workbookViewId="0">
      <selection activeCell="B5" sqref="B5"/>
    </sheetView>
  </sheetViews>
  <sheetFormatPr defaultRowHeight="15" x14ac:dyDescent="0.25"/>
  <cols>
    <col min="2" max="2" width="22.28515625" bestFit="1" customWidth="1"/>
  </cols>
  <sheetData>
    <row r="1" spans="1:2" s="6" customFormat="1" x14ac:dyDescent="0.25">
      <c r="A1" s="6" t="s">
        <v>104</v>
      </c>
    </row>
    <row r="3" spans="1:2" x14ac:dyDescent="0.25">
      <c r="B3" s="6" t="s">
        <v>98</v>
      </c>
    </row>
    <row r="4" spans="1:2" x14ac:dyDescent="0.25">
      <c r="B4" s="6" t="s">
        <v>99</v>
      </c>
    </row>
    <row r="5" spans="1:2" x14ac:dyDescent="0.25">
      <c r="B5" s="6" t="s">
        <v>100</v>
      </c>
    </row>
    <row r="7" spans="1:2" x14ac:dyDescent="0.25">
      <c r="B7" t="s">
        <v>101</v>
      </c>
    </row>
    <row r="8" spans="1:2" x14ac:dyDescent="0.25">
      <c r="B8" t="s">
        <v>102</v>
      </c>
    </row>
    <row r="9" spans="1:2" x14ac:dyDescent="0.25">
      <c r="B9" t="s">
        <v>103</v>
      </c>
    </row>
    <row r="11" spans="1:2" x14ac:dyDescent="0.25">
      <c r="B11" t="s">
        <v>105</v>
      </c>
    </row>
    <row r="12" spans="1:2" x14ac:dyDescent="0.25">
      <c r="B12" t="s">
        <v>106</v>
      </c>
    </row>
    <row r="13" spans="1:2" x14ac:dyDescent="0.25">
      <c r="B13" t="s">
        <v>107</v>
      </c>
    </row>
    <row r="14" spans="1:2" x14ac:dyDescent="0.25">
      <c r="B14" t="s">
        <v>108</v>
      </c>
    </row>
    <row r="15" spans="1:2" x14ac:dyDescent="0.25">
      <c r="B15" t="s">
        <v>109</v>
      </c>
    </row>
    <row r="17" spans="2:2" x14ac:dyDescent="0.25">
      <c r="B1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3A37-ABBE-4458-852A-03D10BDDF087}">
  <dimension ref="B2:B141"/>
  <sheetViews>
    <sheetView tabSelected="1" workbookViewId="0">
      <selection activeCell="O19" sqref="O19"/>
    </sheetView>
  </sheetViews>
  <sheetFormatPr defaultRowHeight="15" x14ac:dyDescent="0.25"/>
  <sheetData>
    <row r="2" spans="2:2" ht="18" x14ac:dyDescent="0.25">
      <c r="B2" s="26" t="s">
        <v>167</v>
      </c>
    </row>
    <row r="4" spans="2:2" x14ac:dyDescent="0.25">
      <c r="B4" s="27" t="s">
        <v>168</v>
      </c>
    </row>
    <row r="6" spans="2:2" x14ac:dyDescent="0.25">
      <c r="B6" s="27" t="s">
        <v>169</v>
      </c>
    </row>
    <row r="10" spans="2:2" ht="18" x14ac:dyDescent="0.25">
      <c r="B10" s="26" t="s">
        <v>170</v>
      </c>
    </row>
    <row r="12" spans="2:2" x14ac:dyDescent="0.25">
      <c r="B12" s="27" t="s">
        <v>171</v>
      </c>
    </row>
    <row r="14" spans="2:2" x14ac:dyDescent="0.25">
      <c r="B14" s="27" t="s">
        <v>172</v>
      </c>
    </row>
    <row r="18" spans="2:2" ht="18" x14ac:dyDescent="0.25">
      <c r="B18" s="26" t="s">
        <v>173</v>
      </c>
    </row>
    <row r="20" spans="2:2" x14ac:dyDescent="0.25">
      <c r="B20" s="27" t="s">
        <v>174</v>
      </c>
    </row>
    <row r="22" spans="2:2" x14ac:dyDescent="0.25">
      <c r="B22" s="27" t="s">
        <v>175</v>
      </c>
    </row>
    <row r="26" spans="2:2" ht="18" x14ac:dyDescent="0.25">
      <c r="B26" s="26" t="s">
        <v>176</v>
      </c>
    </row>
    <row r="28" spans="2:2" x14ac:dyDescent="0.25">
      <c r="B28" s="27" t="s">
        <v>177</v>
      </c>
    </row>
    <row r="30" spans="2:2" x14ac:dyDescent="0.25">
      <c r="B30" s="27" t="s">
        <v>178</v>
      </c>
    </row>
    <row r="34" spans="2:2" ht="18" x14ac:dyDescent="0.25">
      <c r="B34" s="26" t="s">
        <v>179</v>
      </c>
    </row>
    <row r="36" spans="2:2" x14ac:dyDescent="0.25">
      <c r="B36" s="27" t="s">
        <v>180</v>
      </c>
    </row>
    <row r="38" spans="2:2" x14ac:dyDescent="0.25">
      <c r="B38" s="27" t="s">
        <v>181</v>
      </c>
    </row>
    <row r="42" spans="2:2" ht="18" x14ac:dyDescent="0.25">
      <c r="B42" s="26" t="s">
        <v>182</v>
      </c>
    </row>
    <row r="44" spans="2:2" x14ac:dyDescent="0.25">
      <c r="B44" s="27" t="s">
        <v>183</v>
      </c>
    </row>
    <row r="46" spans="2:2" x14ac:dyDescent="0.25">
      <c r="B46" s="27" t="s">
        <v>184</v>
      </c>
    </row>
    <row r="50" spans="2:2" ht="18" x14ac:dyDescent="0.25">
      <c r="B50" s="26" t="s">
        <v>185</v>
      </c>
    </row>
    <row r="52" spans="2:2" x14ac:dyDescent="0.25">
      <c r="B52" s="27" t="s">
        <v>186</v>
      </c>
    </row>
    <row r="54" spans="2:2" x14ac:dyDescent="0.25">
      <c r="B54" s="27" t="s">
        <v>187</v>
      </c>
    </row>
    <row r="58" spans="2:2" ht="18" x14ac:dyDescent="0.25">
      <c r="B58" s="26" t="s">
        <v>188</v>
      </c>
    </row>
    <row r="60" spans="2:2" x14ac:dyDescent="0.25">
      <c r="B60" s="27" t="s">
        <v>189</v>
      </c>
    </row>
    <row r="62" spans="2:2" x14ac:dyDescent="0.25">
      <c r="B62" s="27" t="s">
        <v>190</v>
      </c>
    </row>
    <row r="66" spans="2:2" ht="18" x14ac:dyDescent="0.25">
      <c r="B66" s="26" t="s">
        <v>191</v>
      </c>
    </row>
    <row r="68" spans="2:2" x14ac:dyDescent="0.25">
      <c r="B68" s="27" t="s">
        <v>192</v>
      </c>
    </row>
    <row r="70" spans="2:2" x14ac:dyDescent="0.25">
      <c r="B70" s="27" t="s">
        <v>193</v>
      </c>
    </row>
    <row r="73" spans="2:2" ht="18" x14ac:dyDescent="0.25">
      <c r="B73" s="26" t="s">
        <v>194</v>
      </c>
    </row>
    <row r="75" spans="2:2" x14ac:dyDescent="0.25">
      <c r="B75" s="28" t="s">
        <v>195</v>
      </c>
    </row>
    <row r="77" spans="2:2" x14ac:dyDescent="0.25">
      <c r="B77" s="28" t="s">
        <v>196</v>
      </c>
    </row>
    <row r="81" spans="2:2" ht="18" x14ac:dyDescent="0.25">
      <c r="B81" s="26" t="s">
        <v>197</v>
      </c>
    </row>
    <row r="83" spans="2:2" x14ac:dyDescent="0.25">
      <c r="B83" s="28" t="s">
        <v>198</v>
      </c>
    </row>
    <row r="85" spans="2:2" x14ac:dyDescent="0.25">
      <c r="B85" s="28" t="s">
        <v>199</v>
      </c>
    </row>
    <row r="89" spans="2:2" ht="18" x14ac:dyDescent="0.25">
      <c r="B89" s="26" t="s">
        <v>200</v>
      </c>
    </row>
    <row r="91" spans="2:2" x14ac:dyDescent="0.25">
      <c r="B91" s="28" t="s">
        <v>201</v>
      </c>
    </row>
    <row r="93" spans="2:2" x14ac:dyDescent="0.25">
      <c r="B93" s="28" t="s">
        <v>202</v>
      </c>
    </row>
    <row r="97" spans="2:2" ht="18" x14ac:dyDescent="0.25">
      <c r="B97" s="26" t="s">
        <v>203</v>
      </c>
    </row>
    <row r="99" spans="2:2" x14ac:dyDescent="0.25">
      <c r="B99" s="28" t="s">
        <v>204</v>
      </c>
    </row>
    <row r="101" spans="2:2" x14ac:dyDescent="0.25">
      <c r="B101" s="28" t="s">
        <v>205</v>
      </c>
    </row>
    <row r="105" spans="2:2" ht="18" x14ac:dyDescent="0.25">
      <c r="B105" s="26" t="s">
        <v>206</v>
      </c>
    </row>
    <row r="107" spans="2:2" x14ac:dyDescent="0.25">
      <c r="B107" s="28" t="s">
        <v>207</v>
      </c>
    </row>
    <row r="109" spans="2:2" x14ac:dyDescent="0.25">
      <c r="B109" s="28" t="s">
        <v>208</v>
      </c>
    </row>
    <row r="113" spans="2:2" ht="18" x14ac:dyDescent="0.25">
      <c r="B113" s="26" t="s">
        <v>209</v>
      </c>
    </row>
    <row r="115" spans="2:2" x14ac:dyDescent="0.25">
      <c r="B115" s="28" t="s">
        <v>210</v>
      </c>
    </row>
    <row r="117" spans="2:2" x14ac:dyDescent="0.25">
      <c r="B117" s="28" t="s">
        <v>211</v>
      </c>
    </row>
    <row r="121" spans="2:2" ht="18" x14ac:dyDescent="0.25">
      <c r="B121" s="26" t="s">
        <v>212</v>
      </c>
    </row>
    <row r="123" spans="2:2" x14ac:dyDescent="0.25">
      <c r="B123" s="28" t="s">
        <v>213</v>
      </c>
    </row>
    <row r="125" spans="2:2" x14ac:dyDescent="0.25">
      <c r="B125" s="28" t="s">
        <v>214</v>
      </c>
    </row>
    <row r="129" spans="2:2" ht="18" x14ac:dyDescent="0.25">
      <c r="B129" s="26" t="s">
        <v>215</v>
      </c>
    </row>
    <row r="131" spans="2:2" x14ac:dyDescent="0.25">
      <c r="B131" s="28" t="s">
        <v>216</v>
      </c>
    </row>
    <row r="133" spans="2:2" x14ac:dyDescent="0.25">
      <c r="B133" s="28" t="s">
        <v>217</v>
      </c>
    </row>
    <row r="137" spans="2:2" ht="18" x14ac:dyDescent="0.25">
      <c r="B137" s="26" t="s">
        <v>218</v>
      </c>
    </row>
    <row r="139" spans="2:2" x14ac:dyDescent="0.25">
      <c r="B139" s="28" t="s">
        <v>219</v>
      </c>
    </row>
    <row r="141" spans="2:2" x14ac:dyDescent="0.25">
      <c r="B141" s="28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7979-4111-4CEB-A7A2-2C4A7987063A}">
  <dimension ref="B2:S59"/>
  <sheetViews>
    <sheetView zoomScaleNormal="100" workbookViewId="0">
      <selection activeCell="B2" sqref="B2:M15"/>
    </sheetView>
  </sheetViews>
  <sheetFormatPr defaultRowHeight="15" x14ac:dyDescent="0.25"/>
  <cols>
    <col min="1" max="1" width="4.42578125" customWidth="1"/>
    <col min="3" max="3" width="12.28515625" bestFit="1" customWidth="1"/>
    <col min="4" max="4" width="14.42578125" bestFit="1" customWidth="1"/>
    <col min="5" max="5" width="11.5703125" bestFit="1" customWidth="1"/>
    <col min="7" max="7" width="11.85546875" bestFit="1" customWidth="1"/>
    <col min="8" max="8" width="14.140625" bestFit="1" customWidth="1"/>
    <col min="9" max="9" width="4.7109375" bestFit="1" customWidth="1"/>
    <col min="10" max="10" width="4.85546875" bestFit="1" customWidth="1"/>
    <col min="15" max="15" width="14.42578125" bestFit="1" customWidth="1"/>
  </cols>
  <sheetData>
    <row r="2" spans="2:13" ht="15.75" thickBot="1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2:13" x14ac:dyDescent="0.25">
      <c r="B3">
        <v>1</v>
      </c>
      <c r="C3" s="7" t="s">
        <v>111</v>
      </c>
      <c r="D3" s="8" t="s">
        <v>112</v>
      </c>
      <c r="E3" s="8" t="s">
        <v>113</v>
      </c>
      <c r="F3" s="8" t="s">
        <v>114</v>
      </c>
      <c r="G3" s="8" t="s">
        <v>115</v>
      </c>
      <c r="H3" s="8" t="s">
        <v>116</v>
      </c>
      <c r="I3" s="8" t="s">
        <v>117</v>
      </c>
      <c r="J3" s="8" t="s">
        <v>118</v>
      </c>
      <c r="K3" s="8" t="s">
        <v>119</v>
      </c>
      <c r="L3" s="8" t="s">
        <v>120</v>
      </c>
      <c r="M3" s="9" t="s">
        <v>121</v>
      </c>
    </row>
    <row r="4" spans="2:13" x14ac:dyDescent="0.25">
      <c r="B4">
        <v>2</v>
      </c>
      <c r="C4" s="10" t="s">
        <v>122</v>
      </c>
      <c r="D4">
        <v>239</v>
      </c>
      <c r="E4">
        <v>394</v>
      </c>
      <c r="F4">
        <v>397</v>
      </c>
      <c r="G4">
        <v>165</v>
      </c>
      <c r="H4">
        <v>491</v>
      </c>
      <c r="I4">
        <v>272</v>
      </c>
      <c r="J4">
        <v>170</v>
      </c>
      <c r="K4">
        <v>202</v>
      </c>
      <c r="L4">
        <v>103</v>
      </c>
      <c r="M4" s="11">
        <v>266</v>
      </c>
    </row>
    <row r="5" spans="2:13" x14ac:dyDescent="0.25">
      <c r="B5">
        <v>3</v>
      </c>
      <c r="C5" s="10" t="s">
        <v>123</v>
      </c>
      <c r="D5">
        <v>195</v>
      </c>
      <c r="E5">
        <v>121</v>
      </c>
      <c r="F5">
        <v>361</v>
      </c>
      <c r="G5">
        <v>494</v>
      </c>
      <c r="H5">
        <v>465</v>
      </c>
      <c r="I5">
        <v>478</v>
      </c>
      <c r="J5">
        <v>302</v>
      </c>
      <c r="K5">
        <v>283</v>
      </c>
      <c r="L5">
        <v>413</v>
      </c>
      <c r="M5" s="11">
        <v>455</v>
      </c>
    </row>
    <row r="6" spans="2:13" x14ac:dyDescent="0.25">
      <c r="B6">
        <v>4</v>
      </c>
      <c r="C6" s="10" t="s">
        <v>124</v>
      </c>
      <c r="D6">
        <v>496</v>
      </c>
      <c r="E6">
        <v>488</v>
      </c>
      <c r="F6">
        <v>375</v>
      </c>
      <c r="G6">
        <v>468</v>
      </c>
      <c r="H6">
        <v>131</v>
      </c>
      <c r="I6">
        <v>326</v>
      </c>
      <c r="J6">
        <v>212</v>
      </c>
      <c r="K6">
        <v>414</v>
      </c>
      <c r="L6">
        <v>385</v>
      </c>
      <c r="M6" s="11">
        <v>225</v>
      </c>
    </row>
    <row r="7" spans="2:13" x14ac:dyDescent="0.25">
      <c r="B7">
        <v>5</v>
      </c>
      <c r="C7" s="10" t="s">
        <v>125</v>
      </c>
      <c r="D7">
        <v>180</v>
      </c>
      <c r="E7">
        <v>437</v>
      </c>
      <c r="F7">
        <v>482</v>
      </c>
      <c r="G7">
        <v>287</v>
      </c>
      <c r="H7">
        <v>311</v>
      </c>
      <c r="I7">
        <v>435</v>
      </c>
      <c r="J7">
        <v>249</v>
      </c>
      <c r="K7">
        <v>194</v>
      </c>
      <c r="L7">
        <v>234</v>
      </c>
      <c r="M7" s="11">
        <v>112</v>
      </c>
    </row>
    <row r="8" spans="2:13" x14ac:dyDescent="0.25">
      <c r="B8">
        <v>6</v>
      </c>
      <c r="C8" s="10" t="s">
        <v>126</v>
      </c>
      <c r="D8">
        <v>110</v>
      </c>
      <c r="E8">
        <v>309</v>
      </c>
      <c r="F8">
        <v>445</v>
      </c>
      <c r="G8">
        <v>118</v>
      </c>
      <c r="H8">
        <v>262</v>
      </c>
      <c r="I8">
        <v>271</v>
      </c>
      <c r="J8">
        <v>235</v>
      </c>
      <c r="K8">
        <v>106</v>
      </c>
      <c r="L8">
        <v>429</v>
      </c>
      <c r="M8" s="11">
        <v>219</v>
      </c>
    </row>
    <row r="9" spans="2:13" x14ac:dyDescent="0.25">
      <c r="B9">
        <v>7</v>
      </c>
      <c r="C9" s="10" t="s">
        <v>127</v>
      </c>
      <c r="D9">
        <v>168</v>
      </c>
      <c r="E9">
        <v>290</v>
      </c>
      <c r="F9">
        <v>393</v>
      </c>
      <c r="G9">
        <v>180</v>
      </c>
      <c r="H9">
        <v>229</v>
      </c>
      <c r="I9">
        <v>358</v>
      </c>
      <c r="J9">
        <v>326</v>
      </c>
      <c r="K9">
        <v>324</v>
      </c>
      <c r="L9">
        <v>310</v>
      </c>
      <c r="M9" s="11">
        <v>384</v>
      </c>
    </row>
    <row r="10" spans="2:13" x14ac:dyDescent="0.25">
      <c r="B10">
        <v>8</v>
      </c>
      <c r="C10" s="10" t="s">
        <v>128</v>
      </c>
      <c r="D10">
        <v>288</v>
      </c>
      <c r="E10">
        <v>239</v>
      </c>
      <c r="F10">
        <v>403</v>
      </c>
      <c r="G10">
        <v>326</v>
      </c>
      <c r="H10">
        <v>332</v>
      </c>
      <c r="I10">
        <v>432</v>
      </c>
      <c r="J10">
        <v>500</v>
      </c>
      <c r="K10">
        <v>302</v>
      </c>
      <c r="L10">
        <v>124</v>
      </c>
      <c r="M10" s="11">
        <v>275</v>
      </c>
    </row>
    <row r="11" spans="2:13" x14ac:dyDescent="0.25">
      <c r="B11">
        <v>9</v>
      </c>
      <c r="C11" s="10" t="s">
        <v>129</v>
      </c>
      <c r="D11">
        <v>427</v>
      </c>
      <c r="E11">
        <v>291</v>
      </c>
      <c r="F11">
        <v>267</v>
      </c>
      <c r="G11">
        <v>340</v>
      </c>
      <c r="H11">
        <v>493</v>
      </c>
      <c r="I11">
        <v>421</v>
      </c>
      <c r="J11">
        <v>335</v>
      </c>
      <c r="K11">
        <v>171</v>
      </c>
      <c r="L11">
        <v>482</v>
      </c>
      <c r="M11" s="11">
        <v>266</v>
      </c>
    </row>
    <row r="12" spans="2:13" x14ac:dyDescent="0.25">
      <c r="B12">
        <v>10</v>
      </c>
      <c r="C12" s="10" t="s">
        <v>130</v>
      </c>
      <c r="D12">
        <v>285</v>
      </c>
      <c r="E12">
        <v>464</v>
      </c>
      <c r="F12">
        <v>199</v>
      </c>
      <c r="G12">
        <v>321</v>
      </c>
      <c r="H12">
        <v>488</v>
      </c>
      <c r="I12">
        <v>170</v>
      </c>
      <c r="J12">
        <v>151</v>
      </c>
      <c r="K12">
        <v>369</v>
      </c>
      <c r="L12">
        <v>253</v>
      </c>
      <c r="M12" s="11">
        <v>196</v>
      </c>
    </row>
    <row r="13" spans="2:13" x14ac:dyDescent="0.25">
      <c r="B13">
        <v>11</v>
      </c>
      <c r="C13" s="10" t="s">
        <v>131</v>
      </c>
      <c r="D13">
        <v>182</v>
      </c>
      <c r="E13">
        <v>103</v>
      </c>
      <c r="F13">
        <v>354</v>
      </c>
      <c r="G13">
        <v>339</v>
      </c>
      <c r="H13">
        <v>389</v>
      </c>
      <c r="I13">
        <v>364</v>
      </c>
      <c r="J13">
        <v>230</v>
      </c>
      <c r="K13">
        <v>346</v>
      </c>
      <c r="L13">
        <v>437</v>
      </c>
      <c r="M13" s="11">
        <v>131</v>
      </c>
    </row>
    <row r="14" spans="2:13" x14ac:dyDescent="0.25">
      <c r="B14">
        <v>12</v>
      </c>
      <c r="C14" s="10" t="s">
        <v>132</v>
      </c>
      <c r="D14">
        <v>459</v>
      </c>
      <c r="E14">
        <v>225</v>
      </c>
      <c r="F14">
        <v>346</v>
      </c>
      <c r="G14">
        <v>136</v>
      </c>
      <c r="H14">
        <v>468</v>
      </c>
      <c r="I14">
        <v>354</v>
      </c>
      <c r="J14">
        <v>442</v>
      </c>
      <c r="K14">
        <v>467</v>
      </c>
      <c r="L14">
        <v>191</v>
      </c>
      <c r="M14" s="11">
        <v>165</v>
      </c>
    </row>
    <row r="15" spans="2:13" ht="15.75" thickBot="1" x14ac:dyDescent="0.3">
      <c r="B15">
        <v>13</v>
      </c>
      <c r="C15" s="12" t="s">
        <v>133</v>
      </c>
      <c r="D15" s="13">
        <v>119</v>
      </c>
      <c r="E15" s="13">
        <v>455</v>
      </c>
      <c r="F15" s="13">
        <v>105</v>
      </c>
      <c r="G15" s="13">
        <v>114</v>
      </c>
      <c r="H15" s="13">
        <v>302</v>
      </c>
      <c r="I15" s="13">
        <v>445</v>
      </c>
      <c r="J15" s="13">
        <v>492</v>
      </c>
      <c r="K15" s="13">
        <v>323</v>
      </c>
      <c r="L15" s="13">
        <v>107</v>
      </c>
      <c r="M15" s="14">
        <v>142</v>
      </c>
    </row>
    <row r="18" spans="2:19" ht="15.75" thickBot="1" x14ac:dyDescent="0.3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2:19" x14ac:dyDescent="0.25">
      <c r="B19">
        <v>1</v>
      </c>
      <c r="C19" s="8" t="s">
        <v>112</v>
      </c>
      <c r="D19" s="8" t="s">
        <v>113</v>
      </c>
      <c r="E19" s="8" t="s">
        <v>114</v>
      </c>
      <c r="F19" s="8" t="s">
        <v>115</v>
      </c>
      <c r="G19" s="7" t="s">
        <v>111</v>
      </c>
      <c r="H19" s="8" t="s">
        <v>116</v>
      </c>
      <c r="I19" s="8" t="s">
        <v>117</v>
      </c>
      <c r="J19" s="8" t="s">
        <v>118</v>
      </c>
      <c r="K19" s="8" t="s">
        <v>119</v>
      </c>
      <c r="L19" s="8" t="s">
        <v>120</v>
      </c>
    </row>
    <row r="20" spans="2:19" x14ac:dyDescent="0.25">
      <c r="B20">
        <v>2</v>
      </c>
      <c r="C20">
        <v>239</v>
      </c>
      <c r="D20">
        <v>394</v>
      </c>
      <c r="E20">
        <v>397</v>
      </c>
      <c r="F20">
        <v>165</v>
      </c>
      <c r="G20" s="10" t="s">
        <v>122</v>
      </c>
      <c r="H20">
        <v>491</v>
      </c>
      <c r="I20">
        <v>272</v>
      </c>
      <c r="J20">
        <v>170</v>
      </c>
      <c r="K20">
        <v>202</v>
      </c>
      <c r="L20">
        <v>103</v>
      </c>
    </row>
    <row r="21" spans="2:19" x14ac:dyDescent="0.25">
      <c r="B21">
        <v>3</v>
      </c>
      <c r="C21">
        <v>195</v>
      </c>
      <c r="D21">
        <v>121</v>
      </c>
      <c r="E21">
        <v>361</v>
      </c>
      <c r="F21">
        <v>494</v>
      </c>
      <c r="G21" s="10" t="s">
        <v>123</v>
      </c>
      <c r="H21">
        <v>465</v>
      </c>
      <c r="I21">
        <v>478</v>
      </c>
      <c r="J21">
        <v>302</v>
      </c>
      <c r="K21">
        <v>283</v>
      </c>
      <c r="L21">
        <v>413</v>
      </c>
      <c r="O21" s="23" t="s">
        <v>135</v>
      </c>
      <c r="P21" s="23"/>
      <c r="Q21" s="23"/>
      <c r="R21" s="23"/>
      <c r="S21" s="23"/>
    </row>
    <row r="22" spans="2:19" x14ac:dyDescent="0.25">
      <c r="B22">
        <v>4</v>
      </c>
      <c r="C22">
        <v>496</v>
      </c>
      <c r="D22">
        <v>488</v>
      </c>
      <c r="E22">
        <v>375</v>
      </c>
      <c r="F22">
        <v>468</v>
      </c>
      <c r="G22" s="10" t="s">
        <v>124</v>
      </c>
      <c r="H22">
        <v>131</v>
      </c>
      <c r="I22">
        <v>326</v>
      </c>
      <c r="J22">
        <v>212</v>
      </c>
      <c r="K22">
        <v>414</v>
      </c>
      <c r="L22">
        <v>103</v>
      </c>
      <c r="O22" s="23"/>
      <c r="P22" s="23"/>
      <c r="Q22" s="23"/>
      <c r="R22" s="23"/>
      <c r="S22" s="23"/>
    </row>
    <row r="23" spans="2:19" x14ac:dyDescent="0.25">
      <c r="B23">
        <v>5</v>
      </c>
      <c r="C23">
        <v>180</v>
      </c>
      <c r="D23">
        <v>437</v>
      </c>
      <c r="E23">
        <v>482</v>
      </c>
      <c r="F23">
        <v>287</v>
      </c>
      <c r="G23" s="10" t="s">
        <v>125</v>
      </c>
      <c r="H23">
        <v>311</v>
      </c>
      <c r="I23">
        <v>435</v>
      </c>
      <c r="J23">
        <v>249</v>
      </c>
      <c r="K23">
        <v>194</v>
      </c>
      <c r="L23">
        <v>234</v>
      </c>
      <c r="O23" s="23"/>
      <c r="P23" s="23"/>
      <c r="Q23" s="23"/>
      <c r="R23" s="23"/>
      <c r="S23" s="23"/>
    </row>
    <row r="24" spans="2:19" x14ac:dyDescent="0.25">
      <c r="B24">
        <v>6</v>
      </c>
      <c r="C24">
        <v>110</v>
      </c>
      <c r="D24">
        <v>309</v>
      </c>
      <c r="E24">
        <v>445</v>
      </c>
      <c r="F24">
        <v>118</v>
      </c>
      <c r="G24" s="10" t="s">
        <v>126</v>
      </c>
      <c r="H24">
        <v>262</v>
      </c>
      <c r="I24">
        <v>271</v>
      </c>
      <c r="J24">
        <v>235</v>
      </c>
      <c r="K24">
        <v>106</v>
      </c>
      <c r="L24">
        <v>429</v>
      </c>
    </row>
    <row r="25" spans="2:19" x14ac:dyDescent="0.25">
      <c r="B25">
        <v>7</v>
      </c>
      <c r="C25">
        <v>168</v>
      </c>
      <c r="D25">
        <v>290</v>
      </c>
      <c r="E25">
        <v>393</v>
      </c>
      <c r="F25">
        <v>180</v>
      </c>
      <c r="G25" s="10" t="s">
        <v>127</v>
      </c>
      <c r="H25">
        <v>229</v>
      </c>
      <c r="I25">
        <v>358</v>
      </c>
      <c r="J25">
        <v>326</v>
      </c>
      <c r="K25">
        <v>324</v>
      </c>
      <c r="L25">
        <v>310</v>
      </c>
      <c r="O25" t="s">
        <v>95</v>
      </c>
    </row>
    <row r="26" spans="2:19" x14ac:dyDescent="0.25">
      <c r="B26">
        <v>8</v>
      </c>
      <c r="C26">
        <v>288</v>
      </c>
      <c r="D26">
        <v>239</v>
      </c>
      <c r="E26">
        <v>403</v>
      </c>
      <c r="F26">
        <v>326</v>
      </c>
      <c r="G26" s="10" t="s">
        <v>128</v>
      </c>
      <c r="H26">
        <v>332</v>
      </c>
      <c r="I26">
        <v>432</v>
      </c>
      <c r="J26">
        <v>500</v>
      </c>
      <c r="K26">
        <v>302</v>
      </c>
      <c r="L26">
        <v>124</v>
      </c>
      <c r="O26" t="s">
        <v>136</v>
      </c>
    </row>
    <row r="27" spans="2:19" x14ac:dyDescent="0.25">
      <c r="B27">
        <v>9</v>
      </c>
      <c r="C27">
        <v>427</v>
      </c>
      <c r="D27">
        <v>291</v>
      </c>
      <c r="E27">
        <v>267</v>
      </c>
      <c r="F27">
        <v>340</v>
      </c>
      <c r="G27" s="10" t="s">
        <v>129</v>
      </c>
      <c r="H27">
        <v>493</v>
      </c>
      <c r="I27">
        <v>421</v>
      </c>
      <c r="J27">
        <v>335</v>
      </c>
      <c r="K27">
        <v>171</v>
      </c>
      <c r="L27">
        <v>482</v>
      </c>
    </row>
    <row r="28" spans="2:19" x14ac:dyDescent="0.25">
      <c r="B28">
        <v>10</v>
      </c>
      <c r="C28">
        <v>285</v>
      </c>
      <c r="D28">
        <v>464</v>
      </c>
      <c r="E28">
        <v>199</v>
      </c>
      <c r="F28">
        <v>321</v>
      </c>
      <c r="G28" s="10" t="s">
        <v>130</v>
      </c>
      <c r="H28">
        <v>488</v>
      </c>
      <c r="I28">
        <v>170</v>
      </c>
      <c r="J28">
        <v>151</v>
      </c>
      <c r="K28">
        <v>369</v>
      </c>
      <c r="L28">
        <v>253</v>
      </c>
    </row>
    <row r="29" spans="2:19" x14ac:dyDescent="0.25">
      <c r="B29">
        <v>11</v>
      </c>
      <c r="C29">
        <v>182</v>
      </c>
      <c r="D29">
        <v>103</v>
      </c>
      <c r="E29">
        <v>354</v>
      </c>
      <c r="F29">
        <v>339</v>
      </c>
      <c r="G29" s="10" t="s">
        <v>131</v>
      </c>
      <c r="H29">
        <v>389</v>
      </c>
      <c r="I29">
        <v>364</v>
      </c>
      <c r="J29">
        <v>230</v>
      </c>
      <c r="K29">
        <v>346</v>
      </c>
      <c r="L29">
        <v>437</v>
      </c>
    </row>
    <row r="30" spans="2:19" x14ac:dyDescent="0.25">
      <c r="B30">
        <v>12</v>
      </c>
      <c r="C30">
        <v>459</v>
      </c>
      <c r="D30">
        <v>225</v>
      </c>
      <c r="E30">
        <v>346</v>
      </c>
      <c r="F30">
        <v>136</v>
      </c>
      <c r="G30" s="10" t="s">
        <v>132</v>
      </c>
      <c r="H30">
        <v>468</v>
      </c>
      <c r="I30">
        <v>354</v>
      </c>
      <c r="J30">
        <v>442</v>
      </c>
      <c r="K30">
        <v>467</v>
      </c>
      <c r="L30">
        <v>191</v>
      </c>
    </row>
    <row r="31" spans="2:19" ht="15.75" thickBot="1" x14ac:dyDescent="0.3">
      <c r="B31">
        <v>13</v>
      </c>
      <c r="C31" s="13">
        <v>119</v>
      </c>
      <c r="D31" s="13">
        <v>455</v>
      </c>
      <c r="E31" s="13">
        <v>105</v>
      </c>
      <c r="F31" s="13">
        <v>114</v>
      </c>
      <c r="G31" s="12" t="s">
        <v>133</v>
      </c>
      <c r="H31" s="13">
        <v>302</v>
      </c>
      <c r="I31" s="13">
        <v>445</v>
      </c>
      <c r="J31" s="13">
        <v>492</v>
      </c>
      <c r="K31" s="13">
        <v>323</v>
      </c>
      <c r="L31" s="13">
        <v>107</v>
      </c>
    </row>
    <row r="33" spans="3:19" x14ac:dyDescent="0.25">
      <c r="O33" s="23" t="s">
        <v>137</v>
      </c>
      <c r="P33" s="23"/>
      <c r="Q33" s="23"/>
      <c r="R33" s="23"/>
      <c r="S33" s="23"/>
    </row>
    <row r="34" spans="3:19" x14ac:dyDescent="0.25">
      <c r="C34" t="s">
        <v>138</v>
      </c>
      <c r="D34">
        <f>INDEX(C19:L31,10,1)</f>
        <v>285</v>
      </c>
      <c r="O34" s="23"/>
      <c r="P34" s="23"/>
      <c r="Q34" s="23"/>
      <c r="R34" s="23"/>
      <c r="S34" s="23"/>
    </row>
    <row r="35" spans="3:19" x14ac:dyDescent="0.25">
      <c r="O35" s="23"/>
      <c r="P35" s="23"/>
      <c r="Q35" s="23"/>
      <c r="R35" s="23"/>
      <c r="S35" s="23"/>
    </row>
    <row r="36" spans="3:19" x14ac:dyDescent="0.25">
      <c r="C36">
        <f>MATCH(G26,G19:G31,0)</f>
        <v>8</v>
      </c>
      <c r="D36">
        <f>MATCH(L19,C19:L19)</f>
        <v>10</v>
      </c>
    </row>
    <row r="37" spans="3:19" x14ac:dyDescent="0.25">
      <c r="O37" t="s">
        <v>136</v>
      </c>
    </row>
    <row r="39" spans="3:19" x14ac:dyDescent="0.25">
      <c r="M39" t="s">
        <v>130</v>
      </c>
      <c r="N39" t="s">
        <v>99</v>
      </c>
      <c r="O39" t="s">
        <v>142</v>
      </c>
      <c r="P39">
        <f>MATCH(M39,G19:G31,0)</f>
        <v>10</v>
      </c>
    </row>
    <row r="40" spans="3:19" ht="15.75" thickBot="1" x14ac:dyDescent="0.3">
      <c r="M40" t="s">
        <v>118</v>
      </c>
      <c r="N40" t="s">
        <v>99</v>
      </c>
      <c r="O40" t="s">
        <v>141</v>
      </c>
      <c r="P40">
        <f>MATCH(M40,C19:L19,)</f>
        <v>8</v>
      </c>
    </row>
    <row r="41" spans="3:19" x14ac:dyDescent="0.25">
      <c r="D41" s="7" t="s">
        <v>139</v>
      </c>
      <c r="E41" s="7" t="s">
        <v>140</v>
      </c>
      <c r="F41" s="8"/>
      <c r="G41" s="9"/>
      <c r="H41" s="7" t="s">
        <v>141</v>
      </c>
      <c r="I41" s="8"/>
      <c r="J41" s="9"/>
    </row>
    <row r="42" spans="3:19" ht="15.75" thickBot="1" x14ac:dyDescent="0.3">
      <c r="D42" s="12"/>
      <c r="E42" s="12" t="s">
        <v>99</v>
      </c>
      <c r="F42" s="13"/>
      <c r="G42" s="14"/>
      <c r="H42" s="12" t="s">
        <v>99</v>
      </c>
      <c r="I42" s="13"/>
      <c r="J42" s="14"/>
      <c r="L42" s="24" t="s">
        <v>143</v>
      </c>
      <c r="M42" s="24"/>
      <c r="N42" t="s">
        <v>98</v>
      </c>
      <c r="O42" cm="1">
        <f t="array" ref="O42">INDEX(C19:L31,P39,P40)</f>
        <v>151</v>
      </c>
    </row>
    <row r="43" spans="3:19" x14ac:dyDescent="0.25">
      <c r="L43" s="24"/>
      <c r="M43" s="24"/>
    </row>
    <row r="46" spans="3:19" x14ac:dyDescent="0.25">
      <c r="C46" s="20" t="s">
        <v>144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3:19" x14ac:dyDescent="0.25"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3:19" x14ac:dyDescent="0.25"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3:16" x14ac:dyDescent="0.25"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1" spans="3:16" x14ac:dyDescent="0.25">
      <c r="C51" t="s">
        <v>99</v>
      </c>
      <c r="D51" t="s">
        <v>142</v>
      </c>
      <c r="E51">
        <f>MATCH("John Smith",[1]Sports_Dataset!$A$1:$A$501,0)</f>
        <v>246</v>
      </c>
      <c r="G51" t="s">
        <v>148</v>
      </c>
    </row>
    <row r="52" spans="3:16" x14ac:dyDescent="0.25">
      <c r="C52" t="s">
        <v>99</v>
      </c>
      <c r="D52" t="s">
        <v>145</v>
      </c>
      <c r="E52">
        <f>MATCH("Sport",[1]Sports_Dataset!$A$1:$M$1,0)</f>
        <v>2</v>
      </c>
      <c r="G52" t="s">
        <v>149</v>
      </c>
    </row>
    <row r="54" spans="3:16" x14ac:dyDescent="0.25">
      <c r="C54" t="s">
        <v>98</v>
      </c>
      <c r="D54" t="s">
        <v>146</v>
      </c>
      <c r="E54" t="str" cm="1">
        <f t="array" ref="E54">INDEX([1]Sports_Dataset!$A$1:$M$501,E51,E52)</f>
        <v>Weightlifting</v>
      </c>
      <c r="G54" t="s">
        <v>147</v>
      </c>
    </row>
    <row r="56" spans="3:16" x14ac:dyDescent="0.25">
      <c r="C56" t="str">
        <f>INDEX([1]Sports_Dataset!$A$1:$M$501,MATCH("John Smith",[1]Sports_Dataset!$A$1:$A$501,0),MATCH("Sport",[1]Sports_Dataset!$A$1:$M$1,0))</f>
        <v>Weightlifting</v>
      </c>
    </row>
    <row r="58" spans="3:16" x14ac:dyDescent="0.25">
      <c r="C58" s="21" t="s">
        <v>150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3:16" x14ac:dyDescent="0.25">
      <c r="C59" s="22" t="s">
        <v>151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</sheetData>
  <mergeCells count="6">
    <mergeCell ref="C46:O49"/>
    <mergeCell ref="C58:P58"/>
    <mergeCell ref="C59:P59"/>
    <mergeCell ref="O21:S23"/>
    <mergeCell ref="O33:S35"/>
    <mergeCell ref="L42:M4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0EB4-4BFC-47BF-9083-A3A0A9B9AC90}">
  <dimension ref="A1:E8"/>
  <sheetViews>
    <sheetView topLeftCell="A4" zoomScale="220" zoomScaleNormal="220" workbookViewId="0">
      <selection activeCell="D8" sqref="D8"/>
    </sheetView>
  </sheetViews>
  <sheetFormatPr defaultRowHeight="15" x14ac:dyDescent="0.25"/>
  <cols>
    <col min="4" max="4" width="10.85546875" bestFit="1" customWidth="1"/>
  </cols>
  <sheetData>
    <row r="1" spans="1:5" x14ac:dyDescent="0.25">
      <c r="A1" t="s">
        <v>154</v>
      </c>
    </row>
    <row r="2" spans="1:5" x14ac:dyDescent="0.25">
      <c r="B2" t="s">
        <v>152</v>
      </c>
      <c r="E2" t="str">
        <f>B2</f>
        <v>Siraj</v>
      </c>
    </row>
    <row r="4" spans="1:5" x14ac:dyDescent="0.25">
      <c r="B4" t="s">
        <v>155</v>
      </c>
      <c r="E4" t="str" cm="1">
        <f t="array" aca="1" ref="E4" ca="1">INDIRECT(C6)</f>
        <v>A1</v>
      </c>
    </row>
    <row r="6" spans="1:5" x14ac:dyDescent="0.25">
      <c r="C6" t="s">
        <v>153</v>
      </c>
    </row>
    <row r="8" spans="1:5" x14ac:dyDescent="0.25">
      <c r="B8" t="s">
        <v>156</v>
      </c>
      <c r="D8" t="str" cm="1">
        <f t="array" aca="1" ref="D8" ca="1">INDIRECT(B8)</f>
        <v>Index-Match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40B-FC6E-4CE0-B061-67E5536E4B6C}">
  <dimension ref="B2:T28"/>
  <sheetViews>
    <sheetView topLeftCell="A15" zoomScaleNormal="100" workbookViewId="0">
      <selection activeCell="Q24" sqref="Q24"/>
    </sheetView>
  </sheetViews>
  <sheetFormatPr defaultRowHeight="15" x14ac:dyDescent="0.25"/>
  <cols>
    <col min="2" max="2" width="12" bestFit="1" customWidth="1"/>
    <col min="3" max="4" width="7.7109375" bestFit="1" customWidth="1"/>
    <col min="5" max="5" width="7.28515625" bestFit="1" customWidth="1"/>
    <col min="6" max="6" width="6.5703125" bestFit="1" customWidth="1"/>
    <col min="7" max="7" width="4.85546875" bestFit="1" customWidth="1"/>
    <col min="8" max="8" width="4.7109375" bestFit="1" customWidth="1"/>
    <col min="9" max="9" width="4.85546875" bestFit="1" customWidth="1"/>
    <col min="10" max="10" width="7.140625" bestFit="1" customWidth="1"/>
    <col min="11" max="11" width="7.42578125" bestFit="1" customWidth="1"/>
    <col min="12" max="13" width="9.28515625" bestFit="1" customWidth="1"/>
    <col min="15" max="15" width="3.7109375" bestFit="1" customWidth="1"/>
    <col min="17" max="17" width="4.7109375" bestFit="1" customWidth="1"/>
    <col min="18" max="20" width="3.7109375" bestFit="1" customWidth="1"/>
  </cols>
  <sheetData>
    <row r="2" spans="2:20" x14ac:dyDescent="0.25">
      <c r="B2" s="16">
        <v>239</v>
      </c>
      <c r="C2">
        <v>394</v>
      </c>
      <c r="D2">
        <v>397</v>
      </c>
      <c r="E2">
        <v>165</v>
      </c>
      <c r="F2">
        <v>491</v>
      </c>
      <c r="G2">
        <v>272</v>
      </c>
      <c r="H2">
        <v>170</v>
      </c>
      <c r="I2" s="16">
        <v>202</v>
      </c>
      <c r="J2" s="16">
        <v>103</v>
      </c>
      <c r="K2" s="17">
        <v>266</v>
      </c>
    </row>
    <row r="3" spans="2:20" x14ac:dyDescent="0.25">
      <c r="B3">
        <v>195</v>
      </c>
      <c r="C3">
        <v>121</v>
      </c>
      <c r="D3">
        <v>361</v>
      </c>
      <c r="E3">
        <v>494</v>
      </c>
      <c r="F3">
        <v>465</v>
      </c>
      <c r="G3">
        <v>478</v>
      </c>
      <c r="H3">
        <v>302</v>
      </c>
      <c r="I3" s="16">
        <v>283</v>
      </c>
      <c r="J3" s="16">
        <v>413</v>
      </c>
      <c r="K3" s="17">
        <v>455</v>
      </c>
    </row>
    <row r="4" spans="2:20" x14ac:dyDescent="0.25">
      <c r="B4">
        <v>496</v>
      </c>
      <c r="C4">
        <v>488</v>
      </c>
      <c r="D4">
        <v>375</v>
      </c>
      <c r="E4">
        <v>468</v>
      </c>
      <c r="F4">
        <v>131</v>
      </c>
      <c r="G4">
        <v>326</v>
      </c>
      <c r="H4">
        <v>212</v>
      </c>
      <c r="I4">
        <v>414</v>
      </c>
      <c r="J4">
        <v>385</v>
      </c>
      <c r="K4" s="11">
        <v>225</v>
      </c>
    </row>
    <row r="5" spans="2:20" x14ac:dyDescent="0.25">
      <c r="B5">
        <v>180</v>
      </c>
      <c r="C5">
        <v>437</v>
      </c>
      <c r="D5">
        <v>482</v>
      </c>
      <c r="E5" s="6">
        <v>287</v>
      </c>
      <c r="F5">
        <v>311</v>
      </c>
      <c r="G5">
        <v>435</v>
      </c>
      <c r="H5">
        <v>249</v>
      </c>
      <c r="I5">
        <v>194</v>
      </c>
      <c r="J5">
        <v>234</v>
      </c>
      <c r="K5" s="11">
        <v>112</v>
      </c>
      <c r="M5" t="s">
        <v>157</v>
      </c>
      <c r="O5">
        <f ca="1">OFFSET(E5,2,5)</f>
        <v>310</v>
      </c>
      <c r="Q5">
        <f ca="1">OFFSET(C7,-5,6)</f>
        <v>202</v>
      </c>
      <c r="R5" cm="1">
        <f t="array" aca="1" ref="R5:T6" ca="1">OFFSET(C7,-5,6,2,3)</f>
        <v>202</v>
      </c>
      <c r="S5">
        <f ca="1"/>
        <v>103</v>
      </c>
      <c r="T5">
        <f ca="1"/>
        <v>266</v>
      </c>
    </row>
    <row r="6" spans="2:20" x14ac:dyDescent="0.25">
      <c r="B6">
        <v>110</v>
      </c>
      <c r="C6">
        <v>309</v>
      </c>
      <c r="D6">
        <v>445</v>
      </c>
      <c r="E6">
        <v>118</v>
      </c>
      <c r="F6">
        <v>262</v>
      </c>
      <c r="G6">
        <v>271</v>
      </c>
      <c r="H6">
        <v>235</v>
      </c>
      <c r="I6">
        <v>106</v>
      </c>
      <c r="J6">
        <v>429</v>
      </c>
      <c r="K6" s="11">
        <v>219</v>
      </c>
      <c r="M6" t="s">
        <v>158</v>
      </c>
      <c r="R6">
        <f ca="1"/>
        <v>283</v>
      </c>
      <c r="S6">
        <f ca="1"/>
        <v>413</v>
      </c>
      <c r="T6">
        <f ca="1"/>
        <v>455</v>
      </c>
    </row>
    <row r="7" spans="2:20" x14ac:dyDescent="0.25">
      <c r="B7">
        <v>168</v>
      </c>
      <c r="C7" s="15">
        <v>290</v>
      </c>
      <c r="D7">
        <v>393</v>
      </c>
      <c r="E7">
        <v>180</v>
      </c>
      <c r="F7">
        <v>229</v>
      </c>
      <c r="G7">
        <v>358</v>
      </c>
      <c r="H7">
        <v>326</v>
      </c>
      <c r="I7">
        <v>324</v>
      </c>
      <c r="J7" s="15">
        <v>310</v>
      </c>
      <c r="K7" s="11">
        <v>384</v>
      </c>
    </row>
    <row r="8" spans="2:20" x14ac:dyDescent="0.25">
      <c r="B8">
        <v>288</v>
      </c>
      <c r="C8">
        <v>239</v>
      </c>
      <c r="D8">
        <v>403</v>
      </c>
      <c r="E8">
        <v>326</v>
      </c>
      <c r="F8">
        <v>332</v>
      </c>
      <c r="G8">
        <v>432</v>
      </c>
      <c r="H8">
        <v>500</v>
      </c>
      <c r="I8">
        <v>302</v>
      </c>
      <c r="J8">
        <v>124</v>
      </c>
      <c r="K8" s="11">
        <v>275</v>
      </c>
    </row>
    <row r="9" spans="2:20" x14ac:dyDescent="0.25">
      <c r="B9">
        <v>427</v>
      </c>
      <c r="C9">
        <v>291</v>
      </c>
      <c r="D9">
        <v>267</v>
      </c>
      <c r="E9">
        <v>340</v>
      </c>
      <c r="F9">
        <v>493</v>
      </c>
      <c r="G9">
        <v>421</v>
      </c>
      <c r="H9">
        <v>335</v>
      </c>
      <c r="I9">
        <v>171</v>
      </c>
      <c r="J9">
        <v>482</v>
      </c>
      <c r="K9" s="11">
        <v>266</v>
      </c>
      <c r="Q9">
        <f ca="1">SUM(OFFSET(C7,-5,6,2,3))</f>
        <v>1722</v>
      </c>
    </row>
    <row r="10" spans="2:20" x14ac:dyDescent="0.25">
      <c r="B10">
        <v>285</v>
      </c>
      <c r="C10">
        <v>464</v>
      </c>
      <c r="D10">
        <v>199</v>
      </c>
      <c r="E10">
        <v>321</v>
      </c>
      <c r="F10">
        <v>488</v>
      </c>
      <c r="G10">
        <v>170</v>
      </c>
      <c r="H10" s="18">
        <v>151</v>
      </c>
      <c r="I10">
        <v>369</v>
      </c>
      <c r="J10">
        <v>253</v>
      </c>
      <c r="K10" s="11">
        <v>196</v>
      </c>
    </row>
    <row r="11" spans="2:20" x14ac:dyDescent="0.25">
      <c r="B11">
        <v>182</v>
      </c>
      <c r="C11">
        <v>103</v>
      </c>
      <c r="D11">
        <v>354</v>
      </c>
      <c r="E11">
        <v>339</v>
      </c>
      <c r="F11">
        <v>389</v>
      </c>
      <c r="G11">
        <v>364</v>
      </c>
      <c r="H11">
        <v>230</v>
      </c>
      <c r="I11">
        <v>346</v>
      </c>
      <c r="J11">
        <v>437</v>
      </c>
      <c r="K11" s="11">
        <v>131</v>
      </c>
    </row>
    <row r="12" spans="2:20" x14ac:dyDescent="0.25">
      <c r="B12">
        <v>459</v>
      </c>
      <c r="C12">
        <v>225</v>
      </c>
      <c r="D12">
        <v>346</v>
      </c>
      <c r="E12">
        <v>136</v>
      </c>
      <c r="F12">
        <v>468</v>
      </c>
      <c r="G12">
        <v>354</v>
      </c>
      <c r="H12">
        <v>442</v>
      </c>
      <c r="I12">
        <v>467</v>
      </c>
      <c r="J12">
        <v>191</v>
      </c>
      <c r="K12" s="11">
        <v>165</v>
      </c>
    </row>
    <row r="13" spans="2:20" ht="15.75" thickBot="1" x14ac:dyDescent="0.3">
      <c r="B13" s="13">
        <v>119</v>
      </c>
      <c r="C13" s="13">
        <v>455</v>
      </c>
      <c r="D13" s="13">
        <v>105</v>
      </c>
      <c r="E13" s="13">
        <v>114</v>
      </c>
      <c r="F13" s="13">
        <v>302</v>
      </c>
      <c r="G13" s="13">
        <v>445</v>
      </c>
      <c r="H13" s="13">
        <v>492</v>
      </c>
      <c r="I13" s="13">
        <v>323</v>
      </c>
      <c r="J13" s="13">
        <v>107</v>
      </c>
      <c r="K13" s="14">
        <v>142</v>
      </c>
    </row>
    <row r="15" spans="2:20" ht="15.75" thickBot="1" x14ac:dyDescent="0.3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</row>
    <row r="16" spans="2:20" x14ac:dyDescent="0.25">
      <c r="B16">
        <v>1</v>
      </c>
      <c r="C16" s="19" t="s">
        <v>111</v>
      </c>
      <c r="D16" s="8" t="s">
        <v>112</v>
      </c>
      <c r="E16" s="8" t="s">
        <v>113</v>
      </c>
      <c r="F16" s="8" t="s">
        <v>114</v>
      </c>
      <c r="G16" s="8" t="s">
        <v>115</v>
      </c>
      <c r="H16" s="8" t="s">
        <v>116</v>
      </c>
      <c r="I16" s="8" t="s">
        <v>117</v>
      </c>
      <c r="J16" s="8" t="s">
        <v>118</v>
      </c>
      <c r="K16" s="8" t="s">
        <v>119</v>
      </c>
      <c r="L16" s="8" t="s">
        <v>120</v>
      </c>
      <c r="M16" s="9" t="s">
        <v>121</v>
      </c>
    </row>
    <row r="17" spans="2:16" x14ac:dyDescent="0.25">
      <c r="B17">
        <v>2</v>
      </c>
      <c r="C17" s="10" t="s">
        <v>122</v>
      </c>
      <c r="D17">
        <v>239</v>
      </c>
      <c r="E17">
        <v>394</v>
      </c>
      <c r="F17">
        <v>397</v>
      </c>
      <c r="G17">
        <v>165</v>
      </c>
      <c r="H17">
        <v>491</v>
      </c>
      <c r="I17">
        <v>272</v>
      </c>
      <c r="J17">
        <v>170</v>
      </c>
      <c r="K17">
        <v>202</v>
      </c>
      <c r="L17">
        <v>103</v>
      </c>
      <c r="M17" s="11">
        <v>266</v>
      </c>
      <c r="P17">
        <f ca="1">OFFSET(C16,MATCH("Vada Pav",C16:C28,0)-1,MATCH("Chennai",C16:M16,0)-1)</f>
        <v>171</v>
      </c>
    </row>
    <row r="18" spans="2:16" x14ac:dyDescent="0.25">
      <c r="B18">
        <v>3</v>
      </c>
      <c r="C18" s="10" t="s">
        <v>123</v>
      </c>
      <c r="D18">
        <v>195</v>
      </c>
      <c r="E18">
        <v>121</v>
      </c>
      <c r="F18">
        <v>361</v>
      </c>
      <c r="G18">
        <v>494</v>
      </c>
      <c r="H18">
        <v>465</v>
      </c>
      <c r="I18">
        <v>478</v>
      </c>
      <c r="J18">
        <v>302</v>
      </c>
      <c r="K18">
        <v>283</v>
      </c>
      <c r="L18">
        <v>413</v>
      </c>
      <c r="M18" s="11">
        <v>455</v>
      </c>
    </row>
    <row r="19" spans="2:16" x14ac:dyDescent="0.25">
      <c r="B19">
        <v>4</v>
      </c>
      <c r="C19" s="10" t="s">
        <v>124</v>
      </c>
      <c r="D19">
        <v>496</v>
      </c>
      <c r="E19">
        <v>488</v>
      </c>
      <c r="F19">
        <v>375</v>
      </c>
      <c r="G19">
        <v>468</v>
      </c>
      <c r="H19">
        <v>131</v>
      </c>
      <c r="I19">
        <v>326</v>
      </c>
      <c r="J19">
        <v>212</v>
      </c>
      <c r="K19">
        <v>414</v>
      </c>
      <c r="L19">
        <v>385</v>
      </c>
      <c r="M19" s="11">
        <v>225</v>
      </c>
      <c r="P19">
        <f>MATCH(C24,C16:C28,0)</f>
        <v>9</v>
      </c>
    </row>
    <row r="20" spans="2:16" x14ac:dyDescent="0.25">
      <c r="B20">
        <v>5</v>
      </c>
      <c r="C20" s="10" t="s">
        <v>125</v>
      </c>
      <c r="D20">
        <v>180</v>
      </c>
      <c r="E20">
        <v>437</v>
      </c>
      <c r="F20">
        <v>482</v>
      </c>
      <c r="G20">
        <v>287</v>
      </c>
      <c r="H20">
        <v>311</v>
      </c>
      <c r="I20">
        <v>435</v>
      </c>
      <c r="J20">
        <v>249</v>
      </c>
      <c r="K20">
        <v>194</v>
      </c>
      <c r="L20">
        <v>234</v>
      </c>
      <c r="M20" s="11">
        <v>112</v>
      </c>
      <c r="P20">
        <f>MATCH(K16,C16:M16,0)</f>
        <v>9</v>
      </c>
    </row>
    <row r="21" spans="2:16" x14ac:dyDescent="0.25">
      <c r="B21">
        <v>6</v>
      </c>
      <c r="C21" s="10" t="s">
        <v>126</v>
      </c>
      <c r="D21">
        <v>110</v>
      </c>
      <c r="E21">
        <v>309</v>
      </c>
      <c r="F21">
        <v>445</v>
      </c>
      <c r="G21">
        <v>118</v>
      </c>
      <c r="H21">
        <v>262</v>
      </c>
      <c r="I21">
        <v>271</v>
      </c>
      <c r="J21">
        <v>235</v>
      </c>
      <c r="K21">
        <v>106</v>
      </c>
      <c r="L21">
        <v>429</v>
      </c>
      <c r="M21" s="11">
        <v>219</v>
      </c>
    </row>
    <row r="22" spans="2:16" x14ac:dyDescent="0.25">
      <c r="B22">
        <v>7</v>
      </c>
      <c r="C22" s="10" t="s">
        <v>127</v>
      </c>
      <c r="D22">
        <v>168</v>
      </c>
      <c r="E22">
        <v>290</v>
      </c>
      <c r="F22">
        <v>393</v>
      </c>
      <c r="G22">
        <v>180</v>
      </c>
      <c r="H22">
        <v>229</v>
      </c>
      <c r="I22">
        <v>358</v>
      </c>
      <c r="J22">
        <v>326</v>
      </c>
      <c r="K22">
        <v>324</v>
      </c>
      <c r="L22">
        <v>310</v>
      </c>
      <c r="M22" s="11">
        <v>384</v>
      </c>
    </row>
    <row r="23" spans="2:16" x14ac:dyDescent="0.25">
      <c r="B23">
        <v>8</v>
      </c>
      <c r="C23" s="10" t="s">
        <v>128</v>
      </c>
      <c r="D23">
        <v>288</v>
      </c>
      <c r="E23">
        <v>239</v>
      </c>
      <c r="F23">
        <v>403</v>
      </c>
      <c r="G23">
        <v>326</v>
      </c>
      <c r="H23">
        <v>332</v>
      </c>
      <c r="I23">
        <v>432</v>
      </c>
      <c r="J23">
        <v>500</v>
      </c>
      <c r="K23">
        <v>302</v>
      </c>
      <c r="L23">
        <v>124</v>
      </c>
      <c r="M23" s="11">
        <v>275</v>
      </c>
    </row>
    <row r="24" spans="2:16" x14ac:dyDescent="0.25">
      <c r="B24">
        <v>9</v>
      </c>
      <c r="C24" s="10" t="s">
        <v>129</v>
      </c>
      <c r="D24">
        <v>427</v>
      </c>
      <c r="E24">
        <v>291</v>
      </c>
      <c r="F24">
        <v>267</v>
      </c>
      <c r="G24">
        <v>340</v>
      </c>
      <c r="H24">
        <v>493</v>
      </c>
      <c r="I24">
        <v>421</v>
      </c>
      <c r="J24">
        <v>335</v>
      </c>
      <c r="K24" s="18">
        <v>171</v>
      </c>
      <c r="L24">
        <v>482</v>
      </c>
      <c r="M24" s="11">
        <v>266</v>
      </c>
    </row>
    <row r="25" spans="2:16" x14ac:dyDescent="0.25">
      <c r="B25">
        <v>10</v>
      </c>
      <c r="C25" s="10" t="s">
        <v>130</v>
      </c>
      <c r="D25">
        <v>285</v>
      </c>
      <c r="E25">
        <v>464</v>
      </c>
      <c r="F25">
        <v>199</v>
      </c>
      <c r="G25">
        <v>321</v>
      </c>
      <c r="H25">
        <v>488</v>
      </c>
      <c r="I25">
        <v>170</v>
      </c>
      <c r="J25">
        <v>151</v>
      </c>
      <c r="K25">
        <v>369</v>
      </c>
      <c r="L25">
        <v>253</v>
      </c>
      <c r="M25" s="11">
        <v>196</v>
      </c>
    </row>
    <row r="26" spans="2:16" x14ac:dyDescent="0.25">
      <c r="B26">
        <v>11</v>
      </c>
      <c r="C26" s="10" t="s">
        <v>131</v>
      </c>
      <c r="D26">
        <v>182</v>
      </c>
      <c r="E26">
        <v>103</v>
      </c>
      <c r="F26">
        <v>354</v>
      </c>
      <c r="G26">
        <v>339</v>
      </c>
      <c r="H26">
        <v>389</v>
      </c>
      <c r="I26">
        <v>364</v>
      </c>
      <c r="J26">
        <v>230</v>
      </c>
      <c r="K26">
        <v>346</v>
      </c>
      <c r="L26">
        <v>437</v>
      </c>
      <c r="M26" s="11">
        <v>131</v>
      </c>
    </row>
    <row r="27" spans="2:16" x14ac:dyDescent="0.25">
      <c r="B27">
        <v>12</v>
      </c>
      <c r="C27" s="10" t="s">
        <v>132</v>
      </c>
      <c r="D27">
        <v>459</v>
      </c>
      <c r="E27">
        <v>225</v>
      </c>
      <c r="F27">
        <v>346</v>
      </c>
      <c r="G27">
        <v>136</v>
      </c>
      <c r="H27">
        <v>468</v>
      </c>
      <c r="I27">
        <v>354</v>
      </c>
      <c r="J27">
        <v>442</v>
      </c>
      <c r="K27">
        <v>467</v>
      </c>
      <c r="L27">
        <v>191</v>
      </c>
      <c r="M27" s="11">
        <v>165</v>
      </c>
    </row>
    <row r="28" spans="2:16" ht="15.75" thickBot="1" x14ac:dyDescent="0.3">
      <c r="B28">
        <v>13</v>
      </c>
      <c r="C28" s="12" t="s">
        <v>133</v>
      </c>
      <c r="D28" s="13">
        <v>119</v>
      </c>
      <c r="E28" s="13">
        <v>455</v>
      </c>
      <c r="F28" s="13">
        <v>105</v>
      </c>
      <c r="G28" s="13">
        <v>114</v>
      </c>
      <c r="H28" s="13">
        <v>302</v>
      </c>
      <c r="I28" s="13">
        <v>445</v>
      </c>
      <c r="J28" s="13">
        <v>492</v>
      </c>
      <c r="K28" s="13">
        <v>323</v>
      </c>
      <c r="L28" s="13">
        <v>107</v>
      </c>
      <c r="M28" s="14">
        <v>142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E4F3-BA15-45DB-984D-C6F82730337C}">
  <dimension ref="B5:K115"/>
  <sheetViews>
    <sheetView topLeftCell="A15" zoomScale="175" zoomScaleNormal="175" workbookViewId="0">
      <selection activeCell="G28" sqref="G28"/>
    </sheetView>
  </sheetViews>
  <sheetFormatPr defaultRowHeight="15" x14ac:dyDescent="0.25"/>
  <cols>
    <col min="2" max="2" width="11.7109375" bestFit="1" customWidth="1"/>
    <col min="3" max="3" width="11" bestFit="1" customWidth="1"/>
    <col min="4" max="4" width="8" bestFit="1" customWidth="1"/>
    <col min="5" max="5" width="6.5703125" bestFit="1" customWidth="1"/>
    <col min="6" max="6" width="6.140625" bestFit="1" customWidth="1"/>
    <col min="7" max="7" width="9" bestFit="1" customWidth="1"/>
    <col min="8" max="8" width="9.140625" bestFit="1" customWidth="1"/>
    <col min="9" max="9" width="13.7109375" bestFit="1" customWidth="1"/>
    <col min="11" max="11" width="15" bestFit="1" customWidth="1"/>
  </cols>
  <sheetData>
    <row r="5" spans="2:11" x14ac:dyDescent="0.25">
      <c r="B5" t="str" cm="1">
        <f t="array" ref="B5:H12">_xlfn._xlws.FILTER([1]Sports_Dataset!$A$1:$G$501,[1]Sports_Dataset!$A$1:$A$501="John Smith")</f>
        <v>John Smith</v>
      </c>
      <c r="C5" t="str">
        <v>Weightlifting</v>
      </c>
      <c r="D5" t="str">
        <v>Australia</v>
      </c>
      <c r="E5" t="str">
        <v>Female</v>
      </c>
      <c r="F5" t="str">
        <v>Bronze</v>
      </c>
      <c r="G5" t="str">
        <v>100m</v>
      </c>
      <c r="H5" t="str">
        <v>Youth</v>
      </c>
    </row>
    <row r="6" spans="2:11" x14ac:dyDescent="0.25">
      <c r="B6" t="str">
        <v>John Smith</v>
      </c>
      <c r="C6" t="str">
        <v>Boxing</v>
      </c>
      <c r="D6" t="str">
        <v>Brazil</v>
      </c>
      <c r="E6" t="str">
        <v>Male</v>
      </c>
      <c r="F6" t="str">
        <v>Bronze</v>
      </c>
      <c r="G6" t="str">
        <v>Shot Put</v>
      </c>
      <c r="H6" t="str">
        <v>Youth</v>
      </c>
    </row>
    <row r="7" spans="2:11" x14ac:dyDescent="0.25">
      <c r="B7" t="str">
        <v>John Smith</v>
      </c>
      <c r="C7" t="str">
        <v>Gymnastics</v>
      </c>
      <c r="D7" t="str">
        <v>Germany</v>
      </c>
      <c r="E7" t="str">
        <v>Female</v>
      </c>
      <c r="F7" t="str">
        <v>Silver</v>
      </c>
      <c r="G7" t="str">
        <v>High Jump</v>
      </c>
      <c r="H7" t="str">
        <v>Adult</v>
      </c>
    </row>
    <row r="8" spans="2:11" x14ac:dyDescent="0.25">
      <c r="B8" t="str">
        <v>John Smith</v>
      </c>
      <c r="C8" t="str">
        <v>Gymnastics</v>
      </c>
      <c r="D8" t="str">
        <v>China</v>
      </c>
      <c r="E8" t="str">
        <v>Male</v>
      </c>
      <c r="F8" t="str">
        <v>Bronze</v>
      </c>
      <c r="G8" t="str">
        <v>Shot Put</v>
      </c>
      <c r="H8" t="str">
        <v>Senior</v>
      </c>
    </row>
    <row r="9" spans="2:11" x14ac:dyDescent="0.25">
      <c r="B9" t="str">
        <v>John Smith</v>
      </c>
      <c r="C9" t="str">
        <v>Wrestling</v>
      </c>
      <c r="D9" t="str">
        <v>Germany</v>
      </c>
      <c r="E9" t="str">
        <v>Male</v>
      </c>
      <c r="F9" t="str">
        <v>Silver</v>
      </c>
      <c r="G9" t="str">
        <v>400m</v>
      </c>
      <c r="H9" t="str">
        <v>Youth</v>
      </c>
    </row>
    <row r="10" spans="2:11" x14ac:dyDescent="0.25">
      <c r="B10" t="str">
        <v>John Smith</v>
      </c>
      <c r="C10" t="str">
        <v>Weightlifting</v>
      </c>
      <c r="D10" t="str">
        <v>Canada</v>
      </c>
      <c r="E10" t="str">
        <v>Male</v>
      </c>
      <c r="F10" t="str">
        <v>Silver</v>
      </c>
      <c r="G10" t="str">
        <v>Pole Vault</v>
      </c>
      <c r="H10" t="str">
        <v>Senior</v>
      </c>
    </row>
    <row r="11" spans="2:11" x14ac:dyDescent="0.25">
      <c r="B11" t="str">
        <v>John Smith</v>
      </c>
      <c r="C11" t="str">
        <v>Weightlifting</v>
      </c>
      <c r="D11" t="str">
        <v>UK</v>
      </c>
      <c r="E11" t="str">
        <v>Female</v>
      </c>
      <c r="F11" t="str">
        <v>Bronze</v>
      </c>
      <c r="G11" t="str">
        <v>Pole Vault</v>
      </c>
      <c r="H11" t="str">
        <v>Youth</v>
      </c>
    </row>
    <row r="12" spans="2:11" x14ac:dyDescent="0.25">
      <c r="B12" t="str">
        <v>John Smith</v>
      </c>
      <c r="C12" t="str">
        <v>Athletics</v>
      </c>
      <c r="D12" t="str">
        <v>Canada</v>
      </c>
      <c r="E12" t="str">
        <v>Male</v>
      </c>
      <c r="F12" t="str">
        <v>Gold</v>
      </c>
      <c r="G12" t="str">
        <v>Marathon</v>
      </c>
      <c r="H12" t="str">
        <v>Youth</v>
      </c>
    </row>
    <row r="16" spans="2:11" x14ac:dyDescent="0.25">
      <c r="B16" s="25" t="s">
        <v>166</v>
      </c>
      <c r="C16" s="25"/>
      <c r="D16" s="25"/>
      <c r="E16" s="25"/>
      <c r="F16" s="25"/>
      <c r="G16" s="25"/>
      <c r="H16" s="25"/>
      <c r="I16" s="25"/>
      <c r="K16" t="str" cm="1">
        <f t="array" ref="K16:K115">_xlfn.UNIQUE([1]Sports_Dataset!$A$2:$A$501)</f>
        <v>Emma Brown</v>
      </c>
    </row>
    <row r="17" spans="2:11" x14ac:dyDescent="0.25">
      <c r="B17" s="25"/>
      <c r="C17" s="25"/>
      <c r="D17" s="25"/>
      <c r="E17" s="25"/>
      <c r="F17" s="25"/>
      <c r="G17" s="25"/>
      <c r="H17" s="25"/>
      <c r="I17" s="25"/>
      <c r="K17" t="str">
        <v>Emma Davis</v>
      </c>
    </row>
    <row r="18" spans="2:11" x14ac:dyDescent="0.25">
      <c r="K18" t="str">
        <v>Emma Garcia</v>
      </c>
    </row>
    <row r="19" spans="2:11" x14ac:dyDescent="0.25">
      <c r="B19" t="s">
        <v>159</v>
      </c>
      <c r="C19" t="s">
        <v>146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K19" t="str">
        <v>Emma Johnson</v>
      </c>
    </row>
    <row r="20" spans="2:11" x14ac:dyDescent="0.25">
      <c r="B20" t="str" cm="1">
        <f t="array" ref="B20:I24">_xlfn._xlws.FILTER([1]Sports_Dataset!$A$1:$H$501,[1]Sports_Dataset!$A$1:$A$501=B16)</f>
        <v>Olivia Miller</v>
      </c>
      <c r="C20" t="str">
        <v>Athletics</v>
      </c>
      <c r="D20" t="str">
        <v>Germany</v>
      </c>
      <c r="E20" t="str">
        <v>Male</v>
      </c>
      <c r="F20" t="str">
        <v>Gold</v>
      </c>
      <c r="G20" t="str">
        <v>Long Jump</v>
      </c>
      <c r="H20" t="str">
        <v>Adult</v>
      </c>
      <c r="I20" t="str">
        <v>Individual</v>
      </c>
      <c r="K20" t="str">
        <v>Emma Jones</v>
      </c>
    </row>
    <row r="21" spans="2:11" x14ac:dyDescent="0.25">
      <c r="B21" t="str">
        <v>Olivia Miller</v>
      </c>
      <c r="C21" t="str">
        <v>Boxing</v>
      </c>
      <c r="D21" t="str">
        <v>Australia</v>
      </c>
      <c r="E21" t="str">
        <v>Female</v>
      </c>
      <c r="F21" t="str">
        <v>Gold</v>
      </c>
      <c r="G21" t="str">
        <v>100m</v>
      </c>
      <c r="H21" t="str">
        <v>Adult</v>
      </c>
      <c r="I21" t="str">
        <v>Individual</v>
      </c>
      <c r="K21" t="str">
        <v>Emma Martinez</v>
      </c>
    </row>
    <row r="22" spans="2:11" x14ac:dyDescent="0.25">
      <c r="B22" t="str">
        <v>Olivia Miller</v>
      </c>
      <c r="C22" t="str">
        <v>Weightlifting</v>
      </c>
      <c r="D22" t="str">
        <v>Canada</v>
      </c>
      <c r="E22" t="str">
        <v>Female</v>
      </c>
      <c r="F22" t="str">
        <v>Bronze</v>
      </c>
      <c r="G22" t="str">
        <v>High Jump</v>
      </c>
      <c r="H22" t="str">
        <v>Senior</v>
      </c>
      <c r="I22" t="str">
        <v>Team</v>
      </c>
      <c r="K22" t="str">
        <v>Emma Miller</v>
      </c>
    </row>
    <row r="23" spans="2:11" x14ac:dyDescent="0.25">
      <c r="B23" t="str">
        <v>Olivia Miller</v>
      </c>
      <c r="C23" t="str">
        <v>Cycling</v>
      </c>
      <c r="D23" t="str">
        <v>UK</v>
      </c>
      <c r="E23" t="str">
        <v>Female</v>
      </c>
      <c r="F23" t="str">
        <v>Bronze</v>
      </c>
      <c r="G23" t="str">
        <v>Shot Put</v>
      </c>
      <c r="H23" t="str">
        <v>Youth</v>
      </c>
      <c r="I23" t="str">
        <v>Team</v>
      </c>
      <c r="K23" t="str">
        <v>Emma Rodriguez</v>
      </c>
    </row>
    <row r="24" spans="2:11" x14ac:dyDescent="0.25">
      <c r="B24" t="str">
        <v>Olivia Miller</v>
      </c>
      <c r="C24" t="str">
        <v>Boxing</v>
      </c>
      <c r="D24" t="str">
        <v>UK</v>
      </c>
      <c r="E24" t="str">
        <v>Female</v>
      </c>
      <c r="F24" t="str">
        <v>None</v>
      </c>
      <c r="G24" t="str">
        <v>Shot Put</v>
      </c>
      <c r="H24" t="str">
        <v>Adult</v>
      </c>
      <c r="I24" t="str">
        <v>Individual</v>
      </c>
      <c r="K24" t="str">
        <v>Emma Smith</v>
      </c>
    </row>
    <row r="25" spans="2:11" x14ac:dyDescent="0.25">
      <c r="K25" t="str">
        <v>Emma Williams</v>
      </c>
    </row>
    <row r="26" spans="2:11" x14ac:dyDescent="0.25">
      <c r="K26" t="str">
        <v>Ethan Brown</v>
      </c>
    </row>
    <row r="27" spans="2:11" x14ac:dyDescent="0.25">
      <c r="K27" t="str">
        <v>Ethan Davis</v>
      </c>
    </row>
    <row r="28" spans="2:11" x14ac:dyDescent="0.25">
      <c r="K28" t="str">
        <v>Ethan Garcia</v>
      </c>
    </row>
    <row r="29" spans="2:11" x14ac:dyDescent="0.25">
      <c r="K29" t="str">
        <v>Ethan Johnson</v>
      </c>
    </row>
    <row r="30" spans="2:11" x14ac:dyDescent="0.25">
      <c r="K30" t="str">
        <v>Ethan Jones</v>
      </c>
    </row>
    <row r="31" spans="2:11" x14ac:dyDescent="0.25">
      <c r="K31" t="str">
        <v>Ethan Martinez</v>
      </c>
    </row>
    <row r="32" spans="2:11" x14ac:dyDescent="0.25">
      <c r="K32" t="str">
        <v>Ethan Miller</v>
      </c>
    </row>
    <row r="33" spans="11:11" x14ac:dyDescent="0.25">
      <c r="K33" t="str">
        <v>Ethan Rodriguez</v>
      </c>
    </row>
    <row r="34" spans="11:11" x14ac:dyDescent="0.25">
      <c r="K34" t="str">
        <v>Ethan Smith</v>
      </c>
    </row>
    <row r="35" spans="11:11" x14ac:dyDescent="0.25">
      <c r="K35" t="str">
        <v>Ethan Williams</v>
      </c>
    </row>
    <row r="36" spans="11:11" x14ac:dyDescent="0.25">
      <c r="K36" t="str">
        <v>Isabella Brown</v>
      </c>
    </row>
    <row r="37" spans="11:11" x14ac:dyDescent="0.25">
      <c r="K37" t="str">
        <v>Isabella Davis</v>
      </c>
    </row>
    <row r="38" spans="11:11" x14ac:dyDescent="0.25">
      <c r="K38" t="str">
        <v>Isabella Garcia</v>
      </c>
    </row>
    <row r="39" spans="11:11" x14ac:dyDescent="0.25">
      <c r="K39" t="str">
        <v>Isabella Johnson</v>
      </c>
    </row>
    <row r="40" spans="11:11" x14ac:dyDescent="0.25">
      <c r="K40" t="str">
        <v>Isabella Jones</v>
      </c>
    </row>
    <row r="41" spans="11:11" x14ac:dyDescent="0.25">
      <c r="K41" t="str">
        <v>Isabella Martinez</v>
      </c>
    </row>
    <row r="42" spans="11:11" x14ac:dyDescent="0.25">
      <c r="K42" t="str">
        <v>Isabella Miller</v>
      </c>
    </row>
    <row r="43" spans="11:11" x14ac:dyDescent="0.25">
      <c r="K43" t="str">
        <v>Isabella Rodriguez</v>
      </c>
    </row>
    <row r="44" spans="11:11" x14ac:dyDescent="0.25">
      <c r="K44" t="str">
        <v>Isabella Smith</v>
      </c>
    </row>
    <row r="45" spans="11:11" x14ac:dyDescent="0.25">
      <c r="K45" t="str">
        <v>Isabella Williams</v>
      </c>
    </row>
    <row r="46" spans="11:11" x14ac:dyDescent="0.25">
      <c r="K46" t="str">
        <v>James Brown</v>
      </c>
    </row>
    <row r="47" spans="11:11" x14ac:dyDescent="0.25">
      <c r="K47" t="str">
        <v>James Davis</v>
      </c>
    </row>
    <row r="48" spans="11:11" x14ac:dyDescent="0.25">
      <c r="K48" t="str">
        <v>James Garcia</v>
      </c>
    </row>
    <row r="49" spans="11:11" x14ac:dyDescent="0.25">
      <c r="K49" t="str">
        <v>James Johnson</v>
      </c>
    </row>
    <row r="50" spans="11:11" x14ac:dyDescent="0.25">
      <c r="K50" t="str">
        <v>James Jones</v>
      </c>
    </row>
    <row r="51" spans="11:11" x14ac:dyDescent="0.25">
      <c r="K51" t="str">
        <v>James Martinez</v>
      </c>
    </row>
    <row r="52" spans="11:11" x14ac:dyDescent="0.25">
      <c r="K52" t="str">
        <v>James Miller</v>
      </c>
    </row>
    <row r="53" spans="11:11" x14ac:dyDescent="0.25">
      <c r="K53" t="str">
        <v>James Rodriguez</v>
      </c>
    </row>
    <row r="54" spans="11:11" x14ac:dyDescent="0.25">
      <c r="K54" t="str">
        <v>James Smith</v>
      </c>
    </row>
    <row r="55" spans="11:11" x14ac:dyDescent="0.25">
      <c r="K55" t="str">
        <v>James Williams</v>
      </c>
    </row>
    <row r="56" spans="11:11" x14ac:dyDescent="0.25">
      <c r="K56" t="str">
        <v>John Brown</v>
      </c>
    </row>
    <row r="57" spans="11:11" x14ac:dyDescent="0.25">
      <c r="K57" t="str">
        <v>John Davis</v>
      </c>
    </row>
    <row r="58" spans="11:11" x14ac:dyDescent="0.25">
      <c r="K58" t="str">
        <v>John Garcia</v>
      </c>
    </row>
    <row r="59" spans="11:11" x14ac:dyDescent="0.25">
      <c r="K59" t="str">
        <v>John Johnson</v>
      </c>
    </row>
    <row r="60" spans="11:11" x14ac:dyDescent="0.25">
      <c r="K60" t="str">
        <v>John Jones</v>
      </c>
    </row>
    <row r="61" spans="11:11" x14ac:dyDescent="0.25">
      <c r="K61" t="str">
        <v>John Martinez</v>
      </c>
    </row>
    <row r="62" spans="11:11" x14ac:dyDescent="0.25">
      <c r="K62" t="str">
        <v>John Miller</v>
      </c>
    </row>
    <row r="63" spans="11:11" x14ac:dyDescent="0.25">
      <c r="K63" t="str">
        <v>John Rodriguez</v>
      </c>
    </row>
    <row r="64" spans="11:11" x14ac:dyDescent="0.25">
      <c r="K64" t="str">
        <v>John Smith</v>
      </c>
    </row>
    <row r="65" spans="11:11" x14ac:dyDescent="0.25">
      <c r="K65" t="str">
        <v>John Williams</v>
      </c>
    </row>
    <row r="66" spans="11:11" x14ac:dyDescent="0.25">
      <c r="K66" t="str">
        <v>Liam Brown</v>
      </c>
    </row>
    <row r="67" spans="11:11" x14ac:dyDescent="0.25">
      <c r="K67" t="str">
        <v>Liam Davis</v>
      </c>
    </row>
    <row r="68" spans="11:11" x14ac:dyDescent="0.25">
      <c r="K68" t="str">
        <v>Liam Garcia</v>
      </c>
    </row>
    <row r="69" spans="11:11" x14ac:dyDescent="0.25">
      <c r="K69" t="str">
        <v>Liam Johnson</v>
      </c>
    </row>
    <row r="70" spans="11:11" x14ac:dyDescent="0.25">
      <c r="K70" t="str">
        <v>Liam Jones</v>
      </c>
    </row>
    <row r="71" spans="11:11" x14ac:dyDescent="0.25">
      <c r="K71" t="str">
        <v>Liam Martinez</v>
      </c>
    </row>
    <row r="72" spans="11:11" x14ac:dyDescent="0.25">
      <c r="K72" t="str">
        <v>Liam Miller</v>
      </c>
    </row>
    <row r="73" spans="11:11" x14ac:dyDescent="0.25">
      <c r="K73" t="str">
        <v>Liam Rodriguez</v>
      </c>
    </row>
    <row r="74" spans="11:11" x14ac:dyDescent="0.25">
      <c r="K74" t="str">
        <v>Liam Smith</v>
      </c>
    </row>
    <row r="75" spans="11:11" x14ac:dyDescent="0.25">
      <c r="K75" t="str">
        <v>Liam Williams</v>
      </c>
    </row>
    <row r="76" spans="11:11" x14ac:dyDescent="0.25">
      <c r="K76" t="str">
        <v>Mia Brown</v>
      </c>
    </row>
    <row r="77" spans="11:11" x14ac:dyDescent="0.25">
      <c r="K77" t="str">
        <v>Mia Davis</v>
      </c>
    </row>
    <row r="78" spans="11:11" x14ac:dyDescent="0.25">
      <c r="K78" t="str">
        <v>Mia Garcia</v>
      </c>
    </row>
    <row r="79" spans="11:11" x14ac:dyDescent="0.25">
      <c r="K79" t="str">
        <v>Mia Johnson</v>
      </c>
    </row>
    <row r="80" spans="11:11" x14ac:dyDescent="0.25">
      <c r="K80" t="str">
        <v>Mia Jones</v>
      </c>
    </row>
    <row r="81" spans="11:11" x14ac:dyDescent="0.25">
      <c r="K81" t="str">
        <v>Mia Martinez</v>
      </c>
    </row>
    <row r="82" spans="11:11" x14ac:dyDescent="0.25">
      <c r="K82" t="str">
        <v>Mia Miller</v>
      </c>
    </row>
    <row r="83" spans="11:11" x14ac:dyDescent="0.25">
      <c r="K83" t="str">
        <v>Mia Rodriguez</v>
      </c>
    </row>
    <row r="84" spans="11:11" x14ac:dyDescent="0.25">
      <c r="K84" t="str">
        <v>Mia Smith</v>
      </c>
    </row>
    <row r="85" spans="11:11" x14ac:dyDescent="0.25">
      <c r="K85" t="str">
        <v>Mia Williams</v>
      </c>
    </row>
    <row r="86" spans="11:11" x14ac:dyDescent="0.25">
      <c r="K86" t="str">
        <v>Noah Brown</v>
      </c>
    </row>
    <row r="87" spans="11:11" x14ac:dyDescent="0.25">
      <c r="K87" t="str">
        <v>Noah Davis</v>
      </c>
    </row>
    <row r="88" spans="11:11" x14ac:dyDescent="0.25">
      <c r="K88" t="str">
        <v>Noah Garcia</v>
      </c>
    </row>
    <row r="89" spans="11:11" x14ac:dyDescent="0.25">
      <c r="K89" t="str">
        <v>Noah Johnson</v>
      </c>
    </row>
    <row r="90" spans="11:11" x14ac:dyDescent="0.25">
      <c r="K90" t="str">
        <v>Noah Jones</v>
      </c>
    </row>
    <row r="91" spans="11:11" x14ac:dyDescent="0.25">
      <c r="K91" t="str">
        <v>Noah Martinez</v>
      </c>
    </row>
    <row r="92" spans="11:11" x14ac:dyDescent="0.25">
      <c r="K92" t="str">
        <v>Noah Miller</v>
      </c>
    </row>
    <row r="93" spans="11:11" x14ac:dyDescent="0.25">
      <c r="K93" t="str">
        <v>Noah Rodriguez</v>
      </c>
    </row>
    <row r="94" spans="11:11" x14ac:dyDescent="0.25">
      <c r="K94" t="str">
        <v>Noah Smith</v>
      </c>
    </row>
    <row r="95" spans="11:11" x14ac:dyDescent="0.25">
      <c r="K95" t="str">
        <v>Noah Williams</v>
      </c>
    </row>
    <row r="96" spans="11:11" x14ac:dyDescent="0.25">
      <c r="K96" t="str">
        <v>Olivia Brown</v>
      </c>
    </row>
    <row r="97" spans="11:11" x14ac:dyDescent="0.25">
      <c r="K97" t="str">
        <v>Olivia Davis</v>
      </c>
    </row>
    <row r="98" spans="11:11" x14ac:dyDescent="0.25">
      <c r="K98" t="str">
        <v>Olivia Garcia</v>
      </c>
    </row>
    <row r="99" spans="11:11" x14ac:dyDescent="0.25">
      <c r="K99" t="str">
        <v>Olivia Johnson</v>
      </c>
    </row>
    <row r="100" spans="11:11" x14ac:dyDescent="0.25">
      <c r="K100" t="str">
        <v>Olivia Jones</v>
      </c>
    </row>
    <row r="101" spans="11:11" x14ac:dyDescent="0.25">
      <c r="K101" t="str">
        <v>Olivia Martinez</v>
      </c>
    </row>
    <row r="102" spans="11:11" x14ac:dyDescent="0.25">
      <c r="K102" t="str">
        <v>Olivia Miller</v>
      </c>
    </row>
    <row r="103" spans="11:11" x14ac:dyDescent="0.25">
      <c r="K103" t="str">
        <v>Olivia Rodriguez</v>
      </c>
    </row>
    <row r="104" spans="11:11" x14ac:dyDescent="0.25">
      <c r="K104" t="str">
        <v>Olivia Smith</v>
      </c>
    </row>
    <row r="105" spans="11:11" x14ac:dyDescent="0.25">
      <c r="K105" t="str">
        <v>Olivia Williams</v>
      </c>
    </row>
    <row r="106" spans="11:11" x14ac:dyDescent="0.25">
      <c r="K106" t="str">
        <v>Sophia Brown</v>
      </c>
    </row>
    <row r="107" spans="11:11" x14ac:dyDescent="0.25">
      <c r="K107" t="str">
        <v>Sophia Davis</v>
      </c>
    </row>
    <row r="108" spans="11:11" x14ac:dyDescent="0.25">
      <c r="K108" t="str">
        <v>Sophia Garcia</v>
      </c>
    </row>
    <row r="109" spans="11:11" x14ac:dyDescent="0.25">
      <c r="K109" t="str">
        <v>Sophia Johnson</v>
      </c>
    </row>
    <row r="110" spans="11:11" x14ac:dyDescent="0.25">
      <c r="K110" t="str">
        <v>Sophia Jones</v>
      </c>
    </row>
    <row r="111" spans="11:11" x14ac:dyDescent="0.25">
      <c r="K111" t="str">
        <v>Sophia Martinez</v>
      </c>
    </row>
    <row r="112" spans="11:11" x14ac:dyDescent="0.25">
      <c r="K112" t="str">
        <v>Sophia Miller</v>
      </c>
    </row>
    <row r="113" spans="11:11" x14ac:dyDescent="0.25">
      <c r="K113" t="str">
        <v>Sophia Rodriguez</v>
      </c>
    </row>
    <row r="114" spans="11:11" x14ac:dyDescent="0.25">
      <c r="K114" t="str">
        <v>Sophia Smith</v>
      </c>
    </row>
    <row r="115" spans="11:11" x14ac:dyDescent="0.25">
      <c r="K115" t="str">
        <v>Sophia Williams</v>
      </c>
    </row>
  </sheetData>
  <mergeCells count="1">
    <mergeCell ref="B16:I17"/>
  </mergeCells>
  <dataValidations count="1">
    <dataValidation type="list" allowBlank="1" showInputMessage="1" showErrorMessage="1" sqref="B16:I17" xr:uid="{B7668E84-AEB7-46D6-9CB7-4A1841C323E6}">
      <formula1>$K$16:$K$115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</vt:lpstr>
      <vt:lpstr>Agenda</vt:lpstr>
      <vt:lpstr>Chart Questions</vt:lpstr>
      <vt:lpstr>Discussion</vt:lpstr>
      <vt:lpstr>Indirect</vt:lpstr>
      <vt:lpstr>Offset 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2025-08-02T16:44:34Z</dcterms:modified>
</cp:coreProperties>
</file>