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acciojob\stats\sessions\da7\"/>
    </mc:Choice>
  </mc:AlternateContent>
  <xr:revisionPtr revIDLastSave="0" documentId="13_ncr:1_{175EC290-0453-423F-9423-A59ED2429A51}" xr6:coauthVersionLast="47" xr6:coauthVersionMax="47" xr10:uidLastSave="{00000000-0000-0000-0000-000000000000}"/>
  <bookViews>
    <workbookView xWindow="38280" yWindow="1905" windowWidth="29040" windowHeight="15720" xr2:uid="{C9243E74-7D3A-4352-BE08-2B323E98AE94}"/>
  </bookViews>
  <sheets>
    <sheet name="Sheet1" sheetId="1" r:id="rId1"/>
  </sheets>
  <definedNames>
    <definedName name="_xlchart.v1.0" hidden="1">Sheet1!$B$2</definedName>
    <definedName name="_xlchart.v1.1" hidden="1">Sheet1!$B$3:$B$17</definedName>
    <definedName name="_xlchart.v1.2" hidden="1">Sheet1!$C$2</definedName>
    <definedName name="_xlchart.v1.3" hidden="1">Sheet1!$C$3:$C$17</definedName>
    <definedName name="_xlchart.v1.4" hidden="1">Sheet1!$B$2</definedName>
    <definedName name="_xlchart.v1.5" hidden="1">Sheet1!$B$3:$B$17</definedName>
    <definedName name="_xlchart.v1.6" hidden="1">Sheet1!$C$2</definedName>
    <definedName name="_xlchart.v1.7" hidden="1">Sheet1!$C$3:$C$17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3" i="1"/>
  <c r="F13" i="1"/>
  <c r="G12" i="1"/>
  <c r="F12" i="1"/>
  <c r="G4" i="1"/>
  <c r="F4" i="1"/>
  <c r="G3" i="1"/>
  <c r="F3" i="1"/>
  <c r="G5" i="1"/>
  <c r="F5" i="1"/>
  <c r="G8" i="1"/>
  <c r="G9" i="1"/>
  <c r="G10" i="1"/>
  <c r="G7" i="1"/>
  <c r="F8" i="1"/>
  <c r="F9" i="1"/>
  <c r="F10" i="1"/>
  <c r="F7" i="1"/>
</calcChain>
</file>

<file path=xl/sharedStrings.xml><?xml version="1.0" encoding="utf-8"?>
<sst xmlns="http://schemas.openxmlformats.org/spreadsheetml/2006/main" count="26" uniqueCount="22">
  <si>
    <t>Lower Outlier Gate</t>
  </si>
  <si>
    <t>Upper Outlier Gate</t>
  </si>
  <si>
    <t>IQR</t>
  </si>
  <si>
    <t>Q1</t>
  </si>
  <si>
    <t>Q2</t>
  </si>
  <si>
    <t>Q3</t>
  </si>
  <si>
    <t>Q4</t>
  </si>
  <si>
    <t>Height</t>
  </si>
  <si>
    <t>Weight</t>
  </si>
  <si>
    <t>Skewness</t>
  </si>
  <si>
    <t>Kurtosis</t>
  </si>
  <si>
    <t>Box Plot</t>
  </si>
  <si>
    <t>Correlation B/W Height &amp; Weight</t>
  </si>
  <si>
    <t>Q3-Q1</t>
  </si>
  <si>
    <t>Q1-1.5*IQR</t>
  </si>
  <si>
    <t>Q3+1.5*IQR</t>
  </si>
  <si>
    <t>Right</t>
  </si>
  <si>
    <t>Left</t>
  </si>
  <si>
    <t>Relative</t>
  </si>
  <si>
    <t>ND</t>
  </si>
  <si>
    <t xml:space="preserve">Kurt </t>
  </si>
  <si>
    <t>Scatter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</si>
</sst>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Weight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Sheet1!$B$3:$B$17</c:f>
              <c:numCache>
                <c:formatCode>General</c:formatCode>
                <c:ptCount val="15"/>
                <c:pt idx="0">
                  <c:v>163</c:v>
                </c:pt>
                <c:pt idx="1">
                  <c:v>163</c:v>
                </c:pt>
                <c:pt idx="2">
                  <c:v>181</c:v>
                </c:pt>
                <c:pt idx="3">
                  <c:v>183</c:v>
                </c:pt>
                <c:pt idx="4">
                  <c:v>155</c:v>
                </c:pt>
                <c:pt idx="5">
                  <c:v>178</c:v>
                </c:pt>
                <c:pt idx="6">
                  <c:v>195</c:v>
                </c:pt>
                <c:pt idx="7">
                  <c:v>199</c:v>
                </c:pt>
                <c:pt idx="8">
                  <c:v>154</c:v>
                </c:pt>
                <c:pt idx="9">
                  <c:v>179</c:v>
                </c:pt>
                <c:pt idx="10">
                  <c:v>160</c:v>
                </c:pt>
                <c:pt idx="11">
                  <c:v>163</c:v>
                </c:pt>
                <c:pt idx="12">
                  <c:v>166</c:v>
                </c:pt>
                <c:pt idx="13">
                  <c:v>167</c:v>
                </c:pt>
                <c:pt idx="14">
                  <c:v>189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45</c:v>
                </c:pt>
                <c:pt idx="1">
                  <c:v>43</c:v>
                </c:pt>
                <c:pt idx="2">
                  <c:v>81</c:v>
                </c:pt>
                <c:pt idx="3">
                  <c:v>51</c:v>
                </c:pt>
                <c:pt idx="4">
                  <c:v>92</c:v>
                </c:pt>
                <c:pt idx="5">
                  <c:v>78</c:v>
                </c:pt>
                <c:pt idx="6">
                  <c:v>92</c:v>
                </c:pt>
                <c:pt idx="7">
                  <c:v>57</c:v>
                </c:pt>
                <c:pt idx="8">
                  <c:v>100</c:v>
                </c:pt>
                <c:pt idx="9">
                  <c:v>66</c:v>
                </c:pt>
                <c:pt idx="10">
                  <c:v>89</c:v>
                </c:pt>
                <c:pt idx="11">
                  <c:v>75</c:v>
                </c:pt>
                <c:pt idx="12">
                  <c:v>84</c:v>
                </c:pt>
                <c:pt idx="13">
                  <c:v>98</c:v>
                </c:pt>
                <c:pt idx="14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C-4B3A-B631-D473D6CE4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94879"/>
        <c:axId val="530197279"/>
      </c:scatterChart>
      <c:valAx>
        <c:axId val="53019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97279"/>
        <c:crosses val="autoZero"/>
        <c:crossBetween val="midCat"/>
      </c:valAx>
      <c:valAx>
        <c:axId val="53019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9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BA90DADE-E197-4861-8FD3-C11187FE1582}">
          <cx:tx>
            <cx:txData>
              <cx:f>_xlchart.v1.4</cx:f>
              <cx:v>Height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2CB37D2-E5B5-43AB-9AE8-2A21AAD99A70}">
          <cx:tx>
            <cx:txData>
              <cx:f>_xlchart.v1.6</cx:f>
              <cx:v>Weight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1" Type="http://schemas.openxmlformats.org/officeDocument/2006/relationships/image" Target="../media/image5.png"/><Relationship Id="rId5" Type="http://schemas.openxmlformats.org/officeDocument/2006/relationships/image" Target="../media/image2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4.png"/><Relationship Id="rId1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707572</xdr:colOff>
      <xdr:row>10</xdr:row>
      <xdr:rowOff>48305</xdr:rowOff>
    </xdr:from>
    <xdr:to>
      <xdr:col>13</xdr:col>
      <xdr:colOff>106814</xdr:colOff>
      <xdr:row>21</xdr:row>
      <xdr:rowOff>77560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56F8A-4DEA-C097-95DA-3E32DE551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132101</xdr:colOff>
      <xdr:row>10</xdr:row>
      <xdr:rowOff>55531</xdr:rowOff>
    </xdr:from>
    <xdr:to>
      <xdr:col>9</xdr:col>
      <xdr:colOff>227114</xdr:colOff>
      <xdr:row>12</xdr:row>
      <xdr:rowOff>106034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0BE4BFAD-D8D1-2546-04AF-5CA33413A415}"/>
                </a:ext>
              </a:extLst>
            </xdr14:cNvPr>
            <xdr14:cNvContentPartPr/>
          </xdr14:nvContentPartPr>
          <xdr14:nvPr macro=""/>
          <xdr14:xfrm>
            <a:off x="6017086" y="1872608"/>
            <a:ext cx="886320" cy="413918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0BE4BFAD-D8D1-2546-04AF-5CA33413A41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010968" y="1866489"/>
              <a:ext cx="898555" cy="4261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322596</xdr:colOff>
      <xdr:row>7</xdr:row>
      <xdr:rowOff>105212</xdr:rowOff>
    </xdr:from>
    <xdr:to>
      <xdr:col>9</xdr:col>
      <xdr:colOff>495036</xdr:colOff>
      <xdr:row>8</xdr:row>
      <xdr:rowOff>172624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ABA1F97E-5A4F-F674-E807-DEB3537BF0EB}"/>
                </a:ext>
              </a:extLst>
            </xdr14:cNvPr>
            <xdr14:cNvContentPartPr/>
          </xdr14:nvContentPartPr>
          <xdr14:nvPr macro=""/>
          <xdr14:xfrm>
            <a:off x="6998888" y="1377166"/>
            <a:ext cx="172440" cy="24912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ABA1F97E-5A4F-F674-E807-DEB3537BF0E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992755" y="1371046"/>
              <a:ext cx="184706" cy="26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201914</xdr:colOff>
      <xdr:row>13</xdr:row>
      <xdr:rowOff>108286</xdr:rowOff>
    </xdr:from>
    <xdr:to>
      <xdr:col>9</xdr:col>
      <xdr:colOff>221354</xdr:colOff>
      <xdr:row>15</xdr:row>
      <xdr:rowOff>160311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7CD299B-3EA2-134E-8E63-2D1733D694E8}"/>
                </a:ext>
              </a:extLst>
            </xdr14:cNvPr>
            <xdr14:cNvContentPartPr/>
          </xdr14:nvContentPartPr>
          <xdr14:nvPr macro=""/>
          <xdr14:xfrm>
            <a:off x="6878206" y="2470486"/>
            <a:ext cx="19440" cy="41544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87CD299B-3EA2-134E-8E63-2D1733D694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872086" y="2464366"/>
              <a:ext cx="3168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678221</xdr:colOff>
      <xdr:row>13</xdr:row>
      <xdr:rowOff>99286</xdr:rowOff>
    </xdr:from>
    <xdr:to>
      <xdr:col>9</xdr:col>
      <xdr:colOff>202274</xdr:colOff>
      <xdr:row>16</xdr:row>
      <xdr:rowOff>15323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32BCAE02-C8DE-141B-C3ED-3899BC3E34D4}"/>
                </a:ext>
              </a:extLst>
            </xdr14:cNvPr>
            <xdr14:cNvContentPartPr/>
          </xdr14:nvContentPartPr>
          <xdr14:nvPr macro=""/>
          <xdr14:xfrm>
            <a:off x="6563206" y="2461486"/>
            <a:ext cx="315360" cy="46116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32BCAE02-C8DE-141B-C3ED-3899BC3E34D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557086" y="2455366"/>
              <a:ext cx="327600" cy="47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245834</xdr:colOff>
      <xdr:row>12</xdr:row>
      <xdr:rowOff>112514</xdr:rowOff>
    </xdr:from>
    <xdr:to>
      <xdr:col>9</xdr:col>
      <xdr:colOff>625634</xdr:colOff>
      <xdr:row>14</xdr:row>
      <xdr:rowOff>4698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91E896D4-5230-A14B-510B-2F8F9BB0587C}"/>
                </a:ext>
              </a:extLst>
            </xdr14:cNvPr>
            <xdr14:cNvContentPartPr/>
          </xdr14:nvContentPartPr>
          <xdr14:nvPr macro=""/>
          <xdr14:xfrm>
            <a:off x="6922126" y="2293006"/>
            <a:ext cx="379800" cy="25560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91E896D4-5230-A14B-510B-2F8F9BB0587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916006" y="2286886"/>
              <a:ext cx="39204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184661</xdr:colOff>
      <xdr:row>7</xdr:row>
      <xdr:rowOff>41492</xdr:rowOff>
    </xdr:from>
    <xdr:to>
      <xdr:col>8</xdr:col>
      <xdr:colOff>536741</xdr:colOff>
      <xdr:row>8</xdr:row>
      <xdr:rowOff>126184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81E3801-78E5-2D94-FBA9-13E4AC463F93}"/>
                </a:ext>
              </a:extLst>
            </xdr14:cNvPr>
            <xdr14:cNvContentPartPr/>
          </xdr14:nvContentPartPr>
          <xdr14:nvPr macro=""/>
          <xdr14:xfrm>
            <a:off x="6069646" y="1313446"/>
            <a:ext cx="352080" cy="26640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81E3801-78E5-2D94-FBA9-13E4AC463F9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063526" y="1307326"/>
              <a:ext cx="364320" cy="278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598821</xdr:colOff>
      <xdr:row>0</xdr:row>
      <xdr:rowOff>162175</xdr:rowOff>
    </xdr:from>
    <xdr:to>
      <xdr:col>11</xdr:col>
      <xdr:colOff>591553</xdr:colOff>
      <xdr:row>16</xdr:row>
      <xdr:rowOff>17796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DE27C64D-BAA1-FB0A-31F5-55B01E1993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2584" y="162175"/>
              <a:ext cx="272490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5T17:13:00.79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118 9 24575,'-10'130'0,"3"-65"0,1-4 0,-3 74 0,17 77 0,0-99 0,4-34 0,-7-54 0,-2 0 0,2 34 0,3 68-1365</inkml:trace>
  <inkml:trace contextRef="#ctx0" brushRef="#br0" timeOffset="2357.5">105 66 24575,'65'-9'0,"-7"2"0,35-2 0,26 12 0,149-6 0,-81-5 0,-159 5 0,6 1 0,-33 2 0,0 1 0,1-1 0,-1 1 0,0 0 0,0 0 0,0-1 0,0 1 0,0 0 0,0 0 0,0 0 0,0 0 0,0 0 0,0 0 0,-1 0 0,1 1 0,0-1 0,-1 0 0,1 0 0,-1 0 0,1 1 0,-1-1 0,1 0 0,-1 1 0,0-1 0,0 2 0,24 178 0,-16-34 0,2 352 0,-12-306 0,2-191 0,0 1 0,0-1 0,0 1 0,0-1 0,-1 1 0,1-1 0,-1 1 0,0-1 0,1 0 0,-1 1 0,0-1 0,-1 0 0,1 0 0,0 0 0,0 1 0,-1-1 0,0-1 0,1 1 0,-1 0 0,0 0 0,0-1 0,0 1 0,0-1 0,0 1 0,0-1 0,0 0 0,0 0 0,-3 1 0,-6 1 0,1 0 0,0-1 0,-1 0 0,0-1 0,-14 0 0,-6 1 0,-18 0 0,0-3 0,-1-1 0,-55-10 0,96 11 0,-162-24 0,97 16 0,32 4 0,-52-12 0,76 13 0,0 2 0,-1 0 0,1 0 0,0 2 0,-1 0 0,-21 4 0,2-1 0,7-3-1365,24 0-5461</inkml:trace>
  <inkml:trace contextRef="#ctx0" brushRef="#br0" timeOffset="3793.14">81 555 24575,'96'2'0,"-39"0"0,67-6 0,-77 1 0,-26 2 0,0-1 0,32-6 0,-25 0 0,-4 2 0,0 0 0,35-2 0,-39 6 0,67-4 0,148 7 0,-216 3-1365,-13-2-5461</inkml:trace>
  <inkml:trace contextRef="#ctx0" brushRef="#br0" timeOffset="6129.93">1269 323 24575,'3'4'0,"0"0"0,0 0 0,-1 1 0,1-1 0,-1 0 0,0 1 0,-1 0 0,3 7 0,-1-3 0,-1-4 0,-1-1 0,1 0 0,0-1 0,1 1 0,-1 0 0,1 0 0,-1-1 0,1 0 0,0 1 0,1-1 0,-1 0 0,6 4 0,-7-7 0,-1 1 0,1 0 0,-1-1 0,1 1 0,0-1 0,-1 0 0,1 1 0,0-1 0,-1 0 0,1 0 0,0 0 0,-1 0 0,1 0 0,0 0 0,-1-1 0,1 1 0,0-1 0,-1 1 0,1-1 0,-1 1 0,1-1 0,-1 0 0,1 0 0,-1 0 0,1 0 0,-1 0 0,0 0 0,0 0 0,1 0 0,-1-1 0,0 1 0,0 0 0,0-1 0,0 1 0,0-2 0,9-10 0,0-3 0,2 1 0,0 0 0,18-16 0,-11 12 0,-2-1 0,0 0 0,-1-1 0,-1-1 0,-1-1 0,18-39 0,-19 38 0,-3 4 0,-3 9 0,-1 0 0,0-1 0,-1 0 0,0 0 0,4-20 0,-8 36-1365</inkml:trace>
  <inkml:trace contextRef="#ctx0" brushRef="#br0" timeOffset="7064.19">1880 266 24575,'0'19'0,"2"0"0,0 0 0,7 24 0,-7-35 0,8 71-1365,-10-72-5461</inkml:trace>
  <inkml:trace contextRef="#ctx0" brushRef="#br0" timeOffset="7606.09">1909 326 24575,'7'1'-85,"0"0"0,0 1-1,-1-1 1,1 1 0,-1 1-1,1-1 1,-1 1 0,0 0-1,0 1 1,0-1 0,0 1-1,-1 0 1,0 1 0,1-1-1,7 11 1</inkml:trace>
  <inkml:trace contextRef="#ctx0" brushRef="#br0" timeOffset="8087.43">2010 193 24575,'1'0'0,"0"1"0,0-1 0,0 1 0,0-1 0,0 1 0,0 0 0,0-1 0,-1 1 0,1 0 0,0 0 0,0 0 0,-1-1 0,1 1 0,-1 0 0,1 0 0,-1 0 0,1 0 0,-1 0 0,1 0 0,-1 0 0,0 0 0,0 1 0,1-1 0,-1 0 0,0 0 0,0 0 0,0 2 0,1 34 0,-1-35 0,1 51-71,1-34-145,-2 1 1,0-1-1,-1 0 0,-2 1 1,-6 32-1</inkml:trace>
  <inkml:trace contextRef="#ctx0" brushRef="#br0" timeOffset="8590.97">2146 274 24575,'0'1'0</inkml:trace>
  <inkml:trace contextRef="#ctx0" brushRef="#br0" timeOffset="9032.47">2295 217 24575,'-8'171'0,"3"-159"-1365</inkml:trace>
  <inkml:trace contextRef="#ctx0" brushRef="#br0" timeOffset="9485.74">2320 172 24575,'0'-1'0,"1"0"0,0 0 0,0 0 0,0 1 0,0-1 0,0 0 0,0 1 0,0-1 0,0 1 0,0-1 0,0 1 0,0-1 0,0 1 0,0 0 0,0 0 0,0-1 0,0 1 0,0 0 0,0 0 0,1 0 0,-1 0 0,0 0 0,0 0 0,0 1 0,2-1 0,31 4 0,-29-2 0,0 1 0,0-1 0,-1 1 0,1 0 0,-1 1 0,1-1 0,-1 1 0,0 0 0,0 0 0,-1 1 0,1-1 0,-1 0 0,0 1 0,0 0 0,-1 0 0,1 0 0,-1 0 0,0 0 0,0 1 0,-1-1 0,0 1 0,0-1 0,1 8 0,-1 29 0,1-28 0,-2-1 0,0 1 0,-3 24 0,1-32 0,1 0 0,-1-1 0,0 1 0,0-1 0,-1 1 0,0-1 0,0 0 0,0 0 0,0 0 0,-1-1 0,0 1 0,-5 5 0,0-3 15,-1 1 0,1-2 0,-1 1 0,0-1 0,0 0 0,-1-1 0,-19 6 0,22-8-139,0 0 0,-1-1 1,1 0-1,-1-1 0,0 1 0,0-2 1,1 1-1,-1-1 0,0-1 0,0 0 1,-8-1-1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5T17:13:12.51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477 1 24575,'0'41'0,"1"-16"0,-1 0 0,-1 0 0,-1-1 0,-10 43 0,9-48 0,0 0 0,0 36 0,2-34 0,-3 51 0,8 81 0,12-48 0,-9-71-1365,-7-28-5461</inkml:trace>
  <inkml:trace contextRef="#ctx0" brushRef="#br0" timeOffset="2273.78">477 620 24575,'-101'5'0,"61"-2"0,-72-4 0,70-6 0,-14-2 0,55 9 0,-13 1 0,1-1 0,-1-1 0,1-1 0,-19-3 0,30 4 0,0 1 0,0 0 0,1-1 0,-1 1 0,0-1 0,1 1 0,-1-1 0,0 0 0,1 1 0,-1-1 0,1 0 0,-1 0 0,1 0 0,0-1 0,-1 1 0,1 0 0,0 0 0,0-1 0,0 1 0,0-1 0,0 1 0,0-1 0,0 1 0,0-1 0,0 0 0,1 1 0,-1-1 0,1 0 0,0 1 0,-1-1 0,1 0 0,0 0 0,0 1 0,0-1 0,0 0 0,0 0 0,0 0 0,1 1 0,-1-1 0,0 0 0,1 1 0,0-1 0,-1 0 0,1 1 0,1-3 0,2-1 0,0 1 0,1-1 0,0 0 0,0 1 0,0 0 0,0 0 0,12-6 0,2-2 0,-12 8 0,0 0 0,0 1 0,0-1 0,0 2 0,1-1 0,-1 1 0,1 0 0,13-2 0,-14 4 0,0-1 0,0 0 0,0-1 0,-1 0 0,1 0 0,0-1 0,-1 1 0,0-1 0,0-1 0,0 1 0,0-1 0,8-7 0,35-29 0,-36 31 0,-1-1 0,20-21 0,-20 15-105,0 0 0,-2-1 0,0 0 0,-1-1 0,0 0 0,-2-1 0,0 0 0,-1 0 0,-1 0 0,0-1 0,-2 1 0,2-38 0,-5 50-6721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5T17:13:18.64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 24575,'8'196'0,"-11"-51"0,6 149 0,12-176 0,-7-64 0,2 75 0,-4-53 0,-4-60 0,0 1 0,-1 0 0,0 0 0,-2 0 0,-4 33 0,3-44-1365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5T17:13:22.46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876 107 24575,'-14'-1'0,"-1"-1"0,1-1 0,0 0 0,0-1 0,0 0 0,-23-12 0,-17-4 0,9 6 0,0 2 0,-1 3 0,0 1 0,-1 2 0,1 2 0,-90 4 0,104 5 0,0 0 0,-57 19 0,82-21 0,0 1 0,0-1 0,0 2 0,0-1 0,1 1 0,0 0 0,0 0 0,0 0 0,-9 12 0,4-3 0,1 0 0,0 0 0,-11 22 0,19-31 0,0 0 0,1-1 0,0 1 0,0 0 0,0 0 0,0 0 0,1 0 0,0-1 0,0 1 0,0 0 0,0 0 0,1 0 0,0 0 0,0 0 0,0-1 0,1 1 0,0 0 0,-1-1 0,2 1 0,-1-1 0,0 0 0,1 0 0,0 0 0,0 0 0,0 0 0,0 0 0,1-1 0,0 1 0,-1-1 0,1 0 0,7 4 0,10 5 0,0-1 0,1-1 0,0-1 0,42 11 0,-32-10 0,49 21 0,7 12 0,-55-21 0,51 45 0,-60-47 0,-18-14 0,-1 1 0,0-1 0,-1 1 0,0 0 0,0 0 0,0 1 0,-1-1 0,0 1 0,0 0 0,-1-1 0,0 1 0,-1 0 0,0 0 0,1 13 0,10 39 0,-10-47 0,1 0 0,-1 1 0,-1 0 0,-1 22 0,3 28 0,2-13 0,-3 86 0,1 17 0,8-120-1365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5T17:13:26.88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1 453 24575,'1'0'0,"1"1"0,-1-1 0,0 0 0,1 1 0,-1 0 0,0-1 0,0 1 0,1 0 0,-1-1 0,0 1 0,0 0 0,0 0 0,0 0 0,0 0 0,0 0 0,0 0 0,0 0 0,0 1 0,-1-1 0,1 0 0,0 0 0,-1 1 0,1-1 0,-1 0 0,1 3 0,11 47 0,-6-25 0,6 19 0,-11-37 0,1 1 0,0-1 0,0 1 0,1-1 0,0 0 0,0 0 0,1 0 0,0 0 0,1-1 0,6 10 0,-9-16 0,-1 0 0,1 1 0,0-2 0,-1 1 0,1 0 0,0 0 0,0 0 0,-1-1 0,1 1 0,0-1 0,0 0 0,0 1 0,0-1 0,0 0 0,0 0 0,0 0 0,0 0 0,0 0 0,0-1 0,-1 1 0,1-1 0,0 1 0,0-1 0,0 0 0,0 1 0,2-3 0,51-33 0,-35 21 0,124-60 0,-103 56 0,-2-1 0,60-40 0,246-226 0,-317 262 0,-1-2 0,-2 0 0,0-2 0,23-36 0,-38 41-1365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5T17:13:35.6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0 503 24575,'2'1'0,"0"0"0,0 0 0,0 0 0,0 0 0,-1 1 0,1-1 0,0 0 0,-1 1 0,1-1 0,-1 1 0,0 0 0,1 0 0,-1-1 0,2 5 0,15 27 0,-11-16 0,0-1 0,1 0 0,1 0 0,15 21 0,-20-31 0,0-1 0,1 1 0,-1-1 0,1 0 0,1 0 0,-1 0 0,0-1 0,1 0 0,0 0 0,0 0 0,0-1 0,1 0 0,-1 0 0,9 2 0,-8-2 0,1-1 0,0-1 0,-1 0 0,1 0 0,0 0 0,0-1 0,-1 0 0,1 0 0,0-1 0,0 0 0,-1-1 0,1 0 0,0 0 0,-1 0 0,13-6 0,79-58 0,-74 46 0,-1-2 0,-1 0 0,-1-1 0,-1-2 0,20-30 0,2-2 0,-8 12 0,64-73 0,-57 76 0,72-77 0,-108 111 0,2 0 0,-1 0 0,0-1 0,-1 0 0,0-1 0,-1 1 0,1-1 0,6-19 0,-10 23-1365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A8A6E9-8EF1-4E17-9175-6D3D17781FF0}" name="Table1" displayName="Table1" ref="B2:C17" totalsRowShown="0">
  <autoFilter ref="B2:C17" xr:uid="{10A8A6E9-8EF1-4E17-9175-6D3D17781FF0}"/>
  <tableColumns count="2">
    <tableColumn id="1" xr3:uid="{A7BC263B-7376-4D68-91B3-E22582F6BE85}" name="Height"/>
    <tableColumn id="2" xr3:uid="{31B072C0-2D40-4959-9DA3-D18521743CCA}" name="Weight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E064-9270-456E-A0D3-EEE7F9A2B2D9}">
  <dimension ref="B2:M22"/>
  <sheetViews>
    <sheetView tabSelected="1" topLeftCell="A10" zoomScale="190" zoomScaleNormal="190" workbookViewId="0">
      <selection activeCell="G17" sqref="G17"/>
    </sheetView>
  </sheetViews>
  <sheetFormatPr defaultRowHeight="14.25" x14ac:dyDescent="0.45"/>
  <cols>
    <col min="1" max="1" width="2.796875" customWidth="1"/>
    <col min="2" max="2" width="8.1328125" bestFit="1" customWidth="1"/>
    <col min="3" max="3" width="8.46484375" bestFit="1" customWidth="1"/>
    <col min="4" max="4" width="2.796875" customWidth="1"/>
    <col min="5" max="5" width="26.86328125" bestFit="1" customWidth="1"/>
    <col min="6" max="6" width="11.73046875" bestFit="1" customWidth="1"/>
    <col min="7" max="7" width="12.33203125" bestFit="1" customWidth="1"/>
    <col min="9" max="9" width="11" bestFit="1" customWidth="1"/>
  </cols>
  <sheetData>
    <row r="2" spans="2:13" x14ac:dyDescent="0.45">
      <c r="B2" t="s">
        <v>7</v>
      </c>
      <c r="C2" t="s">
        <v>8</v>
      </c>
      <c r="F2" s="1" t="s">
        <v>7</v>
      </c>
      <c r="G2" s="1" t="s">
        <v>8</v>
      </c>
      <c r="L2">
        <v>1</v>
      </c>
    </row>
    <row r="3" spans="2:13" x14ac:dyDescent="0.45">
      <c r="B3">
        <v>163</v>
      </c>
      <c r="C3">
        <v>45</v>
      </c>
      <c r="E3" t="s">
        <v>0</v>
      </c>
      <c r="F3">
        <f>F7-(1.5*F5)</f>
        <v>134.5</v>
      </c>
      <c r="G3">
        <f>G7-(1.5*G5)</f>
        <v>15.75</v>
      </c>
      <c r="I3" t="s">
        <v>14</v>
      </c>
      <c r="L3">
        <v>2</v>
      </c>
    </row>
    <row r="4" spans="2:13" x14ac:dyDescent="0.45">
      <c r="B4">
        <v>163</v>
      </c>
      <c r="C4">
        <v>43</v>
      </c>
      <c r="E4" t="s">
        <v>1</v>
      </c>
      <c r="F4">
        <f>F9+(1.5*F5)</f>
        <v>210.5</v>
      </c>
      <c r="G4">
        <f>G9+(1.5*G5)</f>
        <v>137.75</v>
      </c>
      <c r="I4" t="s">
        <v>15</v>
      </c>
      <c r="L4">
        <v>3</v>
      </c>
    </row>
    <row r="5" spans="2:13" x14ac:dyDescent="0.45">
      <c r="B5">
        <v>181</v>
      </c>
      <c r="C5">
        <v>81</v>
      </c>
      <c r="E5" t="s">
        <v>2</v>
      </c>
      <c r="F5">
        <f>F9-F7</f>
        <v>19</v>
      </c>
      <c r="G5">
        <f>G9-G7</f>
        <v>30.5</v>
      </c>
      <c r="I5" t="s">
        <v>13</v>
      </c>
      <c r="L5">
        <v>4</v>
      </c>
    </row>
    <row r="6" spans="2:13" x14ac:dyDescent="0.45">
      <c r="B6">
        <v>183</v>
      </c>
      <c r="C6">
        <v>51</v>
      </c>
    </row>
    <row r="7" spans="2:13" x14ac:dyDescent="0.45">
      <c r="B7">
        <v>155</v>
      </c>
      <c r="C7">
        <v>92</v>
      </c>
      <c r="E7" t="s">
        <v>3</v>
      </c>
      <c r="F7">
        <f>_xlfn.QUARTILE.INC(Table1[Height],L2)</f>
        <v>163</v>
      </c>
      <c r="G7">
        <f>_xlfn.QUARTILE.INC(Table1[Weight],L2)</f>
        <v>61.5</v>
      </c>
    </row>
    <row r="8" spans="2:13" x14ac:dyDescent="0.45">
      <c r="B8">
        <v>178</v>
      </c>
      <c r="C8">
        <v>78</v>
      </c>
      <c r="E8" t="s">
        <v>4</v>
      </c>
      <c r="F8">
        <f>_xlfn.QUARTILE.INC(Table1[Height],L3)</f>
        <v>167</v>
      </c>
      <c r="G8">
        <f>_xlfn.QUARTILE.INC(Table1[Weight],L3)</f>
        <v>81</v>
      </c>
    </row>
    <row r="9" spans="2:13" x14ac:dyDescent="0.45">
      <c r="B9">
        <v>195</v>
      </c>
      <c r="C9">
        <v>92</v>
      </c>
      <c r="E9" t="s">
        <v>5</v>
      </c>
      <c r="F9">
        <f>_xlfn.QUARTILE.INC(Table1[Height],L4)</f>
        <v>182</v>
      </c>
      <c r="G9">
        <f>_xlfn.QUARTILE.INC(Table1[Weight],L4)</f>
        <v>92</v>
      </c>
      <c r="J9" t="s">
        <v>19</v>
      </c>
      <c r="K9" t="s">
        <v>20</v>
      </c>
      <c r="L9">
        <v>3</v>
      </c>
      <c r="M9">
        <v>0</v>
      </c>
    </row>
    <row r="10" spans="2:13" x14ac:dyDescent="0.45">
      <c r="B10">
        <v>199</v>
      </c>
      <c r="C10">
        <v>57</v>
      </c>
      <c r="E10" t="s">
        <v>6</v>
      </c>
      <c r="F10">
        <f>_xlfn.QUARTILE.INC(Table1[Height],L5)</f>
        <v>199</v>
      </c>
      <c r="G10">
        <f>_xlfn.QUARTILE.INC(Table1[Weight],L5)</f>
        <v>100</v>
      </c>
      <c r="K10" t="s">
        <v>9</v>
      </c>
      <c r="L10">
        <v>0</v>
      </c>
    </row>
    <row r="11" spans="2:13" x14ac:dyDescent="0.45">
      <c r="B11">
        <v>154</v>
      </c>
      <c r="C11">
        <v>100</v>
      </c>
      <c r="F11" t="s">
        <v>16</v>
      </c>
      <c r="G11" t="s">
        <v>17</v>
      </c>
    </row>
    <row r="12" spans="2:13" x14ac:dyDescent="0.45">
      <c r="B12">
        <v>179</v>
      </c>
      <c r="C12">
        <v>66</v>
      </c>
      <c r="E12" t="s">
        <v>9</v>
      </c>
      <c r="F12">
        <f>_xlfn.SKEW.P(Table1[Height])</f>
        <v>0.3940716290484399</v>
      </c>
      <c r="G12">
        <f>_xlfn.SKEW.P(Table1[Weight])</f>
        <v>-0.54067849527541978</v>
      </c>
    </row>
    <row r="13" spans="2:13" x14ac:dyDescent="0.45">
      <c r="B13">
        <v>160</v>
      </c>
      <c r="C13">
        <v>89</v>
      </c>
      <c r="E13" t="s">
        <v>10</v>
      </c>
      <c r="F13">
        <f>KURT(Table1[Height])</f>
        <v>-0.98982816951566965</v>
      </c>
      <c r="G13">
        <f>KURT(Table1[Weight])</f>
        <v>-1.0273546542258396</v>
      </c>
      <c r="H13" t="s">
        <v>18</v>
      </c>
    </row>
    <row r="14" spans="2:13" x14ac:dyDescent="0.45">
      <c r="B14">
        <v>163</v>
      </c>
      <c r="C14">
        <v>75</v>
      </c>
      <c r="E14" t="s">
        <v>12</v>
      </c>
      <c r="F14">
        <f>CORREL(Table1[Height],Table1[Weight])</f>
        <v>-0.15387808207661924</v>
      </c>
    </row>
    <row r="15" spans="2:13" x14ac:dyDescent="0.45">
      <c r="B15">
        <v>166</v>
      </c>
      <c r="C15">
        <v>84</v>
      </c>
      <c r="E15" t="s">
        <v>11</v>
      </c>
    </row>
    <row r="16" spans="2:13" x14ac:dyDescent="0.45">
      <c r="B16">
        <v>167</v>
      </c>
      <c r="C16">
        <v>98</v>
      </c>
    </row>
    <row r="17" spans="2:5" x14ac:dyDescent="0.45">
      <c r="B17">
        <v>189</v>
      </c>
      <c r="C17">
        <v>92</v>
      </c>
    </row>
    <row r="21" spans="2:5" x14ac:dyDescent="0.45">
      <c r="E21" t="s">
        <v>11</v>
      </c>
    </row>
    <row r="22" spans="2:5" x14ac:dyDescent="0.45">
      <c r="E22" t="s">
        <v>21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2024-04-25T16:40:13Z</dcterms:created>
  <dcterms:modified xsi:type="dcterms:W3CDTF">2024-04-25T17:15:40Z</dcterms:modified>
</cp:coreProperties>
</file>