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Stats" sheetId="2" r:id="rId4"/>
    <sheet state="visible" name="Match Records" sheetId="3" r:id="rId5"/>
    <sheet state="visible" name="Printable" sheetId="4" r:id="rId6"/>
    <sheet state="visible" name="Date Idea #1" sheetId="5" r:id="rId7"/>
    <sheet state="visible" name="Date Idea #2" sheetId="6" r:id="rId8"/>
    <sheet state="visible" name="Example" sheetId="7" r:id="rId9"/>
    <sheet state="visible" name="Blank" sheetId="8" r:id="rId10"/>
    <sheet state="visible" name="Match52" sheetId="9" r:id="rId11"/>
    <sheet state="visible" name="Match51" sheetId="10" r:id="rId12"/>
    <sheet state="visible" name="Match50" sheetId="11" r:id="rId13"/>
    <sheet state="visible" name="Match49" sheetId="12" r:id="rId14"/>
    <sheet state="visible" name="Match48" sheetId="13" r:id="rId15"/>
    <sheet state="visible" name="Match47" sheetId="14" r:id="rId16"/>
    <sheet state="visible" name="Match46" sheetId="15" r:id="rId17"/>
    <sheet state="visible" name="Match45" sheetId="16" r:id="rId18"/>
    <sheet state="visible" name="Match44" sheetId="17" r:id="rId19"/>
    <sheet state="visible" name="Match43" sheetId="18" r:id="rId20"/>
    <sheet state="visible" name="Match42" sheetId="19" r:id="rId21"/>
    <sheet state="visible" name="Match41" sheetId="20" r:id="rId22"/>
    <sheet state="visible" name="Match40" sheetId="21" r:id="rId23"/>
    <sheet state="visible" name="Match39" sheetId="22" r:id="rId24"/>
    <sheet state="visible" name="Match38" sheetId="23" r:id="rId25"/>
    <sheet state="visible" name="Match37" sheetId="24" r:id="rId26"/>
    <sheet state="visible" name="Match36" sheetId="25" r:id="rId27"/>
    <sheet state="visible" name="Match35" sheetId="26" r:id="rId28"/>
    <sheet state="visible" name="Match34" sheetId="27" r:id="rId29"/>
    <sheet state="visible" name="Match33" sheetId="28" r:id="rId30"/>
    <sheet state="visible" name="Match32" sheetId="29" r:id="rId31"/>
    <sheet state="visible" name="Match31" sheetId="30" r:id="rId32"/>
    <sheet state="visible" name="Match30" sheetId="31" r:id="rId33"/>
    <sheet state="visible" name="Match29" sheetId="32" r:id="rId34"/>
    <sheet state="visible" name="Match28" sheetId="33" r:id="rId35"/>
    <sheet state="visible" name="Match27" sheetId="34" r:id="rId36"/>
    <sheet state="visible" name="Match26" sheetId="35" r:id="rId37"/>
    <sheet state="visible" name="Match25" sheetId="36" r:id="rId38"/>
    <sheet state="visible" name="Match24" sheetId="37" r:id="rId39"/>
    <sheet state="visible" name="Match23" sheetId="38" r:id="rId40"/>
    <sheet state="visible" name="Match22" sheetId="39" r:id="rId41"/>
    <sheet state="visible" name="Match21" sheetId="40" r:id="rId42"/>
    <sheet state="visible" name="Match20" sheetId="41" r:id="rId43"/>
    <sheet state="visible" name="Match19" sheetId="42" r:id="rId44"/>
    <sheet state="visible" name="Match18" sheetId="43" r:id="rId45"/>
    <sheet state="visible" name="Match17" sheetId="44" r:id="rId46"/>
    <sheet state="visible" name="Match16" sheetId="45" r:id="rId47"/>
    <sheet state="visible" name="Match15" sheetId="46" r:id="rId48"/>
    <sheet state="visible" name="Match14" sheetId="47" r:id="rId49"/>
    <sheet state="visible" name="Match13" sheetId="48" r:id="rId50"/>
    <sheet state="visible" name="Match12" sheetId="49" r:id="rId51"/>
    <sheet state="visible" name="Match11" sheetId="50" r:id="rId52"/>
    <sheet state="visible" name="Match10" sheetId="51" r:id="rId53"/>
    <sheet state="visible" name="Match9" sheetId="52" r:id="rId54"/>
    <sheet state="visible" name="Match8" sheetId="53" r:id="rId55"/>
    <sheet state="visible" name="Match7" sheetId="54" r:id="rId56"/>
    <sheet state="visible" name="Match6" sheetId="55" r:id="rId57"/>
    <sheet state="visible" name="Match5" sheetId="56" r:id="rId58"/>
    <sheet state="visible" name="Match4" sheetId="57" r:id="rId59"/>
    <sheet state="visible" name="Match3" sheetId="58" r:id="rId60"/>
    <sheet state="visible" name="Match2" sheetId="59" r:id="rId61"/>
    <sheet state="visible" name="Match1" sheetId="60" r:id="rId62"/>
  </sheets>
  <definedNames>
    <definedName hidden="1" localSheetId="1" name="_xlnm._FilterDatabase">Stats!$B$2:$U$35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And delete these extraneous cells?
	-Phillip Ponzer
your bossy :P
You can delet the extra ones on the Stats tab.. leave like 25 extra
	-Daniel Connors
I just don't want to hit the cell limit again :)
And I'll do what I want! :P
	-Phillip Ponzer
I can't give permission on this one. Daniel technically owns this document. Daniel, can you make me an owner?
	-Joseph Roberts
Gosh, all these formulas were messed up. All fixed now.
	-Joseph Roberts</t>
      </text>
    </comment>
    <comment authorId="0" ref="A1">
      <text>
        <t xml:space="preserve">And delete these extraneous cells?
	-Phillip Ponzer</t>
      </text>
    </comment>
    <comment authorId="0" ref="A1">
      <text>
        <t xml:space="preserve">Could someone delete these extraneous rows so we don't run into another cell limit?
	-Phillip Ponzer</t>
      </text>
    </comment>
    <comment authorId="0" ref="A1">
      <text>
        <t xml:space="preserve">I need permission for all these locked things so I can update this to the new format.
	-Joseph Roberts
Sorry, they were on there when I  made a copy so I could mess with the stats. You can relock them if you like.
	-Daniel Connors</t>
      </text>
    </comment>
  </commentList>
</comments>
</file>

<file path=xl/comments2.xml><?xml version="1.0" encoding="utf-8"?>
<comments xmlns:r="http://schemas.openxmlformats.org/officeDocument/2006/relationships" xmlns="http://schemas.openxmlformats.org/spreadsheetml/2006/main">
  <authors>
    <author/>
  </authors>
  <commentList>
    <comment authorId="0" ref="N2">
      <text>
        <t xml:space="preserve">Note that this does not include SPP from MVPs</t>
      </text>
    </comment>
    <comment authorId="0" ref="U2">
      <text>
        <t xml:space="preserve">See note for Total SPP</t>
      </text>
    </comment>
  </commentList>
</comments>
</file>

<file path=xl/comments3.xml><?xml version="1.0" encoding="utf-8"?>
<comments xmlns:r="http://schemas.openxmlformats.org/officeDocument/2006/relationships" xmlns="http://schemas.openxmlformats.org/spreadsheetml/2006/main">
  <authors>
    <author/>
  </authors>
  <commentList>
    <comment authorId="0" ref="S1">
      <text>
        <t xml:space="preserve">This is probably my favorite of the two ideas. Thoughts? Opinions?
	-Phillip Ponzer
I agree.
	-Trever Leikam
I like it much better than the sideway one.
	-David Harshman
this ones betta!
	-sinopion13</t>
      </text>
    </comment>
  </commentList>
</comments>
</file>

<file path=xl/comments4.xml><?xml version="1.0" encoding="utf-8"?>
<comments xmlns:r="http://schemas.openxmlformats.org/officeDocument/2006/relationships" xmlns="http://schemas.openxmlformats.org/spreadsheetml/2006/main">
  <authors>
    <author/>
  </authors>
  <commentList>
    <comment authorId="0" ref="H11">
      <text>
        <t xml:space="preserve">There's no MVP listed on the Match Sheet...
	-David Harshman</t>
      </text>
    </comment>
  </commentList>
</comments>
</file>

<file path=xl/comments5.xml><?xml version="1.0" encoding="utf-8"?>
<comments xmlns:r="http://schemas.openxmlformats.org/officeDocument/2006/relationships" xmlns="http://schemas.openxmlformats.org/spreadsheetml/2006/main">
  <authors>
    <author/>
  </authors>
  <commentList>
    <comment authorId="0" ref="W22">
      <text>
        <t xml:space="preserve">This was Grim Ironjaw</t>
      </text>
    </comment>
  </commentList>
</comments>
</file>

<file path=xl/comments6.xml><?xml version="1.0" encoding="utf-8"?>
<comments xmlns:r="http://schemas.openxmlformats.org/officeDocument/2006/relationships" xmlns="http://schemas.openxmlformats.org/spreadsheetml/2006/main">
  <authors>
    <author/>
  </authors>
  <commentList>
    <comment authorId="0" ref="Y23">
      <text>
        <t xml:space="preserve">There is no #10 on this team...</t>
      </text>
    </comment>
  </commentList>
</comments>
</file>

<file path=xl/sharedStrings.xml><?xml version="1.0" encoding="utf-8"?>
<sst xmlns="http://schemas.openxmlformats.org/spreadsheetml/2006/main" count="3572" uniqueCount="821">
  <si>
    <t>How to use the
Match Report Form</t>
  </si>
  <si>
    <t>The Match Report Form should be used for every game that a Coach takes part in, however, only one report needs to be filled in for each game. Therefore we recommend that one of the two Coaches involved in a game volunteers at the start to be the record-keeper.</t>
  </si>
  <si>
    <t xml:space="preserve"> </t>
  </si>
  <si>
    <t>Team Name</t>
  </si>
  <si>
    <t>Match #</t>
  </si>
  <si>
    <t>Winning Team</t>
  </si>
  <si>
    <t>Before the game starts, the record-keeper should enter the names of both teams and their respective Team Values. From this, the spreadsheet will auto-calculate the value of any Inducements either team has (in the dark gray cell underneath the Inducements label - note that dark gray cells never have to have anything entered in them, instead, the spreadsheet does it for you). If a Coach takes any Inducements, they should be recorded on the Match Report in white cells beneath the Inducements label.</t>
  </si>
  <si>
    <t>Team 1 Score</t>
  </si>
  <si>
    <t>Team 2 Score</t>
  </si>
  <si>
    <t>Losing Team</t>
  </si>
  <si>
    <t>After both Coaches have rolled for their gate, enter the totals in their respective cells. Each team's FAME will be auto-calculated.</t>
  </si>
  <si>
    <t>During the game, record any successful tasks that are rewarded with SPPs in the respective cell for each player. For example, if player #1 makes two successful passes, enter a '2' in the CMP square for him. Note that the numbers in the 'SPP Total' column are auto-calculated. Also please note that you should record any kills twice: once in the 'CAS' column (for the SPPs) and then in the 'KILLS' column (for bragging rights and awards). So, for example, if a player causes four casualties and one kill, you should record 5 and 1 respectively.</t>
  </si>
  <si>
    <t>Overall Points</t>
  </si>
  <si>
    <t>Also during the game, record any injuries suffered by any player in the four 'Injuries' columns. Enter a 'M' in the first column if the player is just missing the next game, a 'N' in the second column if the player suffers a Niggling Injury, and 'RIP' in the fourth column if the player is killed. The third column, '- Stat', is used if a player suffers an injury that will reduce one of his statistics. Enter either 'MA', 'ST', 'AG', or 'AV' in these cells as needed.</t>
  </si>
  <si>
    <t>After the game, if any player gains an advance, enter the skill or stat increase earned in the 'New Skill / Stat' column.</t>
  </si>
  <si>
    <t>Wins</t>
  </si>
  <si>
    <t>Ties</t>
  </si>
  <si>
    <t>Losses</t>
  </si>
  <si>
    <t>Completions</t>
  </si>
  <si>
    <t>At the bottom of the Match Report there are several areas for post-game information. Enter the amount each team earns in winnings in the cell labeled 'Winnings' and then add the Spiralling Expenses next to that. Add any increase or decrease to each team's Fan Factor in the appropriate cell too (note that this cell has a dropdown menu, so please select from that).</t>
  </si>
  <si>
    <t>Finally, at the very bottom of the Match Report you have an area to record any purchases you make post-game and any other notes about the game you'd like to record (like the weather result, any odd occurrences, and so on).</t>
  </si>
  <si>
    <t>Silver Tower Guardians</t>
  </si>
  <si>
    <t>TDs</t>
  </si>
  <si>
    <t>Interceptions</t>
  </si>
  <si>
    <t>Casualties</t>
  </si>
  <si>
    <t>Casualties Allowed</t>
  </si>
  <si>
    <t>TDs
Allowed</t>
  </si>
  <si>
    <t>TD
Differential</t>
  </si>
  <si>
    <t>Total
SPP</t>
  </si>
  <si>
    <t>Games
Played</t>
  </si>
  <si>
    <t>Completions per Game</t>
  </si>
  <si>
    <t>Obviously, any auto-calculating done by the spreadsheet does not work if you print the Match Report. In this case, please write on the printed version.</t>
  </si>
  <si>
    <t>Casualties per Game</t>
  </si>
  <si>
    <t>TDs per
Game</t>
  </si>
  <si>
    <t>Casualties Allowed per Game</t>
  </si>
  <si>
    <t>TDs Allowed
per Game</t>
  </si>
  <si>
    <t>SPP per
Game</t>
  </si>
  <si>
    <t>Match Reports should be turned in to the League Commissioner as soon as possible after the game is played. Please note that Match Reports take precedence over Team Rosters, so both Coaches should be absolutely sure that the Match Report is accurate before handing it in.</t>
  </si>
  <si>
    <t>Rat Rat City Bitch</t>
  </si>
  <si>
    <t>Flying Circus</t>
  </si>
  <si>
    <t>Population: Orc</t>
  </si>
  <si>
    <t>Killsum Razor Blades</t>
  </si>
  <si>
    <t>Orruk Owlbears</t>
  </si>
  <si>
    <t>Quixotic Crushers</t>
  </si>
  <si>
    <t>Komodo Sinodons</t>
  </si>
  <si>
    <t>The Dodgeball All-Stars</t>
  </si>
  <si>
    <t>Fink Foulers</t>
  </si>
  <si>
    <t>Kemperbad Lords</t>
  </si>
  <si>
    <t>The Walking Dead</t>
  </si>
  <si>
    <t>The Herculadies</t>
  </si>
  <si>
    <t>Blood Mountain Berserkers</t>
  </si>
  <si>
    <t>Riverdale Ravagers</t>
  </si>
  <si>
    <t>Byrchwood Blodgers</t>
  </si>
  <si>
    <t>GoldDiggers</t>
  </si>
  <si>
    <t>Turtle Isle Typhoons</t>
  </si>
  <si>
    <t>Jacksonville Thrillers</t>
  </si>
  <si>
    <t>HOME TEAM</t>
  </si>
  <si>
    <t>TEAM VALUE</t>
  </si>
  <si>
    <t>AWAY TEAM</t>
  </si>
  <si>
    <t>INDUCEMENTS</t>
  </si>
  <si>
    <t>GATE</t>
  </si>
  <si>
    <t>Win/Loss/Tie</t>
  </si>
  <si>
    <t>DATE</t>
  </si>
  <si>
    <t>Touchdowns</t>
  </si>
  <si>
    <t>FAME</t>
  </si>
  <si>
    <r>
      <rPr/>
      <t>CMP</t>
    </r>
    <r>
      <rPr>
        <rFont val="Arial"/>
        <sz val="10.0"/>
      </rPr>
      <t xml:space="preserve"> [1]</t>
    </r>
  </si>
  <si>
    <r>
      <t>TD</t>
    </r>
    <r>
      <rPr>
        <sz val="10.0"/>
      </rPr>
      <t xml:space="preserve"> [3]</t>
    </r>
  </si>
  <si>
    <r>
      <rPr/>
      <t>INT</t>
    </r>
    <r>
      <rPr>
        <rFont val="Arial"/>
        <sz val="10.0"/>
      </rPr>
      <t xml:space="preserve"> [2]</t>
    </r>
  </si>
  <si>
    <r>
      <rPr/>
      <t>CAS</t>
    </r>
    <r>
      <rPr>
        <rFont val="Arial"/>
        <sz val="10.0"/>
      </rPr>
      <t xml:space="preserve"> [2]</t>
    </r>
  </si>
  <si>
    <t>[Kills]</t>
  </si>
  <si>
    <r>
      <rPr/>
      <t xml:space="preserve">MVP </t>
    </r>
    <r>
      <rPr>
        <rFont val="Arial"/>
        <sz val="10.0"/>
      </rPr>
      <t>[5]</t>
    </r>
  </si>
  <si>
    <t>SPP Total</t>
  </si>
  <si>
    <t>INURIES TAKEN</t>
  </si>
  <si>
    <r>
      <rPr/>
      <t>CMP</t>
    </r>
    <r>
      <rPr>
        <rFont val="Arial"/>
        <sz val="10.0"/>
      </rPr>
      <t xml:space="preserve"> [1]</t>
    </r>
  </si>
  <si>
    <r>
      <t>TD</t>
    </r>
    <r>
      <rPr>
        <sz val="10.0"/>
      </rPr>
      <t xml:space="preserve"> [3]</t>
    </r>
  </si>
  <si>
    <r>
      <rPr/>
      <t>INT</t>
    </r>
    <r>
      <rPr>
        <rFont val="Arial"/>
        <sz val="10.0"/>
      </rPr>
      <t xml:space="preserve"> [2]</t>
    </r>
  </si>
  <si>
    <r>
      <rPr/>
      <t>CAS</t>
    </r>
    <r>
      <rPr>
        <rFont val="Arial"/>
        <sz val="10.0"/>
      </rPr>
      <t xml:space="preserve"> [2]</t>
    </r>
  </si>
  <si>
    <r>
      <rPr/>
      <t xml:space="preserve">MVP </t>
    </r>
    <r>
      <rPr>
        <rFont val="Arial"/>
        <sz val="10.0"/>
      </rPr>
      <t>[5]</t>
    </r>
  </si>
  <si>
    <t>MNG</t>
  </si>
  <si>
    <t>Niggle</t>
  </si>
  <si>
    <t>DEAD</t>
  </si>
  <si>
    <t>#</t>
  </si>
  <si>
    <r>
      <rPr/>
      <t>CMP</t>
    </r>
    <r>
      <rPr/>
      <t xml:space="preserve"> [1]</t>
    </r>
  </si>
  <si>
    <t>New Skill/Stat</t>
  </si>
  <si>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</si>
  <si>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</si>
  <si>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</si>
  <si>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</si>
  <si>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</si>
  <si>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</si>
  <si>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</si>
  <si>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</si>
  <si>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</si>
  <si>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WINNINGS</t>
  </si>
  <si>
    <t>EXPENSIVE MISTAKES</t>
  </si>
  <si>
    <t>FAN FACTOR</t>
  </si>
  <si>
    <t>PURCHASES</t>
  </si>
  <si>
    <t>NOTES</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</si>
  <si>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</si>
  <si>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</si>
  <si>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</si>
  <si>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</si>
  <si>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</si>
  <si>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</si>
  <si>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</si>
  <si>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</si>
  <si>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</si>
  <si>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</si>
  <si>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Tatooine Technographers</t>
  </si>
  <si>
    <t>Poor Noobs</t>
  </si>
  <si>
    <r>
      <rPr/>
      <t>CMP</t>
    </r>
    <r>
      <rPr>
        <rFont val="Arial"/>
        <sz val="10.0"/>
      </rPr>
      <t xml:space="preserve"> [1]</t>
    </r>
  </si>
  <si>
    <r>
      <t>TD</t>
    </r>
    <r>
      <rPr>
        <sz val="10.0"/>
      </rPr>
      <t xml:space="preserve"> [3]</t>
    </r>
  </si>
  <si>
    <r>
      <rPr/>
      <t>INT</t>
    </r>
    <r>
      <rPr>
        <rFont val="Arial"/>
        <sz val="10.0"/>
      </rPr>
      <t xml:space="preserve"> [2]</t>
    </r>
  </si>
  <si>
    <r>
      <rPr/>
      <t>CAS</t>
    </r>
    <r>
      <rPr>
        <rFont val="Arial"/>
        <sz val="10.0"/>
      </rPr>
      <t xml:space="preserve"> [2]</t>
    </r>
  </si>
  <si>
    <r>
      <rPr/>
      <t xml:space="preserve">MVP </t>
    </r>
    <r>
      <rPr>
        <rFont val="Arial"/>
        <sz val="10.0"/>
      </rPr>
      <t>[5]</t>
    </r>
  </si>
  <si>
    <r>
      <rPr/>
      <t>CMP</t>
    </r>
    <r>
      <rPr/>
      <t xml:space="preserve"> [1]</t>
    </r>
  </si>
  <si>
    <r>
      <t>TD</t>
    </r>
    <r>
      <rPr/>
      <t xml:space="preserve"> [3]</t>
    </r>
  </si>
  <si>
    <r>
      <rPr/>
      <t>CMP</t>
    </r>
    <r>
      <rPr>
        <rFont val="Arial"/>
        <sz val="10.0"/>
      </rPr>
      <t xml:space="preserve"> [1]</t>
    </r>
  </si>
  <si>
    <r>
      <rPr/>
      <t>INT</t>
    </r>
    <r>
      <rPr/>
      <t xml:space="preserve"> [2]</t>
    </r>
  </si>
  <si>
    <r>
      <t>TD</t>
    </r>
    <r>
      <rPr>
        <sz val="10.0"/>
      </rPr>
      <t xml:space="preserve"> [3]</t>
    </r>
  </si>
  <si>
    <r>
      <rPr/>
      <t>CAS</t>
    </r>
    <r>
      <rPr/>
      <t xml:space="preserve"> [2]</t>
    </r>
  </si>
  <si>
    <r>
      <rPr/>
      <t>INT</t>
    </r>
    <r>
      <rPr>
        <rFont val="Arial"/>
        <sz val="10.0"/>
      </rPr>
      <t xml:space="preserve"> [2]</t>
    </r>
  </si>
  <si>
    <r>
      <rPr/>
      <t>CAS</t>
    </r>
    <r>
      <rPr>
        <rFont val="Arial"/>
        <sz val="10.0"/>
      </rPr>
      <t xml:space="preserve"> [2]</t>
    </r>
  </si>
  <si>
    <r>
      <rPr/>
      <t xml:space="preserve">MVP </t>
    </r>
    <r>
      <rPr/>
      <t>[5]</t>
    </r>
  </si>
  <si>
    <r>
      <rPr/>
      <t xml:space="preserve">MVP </t>
    </r>
    <r>
      <rPr>
        <rFont val="Arial"/>
        <sz val="10.0"/>
      </rPr>
      <t>[5]</t>
    </r>
  </si>
  <si>
    <r>
      <rPr/>
      <t>CMP</t>
    </r>
    <r>
      <rPr/>
      <t xml:space="preserve"> [1]</t>
    </r>
  </si>
  <si>
    <r>
      <t>TD</t>
    </r>
    <r>
      <rPr/>
      <t xml:space="preserve"> [3]</t>
    </r>
  </si>
  <si>
    <r>
      <rPr/>
      <t>INT</t>
    </r>
    <r>
      <rPr/>
      <t xml:space="preserve"> [2]</t>
    </r>
  </si>
  <si>
    <r>
      <rPr/>
      <t>CAS</t>
    </r>
    <r>
      <rPr/>
      <t xml:space="preserve"> [2]</t>
    </r>
  </si>
  <si>
    <r>
      <rPr/>
      <t xml:space="preserve">MVP </t>
    </r>
    <r>
      <rPr/>
      <t>[5]</t>
    </r>
  </si>
  <si>
    <t>Block</t>
  </si>
  <si>
    <t>Ogre - 140,000</t>
  </si>
  <si>
    <t>Joe is a dirty cheat!</t>
  </si>
  <si>
    <t>2x Bloodweiser Babes</t>
  </si>
  <si>
    <t>Zara the Slayer</t>
  </si>
  <si>
    <t>Bribe 100000</t>
  </si>
  <si>
    <t>Bloodweiser Babe 50000</t>
  </si>
  <si>
    <t>2x Fan Factor</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</si>
  <si>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</si>
  <si>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</si>
  <si>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</si>
  <si>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</si>
  <si>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</si>
  <si>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</si>
  <si>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</si>
  <si>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t>Babe</t>
  </si>
  <si>
    <r>
      <rPr/>
      <t>CMP</t>
    </r>
    <r>
      <rPr/>
      <t xml:space="preserve"> [1]</t>
    </r>
  </si>
  <si>
    <r>
      <rPr/>
      <t>INT</t>
    </r>
    <r>
      <rPr/>
      <t xml:space="preserve"> [2]</t>
    </r>
  </si>
  <si>
    <r>
      <t>TD</t>
    </r>
    <r>
      <rPr/>
      <t xml:space="preserve"> [3]</t>
    </r>
  </si>
  <si>
    <r>
      <rPr/>
      <t>INT</t>
    </r>
    <r>
      <rPr/>
      <t xml:space="preserve"> [2]</t>
    </r>
  </si>
  <si>
    <r>
      <rPr/>
      <t>CAS</t>
    </r>
    <r>
      <rPr/>
      <t xml:space="preserve"> [2]</t>
    </r>
  </si>
  <si>
    <r>
      <rPr/>
      <t>CAS</t>
    </r>
    <r>
      <rPr/>
      <t xml:space="preserve"> [2]</t>
    </r>
  </si>
  <si>
    <r>
      <rPr/>
      <t xml:space="preserve">MVP </t>
    </r>
    <r>
      <rPr/>
      <t>[5]</t>
    </r>
  </si>
  <si>
    <r>
      <rPr/>
      <t xml:space="preserve">MVP </t>
    </r>
    <r>
      <rPr/>
      <t>[5]</t>
    </r>
  </si>
  <si>
    <t>Fan Factor</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</si>
  <si>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</si>
  <si>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</si>
  <si>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</si>
  <si>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</si>
  <si>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</si>
  <si>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</si>
  <si>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</si>
  <si>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</si>
  <si>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</si>
  <si>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</si>
  <si>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</si>
  <si>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</si>
  <si>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</si>
  <si>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</si>
  <si>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</si>
  <si>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Mighty Blow</t>
  </si>
  <si>
    <t>N</t>
  </si>
  <si>
    <t>AV</t>
  </si>
  <si>
    <t>M</t>
  </si>
  <si>
    <t>Skink - 60,000</t>
  </si>
  <si>
    <t>10,000 Inducements</t>
  </si>
  <si>
    <t>Roxanna</t>
  </si>
  <si>
    <t>Assistant Coach</t>
  </si>
  <si>
    <t>Fan Factor x1</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</si>
  <si>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</si>
  <si>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</si>
  <si>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</si>
  <si>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</si>
  <si>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</si>
  <si>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</si>
  <si>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</si>
  <si>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t>Extra Team Training</t>
  </si>
  <si>
    <r>
      <rPr/>
      <t>INT</t>
    </r>
    <r>
      <rPr/>
      <t xml:space="preserve"> [2]</t>
    </r>
  </si>
  <si>
    <r>
      <rPr/>
      <t>CAS</t>
    </r>
    <r>
      <rPr/>
      <t xml:space="preserve"> [2]</t>
    </r>
  </si>
  <si>
    <r>
      <rPr/>
      <t xml:space="preserve">MVP </t>
    </r>
    <r>
      <rPr/>
      <t>[5]</t>
    </r>
  </si>
  <si>
    <r>
      <rPr/>
      <t>CMP</t>
    </r>
    <r>
      <rPr/>
      <t xml:space="preserve"> [1]</t>
    </r>
  </si>
  <si>
    <r>
      <t>TD</t>
    </r>
    <r>
      <rPr/>
      <t xml:space="preserve"> [3]</t>
    </r>
  </si>
  <si>
    <r>
      <rPr/>
      <t>CMP</t>
    </r>
    <r>
      <rPr/>
      <t xml:space="preserve"> [1]</t>
    </r>
  </si>
  <si>
    <r>
      <rPr/>
      <t>INT</t>
    </r>
    <r>
      <rPr/>
      <t xml:space="preserve"> [2]</t>
    </r>
  </si>
  <si>
    <r>
      <t>TD</t>
    </r>
    <r>
      <rPr/>
      <t xml:space="preserve"> [3]</t>
    </r>
  </si>
  <si>
    <r>
      <rPr/>
      <t>CAS</t>
    </r>
    <r>
      <rPr/>
      <t xml:space="preserve"> [2]</t>
    </r>
  </si>
  <si>
    <r>
      <rPr/>
      <t>INT</t>
    </r>
    <r>
      <rPr/>
      <t xml:space="preserve"> [2]</t>
    </r>
  </si>
  <si>
    <r>
      <rPr/>
      <t>CAS</t>
    </r>
    <r>
      <rPr/>
      <t xml:space="preserve"> [2]</t>
    </r>
  </si>
  <si>
    <r>
      <rPr/>
      <t xml:space="preserve">MVP </t>
    </r>
    <r>
      <rPr/>
      <t>[5]</t>
    </r>
  </si>
  <si>
    <r>
      <rPr/>
      <t xml:space="preserve">MVP </t>
    </r>
    <r>
      <rPr/>
      <t>[5]</t>
    </r>
  </si>
  <si>
    <r>
      <rPr/>
      <t>CMP</t>
    </r>
    <r>
      <rPr/>
      <t xml:space="preserve"> [1]</t>
    </r>
  </si>
  <si>
    <r>
      <rPr/>
      <t>CMP</t>
    </r>
    <r>
      <rPr/>
      <t xml:space="preserve"> [1]</t>
    </r>
  </si>
  <si>
    <r>
      <t>TD</t>
    </r>
    <r>
      <rPr/>
      <t xml:space="preserve"> [3]</t>
    </r>
  </si>
  <si>
    <r>
      <rPr/>
      <t>INT</t>
    </r>
    <r>
      <rPr/>
      <t xml:space="preserve"> [2]</t>
    </r>
  </si>
  <si>
    <r>
      <t>TD</t>
    </r>
    <r>
      <rPr/>
      <t xml:space="preserve"> [3]</t>
    </r>
  </si>
  <si>
    <r>
      <rPr/>
      <t>CAS</t>
    </r>
    <r>
      <rPr/>
      <t xml:space="preserve"> [2]</t>
    </r>
  </si>
  <si>
    <r>
      <rPr/>
      <t>INT</t>
    </r>
    <r>
      <rPr/>
      <t xml:space="preserve"> [2]</t>
    </r>
  </si>
  <si>
    <r>
      <rPr/>
      <t xml:space="preserve">MVP </t>
    </r>
    <r>
      <rPr/>
      <t>[5]</t>
    </r>
  </si>
  <si>
    <r>
      <rPr/>
      <t>CAS</t>
    </r>
    <r>
      <rPr/>
      <t xml:space="preserve"> [2]</t>
    </r>
  </si>
  <si>
    <r>
      <rPr/>
      <t xml:space="preserve">MVP </t>
    </r>
    <r>
      <rPr/>
      <t>[5]</t>
    </r>
  </si>
  <si>
    <t>Dodge</t>
  </si>
  <si>
    <t>Str Up</t>
  </si>
  <si>
    <t>Roxanne received a TD; Herculadies disband.</t>
  </si>
  <si>
    <t>Guard</t>
  </si>
  <si>
    <t>Runner</t>
  </si>
  <si>
    <t>Blitzer</t>
  </si>
  <si>
    <t>Igor 100k</t>
  </si>
  <si>
    <t>Reroll 100k</t>
  </si>
  <si>
    <t>Wizard 150000</t>
  </si>
  <si>
    <t>Babe x2 100000</t>
  </si>
  <si>
    <t>Wizard 150k</t>
  </si>
  <si>
    <t>MercLineRat 70000 &amp; Wandering Apoth 100000</t>
  </si>
  <si>
    <r>
      <rPr/>
      <t>CMP</t>
    </r>
    <r>
      <rPr/>
      <t xml:space="preserve"> [1]</t>
    </r>
  </si>
  <si>
    <r>
      <t>TD</t>
    </r>
    <r>
      <rPr/>
      <t xml:space="preserve"> [3]</t>
    </r>
  </si>
  <si>
    <r>
      <rPr/>
      <t>INT</t>
    </r>
    <r>
      <rPr/>
      <t xml:space="preserve"> [2]</t>
    </r>
  </si>
  <si>
    <t>Hubris</t>
  </si>
  <si>
    <r>
      <rPr/>
      <t>CAS</t>
    </r>
    <r>
      <rPr/>
      <t xml:space="preserve"> [2]</t>
    </r>
  </si>
  <si>
    <r>
      <rPr/>
      <t>CMP</t>
    </r>
    <r>
      <rPr/>
      <t xml:space="preserve"> [1]</t>
    </r>
  </si>
  <si>
    <r>
      <rPr/>
      <t xml:space="preserve">MVP </t>
    </r>
    <r>
      <rPr/>
      <t>[5]</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</si>
  <si>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</si>
  <si>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</si>
  <si>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</si>
  <si>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</si>
  <si>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</si>
  <si>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</si>
  <si>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CMP</t>
    </r>
    <r>
      <rPr/>
      <t xml:space="preserve"> [1]</t>
    </r>
  </si>
  <si>
    <r>
      <t>TD</t>
    </r>
    <r>
      <rPr/>
      <t xml:space="preserve"> [3]</t>
    </r>
  </si>
  <si>
    <r>
      <rPr/>
      <t>INT</t>
    </r>
    <r>
      <rPr/>
      <t xml:space="preserve"> [2]</t>
    </r>
  </si>
  <si>
    <r>
      <rPr/>
      <t>INT</t>
    </r>
    <r>
      <rPr/>
      <t xml:space="preserve"> [2]</t>
    </r>
  </si>
  <si>
    <r>
      <rPr/>
      <t>CAS</t>
    </r>
    <r>
      <rPr/>
      <t xml:space="preserve"> [2]</t>
    </r>
  </si>
  <si>
    <r>
      <rPr/>
      <t>CAS</t>
    </r>
    <r>
      <rPr/>
      <t xml:space="preserve"> [2]</t>
    </r>
  </si>
  <si>
    <r>
      <rPr/>
      <t xml:space="preserve">MVP </t>
    </r>
    <r>
      <rPr/>
      <t>[5]</t>
    </r>
  </si>
  <si>
    <t>1x Babe</t>
  </si>
  <si>
    <r>
      <rPr/>
      <t xml:space="preserve">MVP </t>
    </r>
    <r>
      <rPr/>
      <t>[5]</t>
    </r>
  </si>
  <si>
    <t>2x FF</t>
  </si>
  <si>
    <t>ST</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</si>
  <si>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</si>
  <si>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</si>
  <si>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</si>
  <si>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</si>
  <si>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</si>
  <si>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</si>
  <si>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</si>
  <si>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t>Regular Skill-up Undecided ATM</t>
  </si>
  <si>
    <r>
      <rPr/>
      <t>INT</t>
    </r>
    <r>
      <rPr/>
      <t xml:space="preserve"> [2]</t>
    </r>
  </si>
  <si>
    <r>
      <rPr/>
      <t>CAS</t>
    </r>
    <r>
      <rPr/>
      <t xml:space="preserve"> [2]</t>
    </r>
  </si>
  <si>
    <r>
      <rPr/>
      <t xml:space="preserve">MVP </t>
    </r>
    <r>
      <rPr/>
      <t>[5]</t>
    </r>
  </si>
  <si>
    <t>Frenzy</t>
  </si>
  <si>
    <t>Skink 60,000</t>
  </si>
  <si>
    <t>Mummy 120K</t>
  </si>
  <si>
    <t>Wizard 150,000</t>
  </si>
  <si>
    <t>Bomber 60,000</t>
  </si>
  <si>
    <t>Grim 220,000</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</si>
  <si>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</si>
  <si>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</si>
  <si>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</si>
  <si>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</si>
  <si>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</si>
  <si>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</si>
  <si>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</si>
  <si>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</si>
  <si>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</si>
  <si>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</si>
  <si>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</si>
  <si>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</si>
  <si>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</si>
  <si>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</si>
  <si>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</si>
  <si>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</si>
  <si>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</si>
  <si>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t>AG</t>
  </si>
  <si>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</si>
  <si>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</si>
  <si>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</si>
  <si>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</si>
  <si>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</si>
  <si>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</si>
  <si>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</si>
  <si>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</si>
  <si>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</si>
  <si>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</si>
  <si>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</si>
  <si>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</si>
  <si>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</si>
  <si>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Jump Up</t>
  </si>
  <si>
    <t>Sure Feet</t>
  </si>
  <si>
    <t>X</t>
  </si>
  <si>
    <t>Healed Niggle during Redraft</t>
  </si>
  <si>
    <t>2X Assitant Coach 2X Cheerleader</t>
  </si>
  <si>
    <t>-AV</t>
  </si>
  <si>
    <t>Decided to Redraft</t>
  </si>
  <si>
    <t xml:space="preserve">Want to Retire - 9, 5, 7; Took 5 as an asst coach. Maintained FF. </t>
  </si>
  <si>
    <r>
      <rPr/>
      <t>CMP</t>
    </r>
    <r>
      <rPr/>
      <t xml:space="preserve"> [1]</t>
    </r>
  </si>
  <si>
    <r>
      <t>TD</t>
    </r>
    <r>
      <rPr/>
      <t xml:space="preserve"> [3]</t>
    </r>
  </si>
  <si>
    <r>
      <rPr/>
      <t>INT</t>
    </r>
    <r>
      <rPr/>
      <t xml:space="preserve"> [2]</t>
    </r>
  </si>
  <si>
    <r>
      <rPr/>
      <t>CAS</t>
    </r>
    <r>
      <rPr/>
      <t xml:space="preserve"> [2]</t>
    </r>
  </si>
  <si>
    <t>Varag Ghoul-Chewer</t>
  </si>
  <si>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</si>
  <si>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</si>
  <si>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</si>
  <si>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</si>
  <si>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</si>
  <si>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</si>
  <si>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290,000 gp</t>
  </si>
  <si>
    <t>FF</t>
  </si>
  <si>
    <r>
      <rPr/>
      <t>CMP</t>
    </r>
    <r>
      <rPr/>
      <t xml:space="preserve"> [1]</t>
    </r>
  </si>
  <si>
    <r>
      <t>TD</t>
    </r>
    <r>
      <rPr/>
      <t xml:space="preserve"> [3]</t>
    </r>
  </si>
  <si>
    <t>Claw</t>
  </si>
  <si>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</si>
  <si>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</si>
  <si>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</si>
  <si>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</si>
  <si>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</si>
  <si>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</si>
  <si>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</si>
  <si>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</si>
  <si>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Leader</t>
  </si>
  <si>
    <t>Rolled an 11</t>
  </si>
  <si>
    <t>Rolled a 10</t>
  </si>
  <si>
    <t>Bloodweiser Babe</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</si>
  <si>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</si>
  <si>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</si>
  <si>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</si>
  <si>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</si>
  <si>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</si>
  <si>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</si>
  <si>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</si>
  <si>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</si>
  <si>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</si>
  <si>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</si>
  <si>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RIP</t>
  </si>
  <si>
    <t>He's Dead Jim</t>
  </si>
  <si>
    <t>Sprint</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</si>
  <si>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</si>
  <si>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</si>
  <si>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</si>
  <si>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</si>
  <si>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</si>
  <si>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</si>
  <si>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</si>
  <si>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</si>
  <si>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</si>
  <si>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</si>
  <si>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20K inducements</t>
  </si>
  <si>
    <t>Diced all game, lol, even after</t>
  </si>
  <si>
    <t>1,000,000 gp Nuffle's Blessing</t>
  </si>
  <si>
    <t>Leap</t>
  </si>
  <si>
    <t>Boomer Eziasson</t>
  </si>
  <si>
    <t>,</t>
  </si>
  <si>
    <t>Paid off Nuffle</t>
  </si>
  <si>
    <t>Stand Firm</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</si>
  <si>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</si>
  <si>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</si>
  <si>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</si>
  <si>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</si>
  <si>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</si>
  <si>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</si>
  <si>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t>Karla Von Kill</t>
  </si>
  <si>
    <r>
      <t>TD</t>
    </r>
    <r>
      <rPr/>
      <t xml:space="preserve"> [3]</t>
    </r>
  </si>
  <si>
    <r>
      <rPr/>
      <t>INT</t>
    </r>
    <r>
      <rPr/>
      <t xml:space="preserve"> [2]</t>
    </r>
  </si>
  <si>
    <t>Roxanne Darknail</t>
  </si>
  <si>
    <t>Goblin</t>
  </si>
  <si>
    <r>
      <rPr/>
      <t>CAS</t>
    </r>
    <r>
      <rPr/>
      <t xml:space="preserve"> [2]</t>
    </r>
  </si>
  <si>
    <t>Yeoman</t>
  </si>
  <si>
    <r>
      <rPr/>
      <t xml:space="preserve">MVP </t>
    </r>
    <r>
      <rPr/>
      <t>[5]</t>
    </r>
  </si>
  <si>
    <t>Asst Coach</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</si>
  <si>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</si>
  <si>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</si>
  <si>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</si>
  <si>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</si>
  <si>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</si>
  <si>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</si>
  <si>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</si>
  <si>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</si>
  <si>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</si>
  <si>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</si>
  <si>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Grim Ironjaw</t>
  </si>
  <si>
    <t>Barik Farblast</t>
  </si>
  <si>
    <t>Deathroller</t>
  </si>
  <si>
    <t>Agility</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</si>
  <si>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</si>
  <si>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</si>
  <si>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</si>
  <si>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</si>
  <si>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</si>
  <si>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</si>
  <si>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</si>
  <si>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</si>
  <si>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</si>
  <si>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</si>
  <si>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Star Player</t>
  </si>
  <si>
    <t>Reroll</t>
  </si>
  <si>
    <t>Roxanne Darknail - 1 TD, 1 CAS</t>
  </si>
  <si>
    <t>#15 Boomer Eziasson Star Player with 2 Casualties</t>
  </si>
  <si>
    <t>Retired</t>
  </si>
  <si>
    <t>*</t>
  </si>
  <si>
    <t>+MV</t>
  </si>
  <si>
    <t>Wizard</t>
  </si>
  <si>
    <t>Cheerleader</t>
  </si>
  <si>
    <t>Black Orc / Blitzer</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</si>
  <si>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</si>
  <si>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</si>
  <si>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</si>
  <si>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</si>
  <si>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</si>
  <si>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</si>
  <si>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</si>
  <si>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</si>
  <si>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</si>
  <si>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</si>
  <si>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</si>
  <si>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</si>
  <si>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</si>
  <si>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</si>
  <si>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</si>
  <si>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</si>
  <si>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</si>
  <si>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</si>
  <si>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</si>
  <si>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</si>
  <si>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Hthark the Unstoppable</t>
  </si>
  <si>
    <t>Chaos Dwarf x2</t>
  </si>
  <si>
    <t>MV+1</t>
  </si>
  <si>
    <r>
      <rPr/>
      <t>CMP</t>
    </r>
    <r>
      <rPr/>
      <t xml:space="preserve"> [1]</t>
    </r>
  </si>
  <si>
    <r>
      <t>TD</t>
    </r>
    <r>
      <rPr/>
      <t xml:space="preserve"> [3]</t>
    </r>
  </si>
  <si>
    <r>
      <rPr/>
      <t>INT</t>
    </r>
    <r>
      <rPr/>
      <t xml:space="preserve"> [2]</t>
    </r>
  </si>
  <si>
    <r>
      <rPr/>
      <t>CAS</t>
    </r>
    <r>
      <rPr/>
      <t xml:space="preserve"> [2]</t>
    </r>
  </si>
  <si>
    <r>
      <rPr/>
      <t xml:space="preserve">MVP </t>
    </r>
    <r>
      <rPr/>
      <t>[5]</t>
    </r>
  </si>
  <si>
    <t>Gen Skill - TBD</t>
  </si>
  <si>
    <r>
      <rPr/>
      <t>CMP</t>
    </r>
    <r>
      <rPr/>
      <t xml:space="preserve"> [1]</t>
    </r>
  </si>
  <si>
    <r>
      <t>TD</t>
    </r>
    <r>
      <rPr/>
      <t xml:space="preserve"> [3]</t>
    </r>
  </si>
  <si>
    <r>
      <rPr/>
      <t>INT</t>
    </r>
    <r>
      <rPr/>
      <t xml:space="preserve"> [2]</t>
    </r>
  </si>
  <si>
    <r>
      <rPr/>
      <t>CAS</t>
    </r>
    <r>
      <rPr/>
      <t xml:space="preserve"> [2]</t>
    </r>
  </si>
  <si>
    <r>
      <rPr/>
      <t xml:space="preserve">MVP </t>
    </r>
    <r>
      <rPr/>
      <t>[5]</t>
    </r>
  </si>
  <si>
    <t>Used a Journeyman</t>
  </si>
  <si>
    <t>Purchased a Linerat in pre-game.  Did not roll for Expensive Mistakes, yet.</t>
  </si>
  <si>
    <t>Kick</t>
  </si>
  <si>
    <t>Grab</t>
  </si>
  <si>
    <t>-</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</si>
  <si>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</si>
  <si>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</si>
  <si>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</si>
  <si>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</si>
  <si>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</si>
  <si>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</si>
  <si>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</si>
  <si>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</si>
  <si>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</si>
  <si>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t>2 Fan Factor</t>
  </si>
  <si>
    <r>
      <rPr/>
      <t xml:space="preserve">MVP </t>
    </r>
    <r>
      <rPr/>
      <t>[5]</t>
    </r>
  </si>
  <si>
    <t>Purchased Blade II</t>
  </si>
  <si>
    <t>Fired Blade</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</si>
  <si>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</si>
  <si>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</si>
  <si>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</si>
  <si>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</si>
  <si>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</si>
  <si>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</si>
  <si>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</si>
  <si>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</si>
  <si>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</si>
  <si>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</si>
  <si>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</si>
  <si>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</si>
  <si>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</si>
  <si>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</si>
  <si>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</si>
  <si>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</si>
  <si>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</si>
  <si>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</si>
  <si>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</si>
  <si>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</si>
  <si>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Sure Hands</t>
  </si>
  <si>
    <t>Fran got a niggling. Laser got -AV. Justin Got -AV.</t>
  </si>
  <si>
    <t>Journeyman Skink</t>
  </si>
  <si>
    <t>She's Dead Jim</t>
  </si>
  <si>
    <t>RR</t>
  </si>
  <si>
    <t>Team Reroll</t>
  </si>
  <si>
    <r>
      <rPr/>
      <t>CMP</t>
    </r>
    <r>
      <rPr/>
      <t xml:space="preserve"> [1]</t>
    </r>
  </si>
  <si>
    <r>
      <t>TD</t>
    </r>
    <r>
      <rPr/>
      <t xml:space="preserve"> [3]</t>
    </r>
  </si>
  <si>
    <r>
      <rPr/>
      <t>INT</t>
    </r>
    <r>
      <rPr/>
      <t xml:space="preserve"> [2]</t>
    </r>
  </si>
  <si>
    <r>
      <rPr/>
      <t>CMP</t>
    </r>
    <r>
      <rPr/>
      <t xml:space="preserve"> [1]</t>
    </r>
  </si>
  <si>
    <r>
      <rPr/>
      <t>CAS</t>
    </r>
    <r>
      <rPr/>
      <t xml:space="preserve"> [2]</t>
    </r>
  </si>
  <si>
    <r>
      <t>TD</t>
    </r>
    <r>
      <rPr/>
      <t xml:space="preserve"> [3]</t>
    </r>
  </si>
  <si>
    <r>
      <rPr/>
      <t>INT</t>
    </r>
    <r>
      <rPr/>
      <t xml:space="preserve"> [2]</t>
    </r>
  </si>
  <si>
    <r>
      <rPr/>
      <t xml:space="preserve">MVP </t>
    </r>
    <r>
      <rPr/>
      <t>[5]</t>
    </r>
  </si>
  <si>
    <r>
      <rPr/>
      <t>CAS</t>
    </r>
    <r>
      <rPr/>
      <t xml:space="preserve"> [2]</t>
    </r>
  </si>
  <si>
    <r>
      <rPr/>
      <t>CMP</t>
    </r>
    <r>
      <rPr/>
      <t xml:space="preserve"> [1]</t>
    </r>
  </si>
  <si>
    <r>
      <rPr/>
      <t xml:space="preserve">MVP </t>
    </r>
    <r>
      <rPr/>
      <t>[5]</t>
    </r>
  </si>
  <si>
    <r>
      <t>TD</t>
    </r>
    <r>
      <rPr/>
      <t xml:space="preserve"> [3]</t>
    </r>
  </si>
  <si>
    <r>
      <rPr/>
      <t>CMP</t>
    </r>
    <r>
      <rPr/>
      <t xml:space="preserve"> [1]</t>
    </r>
  </si>
  <si>
    <r>
      <rPr/>
      <t>INT</t>
    </r>
    <r>
      <rPr/>
      <t xml:space="preserve"> [2]</t>
    </r>
  </si>
  <si>
    <r>
      <t>TD</t>
    </r>
    <r>
      <rPr/>
      <t xml:space="preserve"> [3]</t>
    </r>
  </si>
  <si>
    <r>
      <rPr/>
      <t>INT</t>
    </r>
    <r>
      <rPr/>
      <t xml:space="preserve"> [2]</t>
    </r>
  </si>
  <si>
    <r>
      <rPr/>
      <t>CAS</t>
    </r>
    <r>
      <rPr/>
      <t xml:space="preserve"> [2]</t>
    </r>
  </si>
  <si>
    <r>
      <rPr/>
      <t>CAS</t>
    </r>
    <r>
      <rPr/>
      <t xml:space="preserve"> [2]</t>
    </r>
  </si>
  <si>
    <r>
      <rPr/>
      <t xml:space="preserve">MVP </t>
    </r>
    <r>
      <rPr/>
      <t>[5]</t>
    </r>
  </si>
  <si>
    <r>
      <rPr/>
      <t xml:space="preserve">MVP </t>
    </r>
    <r>
      <rPr/>
      <t>[5]</t>
    </r>
  </si>
  <si>
    <t>x</t>
  </si>
  <si>
    <t>Tackle</t>
  </si>
  <si>
    <t>Wandering Apoth</t>
  </si>
  <si>
    <r>
      <rPr/>
      <t>CMP</t>
    </r>
    <r>
      <rPr/>
      <t xml:space="preserve"> [1]</t>
    </r>
  </si>
  <si>
    <r>
      <t>TD</t>
    </r>
    <r>
      <rPr/>
      <t xml:space="preserve"> [3]</t>
    </r>
  </si>
  <si>
    <r>
      <rPr/>
      <t>INT</t>
    </r>
    <r>
      <rPr/>
      <t xml:space="preserve"> [2]</t>
    </r>
  </si>
  <si>
    <r>
      <rPr/>
      <t>CAS</t>
    </r>
    <r>
      <rPr/>
      <t xml:space="preserve"> [2]</t>
    </r>
  </si>
  <si>
    <r>
      <rPr/>
      <t xml:space="preserve">MVP </t>
    </r>
    <r>
      <rPr/>
      <t>[5]</t>
    </r>
  </si>
  <si>
    <t>D</t>
  </si>
  <si>
    <r>
      <rPr/>
      <t>CMP</t>
    </r>
    <r>
      <rPr/>
      <t xml:space="preserve"> [1]</t>
    </r>
  </si>
  <si>
    <r>
      <t>TD</t>
    </r>
    <r>
      <rPr/>
      <t xml:space="preserve"> [3]</t>
    </r>
  </si>
  <si>
    <r>
      <rPr/>
      <t>INT</t>
    </r>
    <r>
      <rPr/>
      <t xml:space="preserve"> [2]</t>
    </r>
  </si>
  <si>
    <t>St</t>
  </si>
  <si>
    <r>
      <rPr/>
      <t>CAS</t>
    </r>
    <r>
      <rPr/>
      <t xml:space="preserve"> [2]</t>
    </r>
  </si>
  <si>
    <r>
      <rPr/>
      <t xml:space="preserve">MVP </t>
    </r>
    <r>
      <rPr/>
      <t>[5]</t>
    </r>
  </si>
  <si>
    <t>Rat Ogre 110,000</t>
  </si>
  <si>
    <t>Pile On</t>
  </si>
  <si>
    <t>Blitzer (100K)</t>
  </si>
  <si>
    <t>Apothecary</t>
  </si>
  <si>
    <t>Igor</t>
  </si>
  <si>
    <t>Ass. Coach</t>
  </si>
  <si>
    <r>
      <rPr/>
      <t>CMP</t>
    </r>
    <r>
      <rPr/>
      <t xml:space="preserve"> [1]</t>
    </r>
  </si>
  <si>
    <r>
      <rPr/>
      <t>CMP</t>
    </r>
    <r>
      <rPr/>
      <t xml:space="preserve"> [1]</t>
    </r>
  </si>
  <si>
    <r>
      <t>TD</t>
    </r>
    <r>
      <rPr/>
      <t xml:space="preserve"> [3]</t>
    </r>
  </si>
  <si>
    <r>
      <t>TD</t>
    </r>
    <r>
      <rPr/>
      <t xml:space="preserve"> [3]</t>
    </r>
  </si>
  <si>
    <r>
      <rPr/>
      <t>INT</t>
    </r>
    <r>
      <rPr/>
      <t xml:space="preserve"> [2]</t>
    </r>
  </si>
  <si>
    <r>
      <rPr/>
      <t>INT</t>
    </r>
    <r>
      <rPr/>
      <t xml:space="preserve"> [2]</t>
    </r>
  </si>
  <si>
    <r>
      <rPr/>
      <t>CAS</t>
    </r>
    <r>
      <rPr/>
      <t xml:space="preserve"> [2]</t>
    </r>
  </si>
  <si>
    <r>
      <rPr/>
      <t>CAS</t>
    </r>
    <r>
      <rPr/>
      <t xml:space="preserve"> [2]</t>
    </r>
  </si>
  <si>
    <r>
      <rPr/>
      <t xml:space="preserve">MVP </t>
    </r>
    <r>
      <rPr/>
      <t>[5]</t>
    </r>
  </si>
  <si>
    <r>
      <rPr/>
      <t xml:space="preserve">MVP </t>
    </r>
    <r>
      <rPr/>
      <t>[5]</t>
    </r>
  </si>
  <si>
    <r>
      <rPr/>
      <t>CMP</t>
    </r>
    <r>
      <rPr/>
      <t xml:space="preserve"> [1]</t>
    </r>
  </si>
  <si>
    <r>
      <t>TD</t>
    </r>
    <r>
      <rPr/>
      <t xml:space="preserve"> [3]</t>
    </r>
  </si>
  <si>
    <r>
      <rPr/>
      <t>CMP</t>
    </r>
    <r>
      <rPr/>
      <t xml:space="preserve"> [1]</t>
    </r>
  </si>
  <si>
    <r>
      <rPr/>
      <t>INT</t>
    </r>
    <r>
      <rPr/>
      <t xml:space="preserve"> [2]</t>
    </r>
  </si>
  <si>
    <r>
      <t>TD</t>
    </r>
    <r>
      <rPr/>
      <t xml:space="preserve"> [3]</t>
    </r>
  </si>
  <si>
    <r>
      <rPr/>
      <t>CAS</t>
    </r>
    <r>
      <rPr/>
      <t xml:space="preserve"> [2]</t>
    </r>
  </si>
  <si>
    <r>
      <rPr/>
      <t>INT</t>
    </r>
    <r>
      <rPr/>
      <t xml:space="preserve"> [2]</t>
    </r>
  </si>
  <si>
    <r>
      <rPr/>
      <t>CAS</t>
    </r>
    <r>
      <rPr/>
      <t xml:space="preserve"> [2]</t>
    </r>
  </si>
  <si>
    <r>
      <rPr/>
      <t xml:space="preserve">MVP </t>
    </r>
    <r>
      <rPr/>
      <t>[5]</t>
    </r>
  </si>
  <si>
    <r>
      <rPr/>
      <t xml:space="preserve">MVP </t>
    </r>
    <r>
      <rPr/>
      <t>[5]</t>
    </r>
  </si>
  <si>
    <t>Grim Ironjaw (incl 10k)</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</si>
  <si>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</si>
  <si>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</si>
  <si>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</si>
  <si>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</si>
  <si>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</si>
  <si>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</si>
  <si>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</si>
  <si>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</si>
  <si>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</si>
  <si>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</si>
  <si>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+ST</t>
  </si>
  <si>
    <t>Strip Ball</t>
  </si>
  <si>
    <t>Cheerleader
Assistant Coach</t>
  </si>
  <si>
    <t>Blitzer: 80k</t>
  </si>
  <si>
    <t>10k towards inducements</t>
  </si>
  <si>
    <t>Team Re-Roll</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</si>
  <si>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</si>
  <si>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</si>
  <si>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</si>
  <si>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</si>
  <si>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</si>
  <si>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</si>
  <si>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</si>
  <si>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</si>
  <si>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</si>
  <si>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</si>
  <si>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2x Bloodweiser Babe</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</si>
  <si>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</si>
  <si>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</si>
  <si>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</si>
  <si>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</si>
  <si>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</si>
  <si>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</si>
  <si>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</si>
  <si>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</si>
  <si>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</si>
  <si>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</si>
  <si>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</si>
  <si>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</si>
  <si>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</si>
  <si>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</si>
  <si>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</si>
  <si>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</si>
  <si>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</si>
  <si>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</si>
  <si>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</si>
  <si>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</si>
  <si>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MA + 1</t>
  </si>
  <si>
    <t>-MV</t>
  </si>
  <si>
    <t>4th Ghoul I Guess</t>
  </si>
  <si>
    <t>Goblin @40,000 gp</t>
  </si>
  <si>
    <t>2x Apothecary</t>
  </si>
  <si>
    <t>2x Babes</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</si>
  <si>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</si>
  <si>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</si>
  <si>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</si>
  <si>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</si>
  <si>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</si>
  <si>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</si>
  <si>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</si>
  <si>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</si>
  <si>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</si>
  <si>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</si>
  <si>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babe</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</si>
  <si>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</si>
  <si>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</si>
  <si>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</si>
  <si>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</si>
  <si>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</si>
  <si>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</si>
  <si>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</si>
  <si>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CMP</t>
    </r>
    <r>
      <rPr/>
      <t xml:space="preserve"> [1]</t>
    </r>
  </si>
  <si>
    <r>
      <rPr/>
      <t>INT</t>
    </r>
    <r>
      <rPr/>
      <t xml:space="preserve"> [2]</t>
    </r>
  </si>
  <si>
    <r>
      <t>TD</t>
    </r>
    <r>
      <rPr/>
      <t xml:space="preserve"> [3]</t>
    </r>
  </si>
  <si>
    <r>
      <rPr/>
      <t>CAS</t>
    </r>
    <r>
      <rPr/>
      <t xml:space="preserve"> [2]</t>
    </r>
  </si>
  <si>
    <r>
      <rPr/>
      <t>INT</t>
    </r>
    <r>
      <rPr/>
      <t xml:space="preserve"> [2]</t>
    </r>
  </si>
  <si>
    <r>
      <rPr/>
      <t xml:space="preserve">MVP </t>
    </r>
    <r>
      <rPr/>
      <t>[5]</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</si>
  <si>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</si>
  <si>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</si>
  <si>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</si>
  <si>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</si>
  <si>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</si>
  <si>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</si>
  <si>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</si>
  <si>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Wrestle</t>
  </si>
  <si>
    <t>Helmut Wulf</t>
  </si>
  <si>
    <t>Babe (10K out of treas)</t>
  </si>
  <si>
    <r>
      <rPr/>
      <t>CMP</t>
    </r>
    <r>
      <rPr/>
      <t xml:space="preserve"> [1]</t>
    </r>
  </si>
  <si>
    <r>
      <t>TD</t>
    </r>
    <r>
      <rPr/>
      <t xml:space="preserve"> [3]</t>
    </r>
  </si>
  <si>
    <r>
      <rPr/>
      <t>INT</t>
    </r>
    <r>
      <rPr/>
      <t xml:space="preserve"> [2]</t>
    </r>
  </si>
  <si>
    <r>
      <rPr/>
      <t>CAS</t>
    </r>
    <r>
      <rPr/>
      <t xml:space="preserve"> [2]</t>
    </r>
  </si>
  <si>
    <t>Babe &amp; Asst Coach</t>
  </si>
  <si>
    <r>
      <rPr/>
      <t xml:space="preserve">MVP </t>
    </r>
    <r>
      <rPr/>
      <t>[5]</t>
    </r>
  </si>
  <si>
    <r>
      <rPr/>
      <t>CMP</t>
    </r>
    <r>
      <rPr/>
      <t xml:space="preserve"> [1]</t>
    </r>
  </si>
  <si>
    <r>
      <t>TD</t>
    </r>
    <r>
      <rPr/>
      <t xml:space="preserve"> [3]</t>
    </r>
  </si>
  <si>
    <r>
      <rPr/>
      <t>INT</t>
    </r>
    <r>
      <rPr/>
      <t xml:space="preserve"> [2]</t>
    </r>
  </si>
  <si>
    <r>
      <rPr/>
      <t>CAS</t>
    </r>
    <r>
      <rPr/>
      <t xml:space="preserve"> [2]</t>
    </r>
  </si>
  <si>
    <r>
      <rPr/>
      <t>CMP</t>
    </r>
    <r>
      <rPr/>
      <t xml:space="preserve"> [1]</t>
    </r>
  </si>
  <si>
    <r>
      <t>TD</t>
    </r>
    <r>
      <rPr/>
      <t xml:space="preserve"> [3]</t>
    </r>
  </si>
  <si>
    <r>
      <rPr/>
      <t xml:space="preserve">MVP </t>
    </r>
    <r>
      <rPr/>
      <t>[5]</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</si>
  <si>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</si>
  <si>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</si>
  <si>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</si>
  <si>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</si>
  <si>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</si>
  <si>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</si>
  <si>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</si>
  <si>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</si>
  <si>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</si>
  <si>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</si>
  <si>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</si>
  <si>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</si>
  <si>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</si>
  <si>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</si>
  <si>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</si>
  <si>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</si>
  <si>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</si>
  <si>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</si>
  <si>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Apoth (50K)</t>
  </si>
  <si>
    <t>Ghoul</t>
  </si>
  <si>
    <t>Good thing it was preseason, or this team may have hung up their cleats...</t>
  </si>
  <si>
    <t>Helmut Wulf - 1 CAS, 1 KO</t>
  </si>
  <si>
    <r>
      <rPr/>
      <t>CMP</t>
    </r>
    <r>
      <rPr/>
      <t xml:space="preserve"> [1]</t>
    </r>
  </si>
  <si>
    <r>
      <t>TD</t>
    </r>
    <r>
      <rPr/>
      <t xml:space="preserve"> [3]</t>
    </r>
  </si>
  <si>
    <r>
      <rPr/>
      <t>CMP</t>
    </r>
    <r>
      <rPr/>
      <t xml:space="preserve"> [1]</t>
    </r>
  </si>
  <si>
    <r>
      <rPr/>
      <t>INT</t>
    </r>
    <r>
      <rPr/>
      <t xml:space="preserve"> [2]</t>
    </r>
  </si>
  <si>
    <r>
      <t>TD</t>
    </r>
    <r>
      <rPr/>
      <t xml:space="preserve"> [3]</t>
    </r>
  </si>
  <si>
    <r>
      <rPr/>
      <t>CAS</t>
    </r>
    <r>
      <rPr/>
      <t xml:space="preserve"> [2]</t>
    </r>
  </si>
  <si>
    <r>
      <rPr/>
      <t>INT</t>
    </r>
    <r>
      <rPr/>
      <t xml:space="preserve"> [2]</t>
    </r>
  </si>
  <si>
    <r>
      <rPr/>
      <t>CAS</t>
    </r>
    <r>
      <rPr/>
      <t xml:space="preserve"> [2]</t>
    </r>
  </si>
  <si>
    <r>
      <rPr/>
      <t xml:space="preserve">MVP </t>
    </r>
    <r>
      <rPr/>
      <t>[5]</t>
    </r>
  </si>
  <si>
    <r>
      <rPr/>
      <t xml:space="preserve">MVP </t>
    </r>
    <r>
      <rPr/>
      <t>[5]</t>
    </r>
  </si>
  <si>
    <r>
      <rPr/>
      <t>CMP</t>
    </r>
    <r>
      <rPr/>
      <t xml:space="preserve"> [1]</t>
    </r>
  </si>
  <si>
    <r>
      <t>TD</t>
    </r>
    <r>
      <rPr/>
      <t xml:space="preserve"> [3]</t>
    </r>
  </si>
  <si>
    <r>
      <rPr/>
      <t>CMP</t>
    </r>
    <r>
      <rPr/>
      <t xml:space="preserve"> [1]</t>
    </r>
  </si>
  <si>
    <r>
      <rPr/>
      <t>INT</t>
    </r>
    <r>
      <rPr/>
      <t xml:space="preserve"> [2]</t>
    </r>
  </si>
  <si>
    <r>
      <t>TD</t>
    </r>
    <r>
      <rPr/>
      <t xml:space="preserve"> [3]</t>
    </r>
  </si>
  <si>
    <r>
      <rPr/>
      <t>CAS</t>
    </r>
    <r>
      <rPr/>
      <t xml:space="preserve"> [2]</t>
    </r>
  </si>
  <si>
    <r>
      <rPr/>
      <t>INT</t>
    </r>
    <r>
      <rPr/>
      <t xml:space="preserve"> [2]</t>
    </r>
  </si>
  <si>
    <r>
      <rPr/>
      <t xml:space="preserve">MVP </t>
    </r>
    <r>
      <rPr/>
      <t>[5]</t>
    </r>
  </si>
  <si>
    <r>
      <rPr/>
      <t>CAS</t>
    </r>
    <r>
      <rPr/>
      <t xml:space="preserve"> [2]</t>
    </r>
  </si>
  <si>
    <r>
      <rPr/>
      <t xml:space="preserve">MVP </t>
    </r>
    <r>
      <rPr/>
      <t>[5]</t>
    </r>
  </si>
  <si>
    <t>WIN</t>
  </si>
  <si>
    <t>Bribe</t>
  </si>
  <si>
    <t>MA+</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</si>
  <si>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</si>
  <si>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</si>
  <si>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</si>
  <si>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</si>
  <si>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</si>
  <si>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</si>
  <si>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</si>
  <si>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</si>
  <si>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</si>
  <si>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</si>
  <si>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60,000 gp</t>
  </si>
  <si>
    <t>70,000 gp</t>
  </si>
  <si>
    <t>1+</t>
  </si>
  <si>
    <t>Flesh Golem X1</t>
  </si>
  <si>
    <t>Yeoman X1</t>
  </si>
  <si>
    <t>None</t>
  </si>
  <si>
    <t>Block (doubles)</t>
  </si>
  <si>
    <t>Blood Wiser Babes</t>
  </si>
  <si>
    <t>1 Fan Factor</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</si>
  <si>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</si>
  <si>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</si>
  <si>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</si>
  <si>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</si>
  <si>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</si>
  <si>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</si>
  <si>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</si>
  <si>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</si>
  <si>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CMP</t>
    </r>
    <r>
      <rPr/>
      <t xml:space="preserve"> [1]</t>
    </r>
  </si>
  <si>
    <r>
      <rPr/>
      <t>CAS</t>
    </r>
    <r>
      <rPr/>
      <t xml:space="preserve"> [2]</t>
    </r>
  </si>
  <si>
    <r>
      <t>TD</t>
    </r>
    <r>
      <rPr/>
      <t xml:space="preserve"> [3]</t>
    </r>
  </si>
  <si>
    <r>
      <rPr/>
      <t>INT</t>
    </r>
    <r>
      <rPr/>
      <t xml:space="preserve"> [2]</t>
    </r>
  </si>
  <si>
    <r>
      <rPr/>
      <t xml:space="preserve">MVP </t>
    </r>
    <r>
      <rPr/>
      <t>[5]</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</si>
  <si>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</si>
  <si>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</si>
  <si>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</si>
  <si>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</si>
  <si>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</si>
  <si>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</si>
  <si>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</si>
  <si>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Dump-off</t>
  </si>
  <si>
    <t>Merc Chaos Dwarf</t>
  </si>
  <si>
    <t>Sneaky Git</t>
  </si>
  <si>
    <t>Thrower</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</si>
  <si>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</si>
  <si>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</si>
  <si>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</si>
  <si>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</si>
  <si>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</si>
  <si>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</si>
  <si>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</si>
  <si>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</si>
  <si>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</si>
  <si>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</si>
  <si>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Same</t>
  </si>
  <si>
    <t>Up 1</t>
  </si>
  <si>
    <t>Apothocary &amp; 6th Chaos Dwarf</t>
  </si>
  <si>
    <t>Win</t>
  </si>
  <si>
    <t>Loner</t>
  </si>
  <si>
    <t>LOSS</t>
  </si>
  <si>
    <t>2 Bloodwiser Babes</t>
  </si>
  <si>
    <t>Break Tackle</t>
  </si>
  <si>
    <r>
      <rPr/>
      <t>CMP</t>
    </r>
    <r>
      <rPr/>
      <t xml:space="preserve"> [1]</t>
    </r>
  </si>
  <si>
    <r>
      <t>TD</t>
    </r>
    <r>
      <rPr/>
      <t xml:space="preserve"> [3]</t>
    </r>
  </si>
  <si>
    <r>
      <rPr/>
      <t>CMP</t>
    </r>
    <r>
      <rPr/>
      <t xml:space="preserve"> [1]</t>
    </r>
  </si>
  <si>
    <r>
      <t>TD</t>
    </r>
    <r>
      <rPr/>
      <t xml:space="preserve"> [3]</t>
    </r>
  </si>
  <si>
    <r>
      <rPr/>
      <t>INT</t>
    </r>
    <r>
      <rPr/>
      <t xml:space="preserve"> [2]</t>
    </r>
  </si>
  <si>
    <r>
      <rPr/>
      <t>INT</t>
    </r>
    <r>
      <rPr/>
      <t xml:space="preserve"> [2]</t>
    </r>
  </si>
  <si>
    <r>
      <rPr/>
      <t>CAS</t>
    </r>
    <r>
      <rPr/>
      <t xml:space="preserve"> [2]</t>
    </r>
  </si>
  <si>
    <r>
      <rPr/>
      <t>CAS</t>
    </r>
    <r>
      <rPr/>
      <t xml:space="preserve"> [2]</t>
    </r>
  </si>
  <si>
    <r>
      <rPr/>
      <t xml:space="preserve">MVP </t>
    </r>
    <r>
      <rPr/>
      <t>[5]</t>
    </r>
  </si>
  <si>
    <r>
      <rPr/>
      <t xml:space="preserve">MVP </t>
    </r>
    <r>
      <rPr/>
      <t>[5]</t>
    </r>
  </si>
  <si>
    <r>
      <rPr/>
      <t>CMP</t>
    </r>
    <r>
      <rPr/>
      <t xml:space="preserve"> [1]</t>
    </r>
  </si>
  <si>
    <r>
      <t>TD</t>
    </r>
    <r>
      <rPr/>
      <t xml:space="preserve"> [3]</t>
    </r>
  </si>
  <si>
    <r>
      <rPr/>
      <t>CMP</t>
    </r>
    <r>
      <rPr/>
      <t xml:space="preserve"> [1]</t>
    </r>
  </si>
  <si>
    <r>
      <rPr/>
      <t>INT</t>
    </r>
    <r>
      <rPr/>
      <t xml:space="preserve"> [2]</t>
    </r>
  </si>
  <si>
    <r>
      <rPr/>
      <t>CAS</t>
    </r>
    <r>
      <rPr/>
      <t xml:space="preserve"> [2]</t>
    </r>
  </si>
  <si>
    <r>
      <t>TD</t>
    </r>
    <r>
      <rPr/>
      <t xml:space="preserve"> [3]</t>
    </r>
  </si>
  <si>
    <r>
      <rPr/>
      <t>INT</t>
    </r>
    <r>
      <rPr/>
      <t xml:space="preserve"> [2]</t>
    </r>
  </si>
  <si>
    <r>
      <rPr/>
      <t xml:space="preserve">MVP </t>
    </r>
    <r>
      <rPr/>
      <t>[5]</t>
    </r>
  </si>
  <si>
    <r>
      <rPr/>
      <t>CAS</t>
    </r>
    <r>
      <rPr/>
      <t xml:space="preserve"> [2]</t>
    </r>
  </si>
  <si>
    <r>
      <rPr/>
      <t xml:space="preserve">MVP </t>
    </r>
    <r>
      <rPr/>
      <t>[5]</t>
    </r>
  </si>
  <si>
    <t>#13 is a Merc</t>
  </si>
  <si>
    <t>2 Budwiser Babes</t>
  </si>
  <si>
    <t>2 Apothicaries</t>
  </si>
  <si>
    <t>Team Training</t>
  </si>
  <si>
    <r>
      <rPr/>
      <t>CMP</t>
    </r>
    <r>
      <rPr/>
      <t xml:space="preserve"> [1]</t>
    </r>
  </si>
  <si>
    <r>
      <t>TD</t>
    </r>
    <r>
      <rPr/>
      <t xml:space="preserve"> [3]</t>
    </r>
  </si>
  <si>
    <r>
      <rPr/>
      <t>INT</t>
    </r>
    <r>
      <rPr/>
      <t xml:space="preserve"> [2]</t>
    </r>
  </si>
  <si>
    <r>
      <rPr/>
      <t>CAS</t>
    </r>
    <r>
      <rPr/>
      <t xml:space="preserve"> [2]</t>
    </r>
  </si>
  <si>
    <r>
      <rPr/>
      <t xml:space="preserve">MVP </t>
    </r>
    <r>
      <rPr/>
      <t>[5]</t>
    </r>
  </si>
  <si>
    <r>
      <rPr/>
      <t>CMP</t>
    </r>
    <r>
      <rPr/>
      <t xml:space="preserve"> [1]</t>
    </r>
  </si>
  <si>
    <r>
      <t>TD</t>
    </r>
    <r>
      <rPr/>
      <t xml:space="preserve"> [3]</t>
    </r>
  </si>
  <si>
    <r>
      <rPr/>
      <t>INT</t>
    </r>
    <r>
      <rPr/>
      <t xml:space="preserve"> [2]</t>
    </r>
  </si>
  <si>
    <r>
      <rPr/>
      <t>CAS</t>
    </r>
    <r>
      <rPr/>
      <t xml:space="preserve"> [2]</t>
    </r>
  </si>
  <si>
    <r>
      <rPr/>
      <t xml:space="preserve">MVP </t>
    </r>
    <r>
      <rPr/>
      <t>[5]</t>
    </r>
  </si>
  <si>
    <t>MA</t>
  </si>
  <si>
    <t>Foul Apperance</t>
  </si>
  <si>
    <r>
      <rPr/>
      <t>CMP</t>
    </r>
    <r>
      <rPr>
        <rFont val="Arial"/>
        <sz val="10.0"/>
      </rPr>
      <t xml:space="preserve"> [1]</t>
    </r>
  </si>
  <si>
    <t>TD [3]</t>
  </si>
  <si>
    <r>
      <rPr/>
      <t>INT</t>
    </r>
    <r>
      <rPr>
        <rFont val="Arial"/>
        <sz val="10.0"/>
      </rPr>
      <t xml:space="preserve"> [2]</t>
    </r>
  </si>
  <si>
    <r>
      <rPr/>
      <t>CMP</t>
    </r>
    <r>
      <rPr>
        <rFont val="Arial"/>
        <sz val="10.0"/>
      </rPr>
      <t xml:space="preserve"> [1]</t>
    </r>
  </si>
  <si>
    <r>
      <rPr/>
      <t>CAS</t>
    </r>
    <r>
      <rPr>
        <rFont val="Arial"/>
        <sz val="10.0"/>
      </rPr>
      <t xml:space="preserve"> [2]</t>
    </r>
  </si>
  <si>
    <r>
      <rPr/>
      <t>INT</t>
    </r>
    <r>
      <rPr>
        <rFont val="Arial"/>
        <sz val="10.0"/>
      </rPr>
      <t xml:space="preserve"> [2]</t>
    </r>
  </si>
  <si>
    <r>
      <rPr/>
      <t xml:space="preserve">MVP </t>
    </r>
    <r>
      <rPr>
        <rFont val="Arial"/>
        <sz val="10.0"/>
      </rPr>
      <t>[5]</t>
    </r>
  </si>
  <si>
    <r>
      <rPr/>
      <t>CAS</t>
    </r>
    <r>
      <rPr>
        <rFont val="Arial"/>
        <sz val="10.0"/>
      </rPr>
      <t xml:space="preserve"> [2]</t>
    </r>
  </si>
  <si>
    <r>
      <rPr/>
      <t xml:space="preserve">MVP </t>
    </r>
    <r>
      <rPr>
        <rFont val="Arial"/>
        <sz val="10.0"/>
      </rPr>
      <t>[5]</t>
    </r>
  </si>
  <si>
    <r>
      <rPr/>
      <t>CMP</t>
    </r>
    <r>
      <rPr>
        <rFont val="Arial"/>
        <sz val="10.0"/>
      </rPr>
      <t xml:space="preserve"> [1]</t>
    </r>
  </si>
  <si>
    <r>
      <rPr/>
      <t>CMP</t>
    </r>
    <r>
      <rPr>
        <rFont val="Arial"/>
        <sz val="10.0"/>
      </rPr>
      <t xml:space="preserve"> [1]</t>
    </r>
  </si>
  <si>
    <r>
      <rPr/>
      <t>INT</t>
    </r>
    <r>
      <rPr>
        <rFont val="Arial"/>
        <sz val="10.0"/>
      </rPr>
      <t xml:space="preserve"> [2]</t>
    </r>
  </si>
  <si>
    <r>
      <rPr/>
      <t>CAS</t>
    </r>
    <r>
      <rPr>
        <rFont val="Arial"/>
        <sz val="10.0"/>
      </rPr>
      <t xml:space="preserve"> [2]</t>
    </r>
  </si>
  <si>
    <r>
      <rPr/>
      <t>INT</t>
    </r>
    <r>
      <rPr>
        <rFont val="Arial"/>
        <sz val="10.0"/>
      </rPr>
      <t xml:space="preserve"> [2]</t>
    </r>
  </si>
  <si>
    <r>
      <rPr/>
      <t>CAS</t>
    </r>
    <r>
      <rPr>
        <rFont val="Arial"/>
        <sz val="10.0"/>
      </rPr>
      <t xml:space="preserve"> [2]</t>
    </r>
  </si>
  <si>
    <r>
      <rPr/>
      <t xml:space="preserve">MVP </t>
    </r>
    <r>
      <rPr>
        <rFont val="Arial"/>
        <sz val="10.0"/>
      </rPr>
      <t>[5]</t>
    </r>
  </si>
  <si>
    <r>
      <rPr/>
      <t xml:space="preserve">MVP </t>
    </r>
    <r>
      <rPr>
        <rFont val="Arial"/>
        <sz val="10.0"/>
      </rPr>
      <t>[5]</t>
    </r>
  </si>
  <si>
    <t>Linemen</t>
  </si>
  <si>
    <t>Rolled double on Gutter Runner</t>
  </si>
  <si>
    <t>Diving Catch</t>
  </si>
  <si>
    <t>Apothecary
Blitzer</t>
  </si>
  <si>
    <r>
      <rPr/>
      <t>CMP</t>
    </r>
    <r>
      <rPr>
        <rFont val="Arial"/>
        <sz val="10.0"/>
      </rPr>
      <t xml:space="preserve"> [1]</t>
    </r>
  </si>
  <si>
    <r>
      <rPr/>
      <t>INT</t>
    </r>
    <r>
      <rPr>
        <rFont val="Arial"/>
        <sz val="10.0"/>
      </rPr>
      <t xml:space="preserve"> [2]</t>
    </r>
  </si>
  <si>
    <r>
      <rPr/>
      <t>CAS</t>
    </r>
    <r>
      <rPr>
        <rFont val="Arial"/>
        <sz val="10.0"/>
      </rPr>
      <t xml:space="preserve"> [2]</t>
    </r>
  </si>
  <si>
    <r>
      <rPr/>
      <t xml:space="preserve">MVP </t>
    </r>
    <r>
      <rPr>
        <rFont val="Arial"/>
        <sz val="10.0"/>
      </rPr>
      <t>[5]</t>
    </r>
  </si>
  <si>
    <r>
      <rPr/>
      <t>CMP</t>
    </r>
    <r>
      <rPr>
        <rFont val="Arial"/>
        <sz val="10.0"/>
      </rPr>
      <t xml:space="preserve"> [1]</t>
    </r>
  </si>
  <si>
    <r>
      <rPr/>
      <t>INT</t>
    </r>
    <r>
      <rPr>
        <rFont val="Arial"/>
        <sz val="10.0"/>
      </rPr>
      <t xml:space="preserve"> [2]</t>
    </r>
  </si>
  <si>
    <r>
      <rPr/>
      <t>CAS</t>
    </r>
    <r>
      <rPr>
        <rFont val="Arial"/>
        <sz val="10.0"/>
      </rPr>
      <t xml:space="preserve"> [2]</t>
    </r>
  </si>
  <si>
    <r>
      <rPr/>
      <t xml:space="preserve">MVP </t>
    </r>
    <r>
      <rPr>
        <rFont val="Arial"/>
        <sz val="10.0"/>
      </rPr>
      <t>[5]</t>
    </r>
  </si>
</sst>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00\ \g\p"/>
    <numFmt numFmtId="165" formatCode="M/d/yyyy"/>
    <numFmt numFmtId="166" formatCode="m/d/yyyy"/>
    <numFmt numFmtId="167" formatCode="+1;-1;+0"/>
    <numFmt numFmtId="168" formatCode="mm/dd/yy"/>
  </numFmts>
  <fonts count="15">
    <font>
      <sz val="10.0"/>
      <color rgb="FF000000"/>
      <name val="Arial"/>
    </font>
    <font>
      <sz val="11.0"/>
      <color rgb="FF000000"/>
      <name val="Calibri"/>
    </font>
    <font/>
    <font>
      <sz val="36.0"/>
      <color rgb="FF000000"/>
      <name val="Calibri"/>
    </font>
    <font>
      <b/>
    </font>
    <font>
      <b/>
      <sz val="10.0"/>
      <name val="Arial"/>
    </font>
    <font>
      <sz val="9.0"/>
      <name val="Arial"/>
    </font>
    <font>
      <sz val="10.0"/>
      <color rgb="FF000000"/>
      <name val="Calibri"/>
    </font>
    <font>
      <sz val="10.0"/>
      <name val="Arial"/>
    </font>
    <font>
      <sz val="9.0"/>
      <color rgb="FF000000"/>
      <name val="Arial"/>
    </font>
    <font>
      <color rgb="FFFF0000"/>
    </font>
    <font>
      <color rgb="FF000000"/>
      <name val="Arial"/>
    </font>
    <font>
      <b/>
      <color rgb="FF000000"/>
      <name val="Arial"/>
    </font>
    <font>
      <b/>
      <sz val="8.0"/>
      <name val="Arial"/>
    </font>
    <font>
      <b/>
      <sz val="9.0"/>
      <name val="Arial"/>
    </font>
  </fonts>
  <fills count="7">
    <fill>
      <patternFill patternType="none"/>
    </fill>
    <fill>
      <patternFill patternType="lightGray"/>
    </fill>
    <fill>
      <patternFill patternType="solid">
        <fgColor rgb="FFFFFFFF"/>
        <bgColor rgb="FFFFFFFF"/>
      </patternFill>
    </fill>
    <fill>
      <patternFill patternType="solid">
        <fgColor rgb="FFBDBDBD"/>
        <bgColor rgb="FFBDBDBD"/>
      </patternFill>
    </fill>
    <fill>
      <patternFill patternType="solid">
        <fgColor rgb="FFD8D8D8"/>
        <bgColor rgb="FFD8D8D8"/>
      </patternFill>
    </fill>
    <fill>
      <patternFill patternType="solid">
        <fgColor rgb="FF6D9EEB"/>
        <bgColor rgb="FF6D9EEB"/>
      </patternFill>
    </fill>
    <fill>
      <patternFill patternType="solid">
        <fgColor rgb="FFF2F2F2"/>
        <bgColor rgb="FFF2F2F2"/>
      </patternFill>
    </fill>
  </fills>
  <borders count="53">
    <border>
      <left/>
      <right/>
      <top/>
      <bottom/>
    </border>
    <border>
      <left style="thin">
        <color rgb="FFFFFFFF"/>
      </left>
      <right style="thin">
        <color rgb="FFFFFFFF"/>
      </right>
      <top style="thin">
        <color rgb="FFFFFFFF"/>
      </top>
      <bottom style="thin">
        <color rgb="FFFFFFFF"/>
      </bottom>
    </border>
    <border>
      <left style="thin">
        <color rgb="FFFFFFFF"/>
      </left>
      <right/>
      <top style="thin">
        <color rgb="FFFFFFFF"/>
      </top>
      <bottom style="thin">
        <color rgb="FFFFFFFF"/>
      </bottom>
    </border>
    <border>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FFFFFF"/>
      </left>
      <right style="thin">
        <color rgb="FFFFFFFF"/>
      </right>
      <top style="thin">
        <color rgb="FFFFFFFF"/>
      </top>
      <bottom style="double">
        <color rgb="FF000000"/>
      </bottom>
    </border>
    <border>
      <left style="thin">
        <color rgb="FFFFFFFF"/>
      </left>
      <right style="thin">
        <color rgb="FFFFFFFF"/>
      </right>
      <top/>
      <bottom style="thin">
        <color rgb="FFFFFFFF"/>
      </bottom>
    </border>
    <border>
      <left style="thin">
        <color rgb="FF000000"/>
      </left>
      <right style="thin">
        <color rgb="FF000000"/>
      </right>
      <top/>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style="thick">
        <color rgb="FF000000"/>
      </left>
      <right/>
      <top/>
      <bottom/>
    </border>
    <border>
      <left/>
      <right style="thick">
        <color rgb="FF000000"/>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right/>
      <top/>
      <bottom style="medium">
        <color rgb="FF000000"/>
      </bottom>
    </border>
    <border>
      <left style="thick">
        <color rgb="FF000000"/>
      </left>
      <right/>
      <top style="thin">
        <color rgb="FF000000"/>
      </top>
      <bottom style="thick">
        <color rgb="FF000000"/>
      </bottom>
    </border>
    <border>
      <left/>
      <right/>
      <top style="thin">
        <color rgb="FF000000"/>
      </top>
      <bottom style="thick">
        <color rgb="FF000000"/>
      </bottom>
    </border>
    <border>
      <left style="medium">
        <color rgb="FF000000"/>
      </left>
      <right/>
      <top style="medium">
        <color rgb="FF000000"/>
      </top>
      <bottom style="thin">
        <color rgb="FF000000"/>
      </bottom>
    </border>
    <border>
      <left/>
      <right style="thick">
        <color rgb="FF000000"/>
      </right>
      <top style="thin">
        <color rgb="FF000000"/>
      </top>
      <bottom style="thick">
        <color rgb="FF000000"/>
      </bottom>
    </border>
    <border>
      <left/>
      <right/>
      <top style="medium">
        <color rgb="FF000000"/>
      </top>
      <bottom style="thin">
        <color rgb="FF000000"/>
      </bottom>
    </border>
    <border>
      <left/>
      <right style="medium">
        <color rgb="FF000000"/>
      </right>
      <top style="medium">
        <color rgb="FF000000"/>
      </top>
      <bottom style="thin">
        <color rgb="FF000000"/>
      </bottom>
    </border>
    <border>
      <left style="thick">
        <color rgb="FF000000"/>
      </left>
      <right style="thick">
        <color rgb="FF000000"/>
      </right>
      <top/>
      <bottom/>
    </border>
    <border>
      <left style="medium">
        <color rgb="FF000000"/>
      </left>
      <right/>
      <top style="thin">
        <color rgb="FF000000"/>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top style="thin">
        <color rgb="FF000000"/>
      </top>
      <bottom style="medium">
        <color rgb="FF000000"/>
      </bottom>
    </border>
    <border>
      <left/>
      <right/>
      <top style="thin">
        <color rgb="FF000000"/>
      </top>
      <bottom style="medium">
        <color rgb="FF000000"/>
      </bottom>
    </border>
    <border>
      <left/>
      <right style="medium">
        <color rgb="FF000000"/>
      </right>
      <top style="thin">
        <color rgb="FF000000"/>
      </top>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bottom style="thin">
        <color rgb="FF000000"/>
      </bottom>
    </border>
    <border>
      <left/>
      <right/>
      <top/>
      <bottom style="thick">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left style="medium">
        <color rgb="FF000000"/>
      </left>
      <right/>
      <top/>
      <bottom style="medium">
        <color rgb="FF000000"/>
      </bottom>
    </border>
    <border>
      <left/>
      <right style="medium">
        <color rgb="FF000000"/>
      </right>
      <top/>
      <bottom style="medium">
        <color rgb="FF000000"/>
      </bottom>
    </border>
    <border>
      <left style="thick">
        <color rgb="FF000000"/>
      </left>
      <right/>
      <top/>
      <bottom style="thick">
        <color rgb="FF000000"/>
      </bottom>
    </border>
    <border>
      <left/>
      <right style="thick">
        <color rgb="FF000000"/>
      </right>
      <top/>
      <bottom style="thick">
        <color rgb="FF000000"/>
      </bottom>
    </border>
  </borders>
  <cellStyleXfs count="1">
    <xf borderId="0" fillId="0" fontId="0" numFmtId="0" applyAlignment="1" applyFont="1"/>
  </cellStyleXfs>
  <cellXfs count="158">
    <xf borderId="0" fillId="0" fontId="0" numFmtId="0" xfId="0" applyAlignment="1" applyFont="1">
      <alignment/>
    </xf>
    <xf borderId="1" fillId="2" fontId="1" numFmtId="0" xfId="0" applyBorder="1" applyFill="1" applyFont="1"/>
    <xf borderId="1" fillId="2" fontId="1" numFmtId="0" xfId="0" applyAlignment="1" applyBorder="1" applyFont="1">
      <alignment wrapText="1"/>
    </xf>
    <xf borderId="0" fillId="0" fontId="2" numFmtId="0" xfId="0" applyAlignment="1" applyFont="1">
      <alignment horizontal="center"/>
    </xf>
    <xf borderId="1" fillId="2" fontId="3" numFmtId="0" xfId="0" applyAlignment="1" applyBorder="1" applyFont="1">
      <alignment horizontal="center" vertical="center" wrapText="1"/>
    </xf>
    <xf borderId="0" fillId="0" fontId="4" numFmtId="0" xfId="0" applyAlignment="1" applyFont="1">
      <alignment horizontal="left"/>
    </xf>
    <xf borderId="0" fillId="0" fontId="5" numFmtId="0" xfId="0" applyAlignment="1" applyFont="1">
      <alignment horizontal="center"/>
    </xf>
    <xf borderId="0" fillId="0" fontId="2" numFmtId="0" xfId="0" applyAlignment="1" applyFont="1">
      <alignment horizontal="center"/>
    </xf>
    <xf borderId="0" fillId="0" fontId="6" numFmtId="0" xfId="0" applyAlignment="1" applyFont="1">
      <alignment horizontal="center"/>
    </xf>
    <xf borderId="2" fillId="2" fontId="7" numFmtId="0" xfId="0" applyAlignment="1" applyBorder="1" applyFont="1">
      <alignment horizontal="left" vertical="center" wrapText="1"/>
    </xf>
    <xf borderId="0" fillId="0" fontId="5" numFmtId="0" xfId="0" applyAlignment="1" applyFont="1">
      <alignment horizontal="center" wrapText="1"/>
    </xf>
    <xf borderId="3" fillId="0" fontId="2" numFmtId="0" xfId="0" applyBorder="1" applyFont="1"/>
    <xf borderId="0" fillId="0" fontId="8" numFmtId="0" xfId="0" applyFont="1"/>
    <xf borderId="1" fillId="2" fontId="7" numFmtId="0" xfId="0" applyAlignment="1" applyBorder="1" applyFont="1">
      <alignment horizontal="left" vertical="center" wrapText="1"/>
    </xf>
    <xf borderId="4" fillId="3" fontId="5" numFmtId="0" xfId="0" applyAlignment="1" applyBorder="1" applyFill="1" applyFont="1">
      <alignment horizontal="center"/>
    </xf>
    <xf borderId="1" fillId="2" fontId="7" numFmtId="0" xfId="0" applyAlignment="1" applyBorder="1" applyFont="1">
      <alignment horizontal="left" vertical="center"/>
    </xf>
    <xf borderId="4" fillId="3" fontId="6" numFmtId="0" xfId="0" applyAlignment="1" applyBorder="1" applyFont="1">
      <alignment horizontal="center"/>
    </xf>
    <xf borderId="4" fillId="3" fontId="5" numFmtId="0" xfId="0" applyAlignment="1" applyBorder="1" applyFont="1">
      <alignment horizontal="center" wrapText="1"/>
    </xf>
    <xf borderId="5" fillId="0" fontId="4" numFmtId="0" xfId="0" applyAlignment="1" applyBorder="1" applyFont="1">
      <alignment horizontal="left"/>
    </xf>
    <xf borderId="0" fillId="0" fontId="8" numFmtId="0" xfId="0" applyAlignment="1" applyFont="1">
      <alignment horizontal="center"/>
    </xf>
    <xf borderId="5" fillId="0" fontId="4" numFmtId="0" xfId="0" applyAlignment="1" applyBorder="1" applyFont="1">
      <alignment horizontal="center" wrapText="1"/>
    </xf>
    <xf borderId="4" fillId="4" fontId="8" numFmtId="0" xfId="0" applyAlignment="1" applyBorder="1" applyFill="1" applyFont="1">
      <alignment horizontal="center"/>
    </xf>
    <xf borderId="5" fillId="0" fontId="4" numFmtId="0" xfId="0" applyAlignment="1" applyBorder="1" applyFont="1">
      <alignment horizontal="center" wrapText="1"/>
    </xf>
    <xf borderId="6" fillId="2" fontId="7" numFmtId="0" xfId="0" applyAlignment="1" applyBorder="1" applyFont="1">
      <alignment horizontal="left" vertical="center" wrapText="1"/>
    </xf>
    <xf borderId="4" fillId="0" fontId="6" numFmtId="0" xfId="0" applyAlignment="1" applyBorder="1" applyFont="1">
      <alignment horizontal="center"/>
    </xf>
    <xf borderId="7" fillId="2" fontId="7" numFmtId="0" xfId="0" applyAlignment="1" applyBorder="1" applyFont="1">
      <alignment horizontal="left" vertical="center" wrapText="1"/>
    </xf>
    <xf borderId="5" fillId="0" fontId="4" numFmtId="4" xfId="0" applyAlignment="1" applyBorder="1" applyFont="1" applyNumberFormat="1">
      <alignment horizontal="center" wrapText="1"/>
    </xf>
    <xf borderId="2" fillId="2" fontId="7" numFmtId="0" xfId="0" applyAlignment="1" applyBorder="1" applyFont="1">
      <alignment horizontal="left" vertical="center" wrapText="1"/>
    </xf>
    <xf borderId="0" fillId="0" fontId="4" numFmtId="0" xfId="0" applyAlignment="1" applyFont="1">
      <alignment horizontal="center" wrapText="1"/>
    </xf>
    <xf borderId="4" fillId="0" fontId="8" numFmtId="0" xfId="0" applyAlignment="1" applyBorder="1" applyFont="1">
      <alignment horizontal="center"/>
    </xf>
    <xf borderId="8" fillId="0" fontId="4" numFmtId="0" xfId="0" applyAlignment="1" applyBorder="1" applyFont="1">
      <alignment horizontal="left"/>
    </xf>
    <xf borderId="0" fillId="0" fontId="8" numFmtId="0" xfId="0" applyAlignment="1" applyFont="1">
      <alignment horizontal="center"/>
    </xf>
    <xf borderId="8" fillId="0" fontId="2" numFmtId="0" xfId="0" applyAlignment="1" applyBorder="1" applyFont="1">
      <alignment horizontal="center"/>
    </xf>
    <xf borderId="8" fillId="0" fontId="2" numFmtId="0" xfId="0" applyAlignment="1" applyBorder="1" applyFont="1">
      <alignment horizontal="center"/>
    </xf>
    <xf borderId="8" fillId="0" fontId="2" numFmtId="4" xfId="0" applyAlignment="1" applyBorder="1" applyFont="1" applyNumberFormat="1">
      <alignment horizontal="center"/>
    </xf>
    <xf borderId="0" fillId="0" fontId="2" numFmtId="4" xfId="0" applyAlignment="1" applyFont="1" applyNumberFormat="1">
      <alignment horizontal="center"/>
    </xf>
    <xf borderId="4" fillId="4" fontId="8" numFmtId="0" xfId="0" applyAlignment="1" applyBorder="1" applyFont="1">
      <alignment horizontal="center"/>
    </xf>
    <xf borderId="4" fillId="2" fontId="0" numFmtId="0" xfId="0" applyAlignment="1" applyBorder="1" applyFont="1">
      <alignment horizontal="center"/>
    </xf>
    <xf borderId="0" fillId="0" fontId="2" numFmtId="10" xfId="0" applyAlignment="1" applyFont="1" applyNumberFormat="1">
      <alignment horizontal="center"/>
    </xf>
    <xf borderId="4" fillId="0" fontId="6" numFmtId="0" xfId="0" applyAlignment="1" applyBorder="1" applyFont="1">
      <alignment horizontal="center"/>
    </xf>
    <xf borderId="4" fillId="0" fontId="8" numFmtId="0" xfId="0" applyAlignment="1" applyBorder="1" applyFont="1">
      <alignment horizontal="center"/>
    </xf>
    <xf borderId="4" fillId="2" fontId="0" numFmtId="0" xfId="0" applyAlignment="1" applyBorder="1" applyFont="1">
      <alignment horizontal="center"/>
    </xf>
    <xf borderId="4" fillId="2" fontId="9" numFmtId="0" xfId="0" applyAlignment="1" applyBorder="1" applyFont="1">
      <alignment horizontal="center"/>
    </xf>
    <xf borderId="4" fillId="2" fontId="0" numFmtId="0" xfId="0" applyAlignment="1" applyBorder="1" applyFont="1">
      <alignment horizontal="center"/>
    </xf>
    <xf borderId="0" fillId="2" fontId="10" numFmtId="0" xfId="0" applyAlignment="1" applyFont="1">
      <alignment horizontal="center"/>
    </xf>
    <xf borderId="8" fillId="0" fontId="2" numFmtId="4" xfId="0" applyAlignment="1" applyBorder="1" applyFont="1" applyNumberFormat="1">
      <alignment horizontal="center"/>
    </xf>
    <xf borderId="8" fillId="0" fontId="4" numFmtId="0" xfId="0" applyAlignment="1" applyBorder="1" applyFont="1">
      <alignment horizontal="left"/>
    </xf>
    <xf borderId="8" fillId="0" fontId="2" numFmtId="0" xfId="0" applyAlignment="1" applyBorder="1" applyFont="1">
      <alignment horizontal="center"/>
    </xf>
    <xf borderId="0" fillId="5" fontId="11" numFmtId="0" xfId="0" applyAlignment="1" applyFill="1" applyFont="1">
      <alignment horizontal="center"/>
    </xf>
    <xf borderId="9" fillId="0" fontId="8" numFmtId="0" xfId="0" applyBorder="1" applyFont="1"/>
    <xf borderId="10" fillId="0" fontId="8" numFmtId="0" xfId="0" applyBorder="1" applyFont="1"/>
    <xf borderId="11" fillId="0" fontId="8" numFmtId="0" xfId="0" applyBorder="1" applyFont="1"/>
    <xf borderId="0" fillId="0" fontId="8" numFmtId="0" xfId="0" applyFont="1"/>
    <xf borderId="12" fillId="0" fontId="8" numFmtId="0" xfId="0" applyBorder="1" applyFont="1"/>
    <xf borderId="0" fillId="0" fontId="5" numFmtId="0" xfId="0" applyFont="1"/>
    <xf borderId="0" fillId="0" fontId="8" numFmtId="0" xfId="0" applyFont="1"/>
    <xf borderId="13" fillId="0" fontId="8" numFmtId="0" xfId="0" applyBorder="1" applyFont="1"/>
    <xf borderId="14" fillId="0" fontId="8" numFmtId="0" xfId="0" applyAlignment="1" applyBorder="1" applyFont="1">
      <alignment horizontal="left"/>
    </xf>
    <xf borderId="15" fillId="0" fontId="2" numFmtId="0" xfId="0" applyBorder="1" applyFont="1"/>
    <xf borderId="16" fillId="0" fontId="2" numFmtId="0" xfId="0" applyBorder="1" applyFont="1"/>
    <xf borderId="14" fillId="0" fontId="8" numFmtId="164" xfId="0" applyAlignment="1" applyBorder="1" applyFont="1" applyNumberFormat="1">
      <alignment horizontal="center"/>
    </xf>
    <xf borderId="17" fillId="0" fontId="8" numFmtId="0" xfId="0" applyAlignment="1" applyBorder="1" applyFont="1">
      <alignment horizontal="center" vertical="center"/>
    </xf>
    <xf borderId="17" fillId="0" fontId="2" numFmtId="0" xfId="0" applyBorder="1" applyFont="1"/>
    <xf borderId="17" fillId="0" fontId="8" numFmtId="0" xfId="0" applyAlignment="1" applyBorder="1" applyFont="1">
      <alignment horizontal="center"/>
    </xf>
    <xf borderId="14" fillId="6" fontId="8" numFmtId="164" xfId="0" applyAlignment="1" applyBorder="1" applyFill="1" applyFont="1" applyNumberFormat="1">
      <alignment horizontal="center"/>
    </xf>
    <xf borderId="14" fillId="0" fontId="8" numFmtId="3" xfId="0" applyAlignment="1" applyBorder="1" applyFont="1" applyNumberFormat="1">
      <alignment horizontal="center"/>
    </xf>
    <xf borderId="14" fillId="6" fontId="8" numFmtId="0" xfId="0" applyAlignment="1" applyBorder="1" applyFont="1">
      <alignment horizontal="center" vertical="center"/>
    </xf>
    <xf borderId="10" fillId="0" fontId="5" numFmtId="0" xfId="0" applyAlignment="1" applyBorder="1" applyFont="1">
      <alignment horizontal="right"/>
    </xf>
    <xf borderId="10" fillId="2" fontId="12" numFmtId="0" xfId="0" applyAlignment="1" applyBorder="1" applyFont="1">
      <alignment horizontal="right"/>
    </xf>
    <xf borderId="10" fillId="0" fontId="2" numFmtId="0" xfId="0" applyBorder="1" applyFont="1"/>
    <xf borderId="18" fillId="0" fontId="8" numFmtId="165" xfId="0" applyAlignment="1" applyBorder="1" applyFont="1" applyNumberFormat="1">
      <alignment horizontal="center"/>
    </xf>
    <xf borderId="19" fillId="0" fontId="2" numFmtId="0" xfId="0" applyBorder="1" applyFont="1"/>
    <xf borderId="20" fillId="0" fontId="8" numFmtId="0" xfId="0" applyBorder="1" applyFont="1"/>
    <xf borderId="21" fillId="0" fontId="2" numFmtId="0" xfId="0" applyBorder="1" applyFont="1"/>
    <xf borderId="22" fillId="0" fontId="2" numFmtId="0" xfId="0" applyBorder="1" applyFont="1"/>
    <xf borderId="23" fillId="0" fontId="2" numFmtId="0" xfId="0" applyBorder="1" applyFont="1"/>
    <xf borderId="24" fillId="0" fontId="8" numFmtId="0" xfId="0" applyBorder="1" applyFont="1"/>
    <xf borderId="15" fillId="0" fontId="8" numFmtId="0" xfId="0" applyAlignment="1" applyBorder="1" applyFont="1">
      <alignment horizontal="center" vertical="center"/>
    </xf>
    <xf borderId="15" fillId="0" fontId="8" numFmtId="0" xfId="0" applyAlignment="1" applyBorder="1" applyFont="1">
      <alignment horizontal="center"/>
    </xf>
    <xf borderId="25" fillId="0" fontId="8" numFmtId="0" xfId="0" applyBorder="1" applyFont="1"/>
    <xf borderId="26" fillId="0" fontId="2" numFmtId="0" xfId="0" applyBorder="1" applyFont="1"/>
    <xf borderId="27" fillId="0" fontId="2" numFmtId="0" xfId="0" applyBorder="1" applyFont="1"/>
    <xf borderId="14" fillId="6" fontId="8" numFmtId="0" xfId="0" applyAlignment="1" applyBorder="1" applyFont="1">
      <alignment horizontal="center"/>
    </xf>
    <xf borderId="28" fillId="0" fontId="8" numFmtId="0" xfId="0" applyBorder="1" applyFont="1"/>
    <xf borderId="29" fillId="0" fontId="2" numFmtId="0" xfId="0" applyBorder="1" applyFont="1"/>
    <xf borderId="30" fillId="0" fontId="2" numFmtId="0" xfId="0" applyBorder="1" applyFont="1"/>
    <xf borderId="0" fillId="0" fontId="8" numFmtId="0" xfId="0" applyAlignment="1" applyFont="1">
      <alignment/>
    </xf>
    <xf borderId="31" fillId="4" fontId="5" numFmtId="0" xfId="0" applyAlignment="1" applyBorder="1" applyFont="1">
      <alignment horizontal="center" textRotation="90"/>
    </xf>
    <xf borderId="31" fillId="4" fontId="5" numFmtId="0" xfId="0" applyAlignment="1" applyBorder="1" applyFont="1">
      <alignment horizontal="center" textRotation="90"/>
    </xf>
    <xf borderId="31" fillId="4" fontId="8" numFmtId="0" xfId="0" applyAlignment="1" applyBorder="1" applyFont="1">
      <alignment horizontal="center" textRotation="90"/>
    </xf>
    <xf borderId="20" fillId="0" fontId="8" numFmtId="0" xfId="0" applyAlignment="1" applyBorder="1" applyFont="1">
      <alignment/>
    </xf>
    <xf borderId="31" fillId="4" fontId="13" numFmtId="0" xfId="0" applyAlignment="1" applyBorder="1" applyFont="1">
      <alignment horizontal="center" textRotation="90"/>
    </xf>
    <xf borderId="14" fillId="4" fontId="14" numFmtId="0" xfId="0" applyAlignment="1" applyBorder="1" applyFont="1">
      <alignment horizontal="center"/>
    </xf>
    <xf borderId="0" fillId="0" fontId="8" numFmtId="0" xfId="0" applyAlignment="1" applyFont="1">
      <alignment vertical="center"/>
    </xf>
    <xf borderId="32" fillId="0" fontId="2" numFmtId="0" xfId="0" applyBorder="1" applyFont="1"/>
    <xf borderId="33" fillId="4" fontId="5" numFmtId="0" xfId="0" applyAlignment="1" applyBorder="1" applyFont="1">
      <alignment horizontal="center" vertical="center"/>
    </xf>
    <xf borderId="34" fillId="0" fontId="2" numFmtId="0" xfId="0" applyBorder="1" applyFont="1"/>
    <xf borderId="14" fillId="4" fontId="5" numFmtId="0" xfId="0" applyAlignment="1" applyBorder="1" applyFont="1">
      <alignment horizontal="center"/>
    </xf>
    <xf borderId="35" fillId="0" fontId="8" numFmtId="0" xfId="0" applyAlignment="1" applyBorder="1" applyFont="1">
      <alignment horizontal="center" vertical="center"/>
    </xf>
    <xf borderId="36" fillId="0" fontId="8" numFmtId="0" xfId="0" applyAlignment="1" applyBorder="1" applyFont="1">
      <alignment horizontal="center" vertical="center"/>
    </xf>
    <xf borderId="36" fillId="0" fontId="8" numFmtId="0" xfId="0" applyAlignment="1" applyBorder="1" applyFont="1">
      <alignment horizontal="center" vertical="center"/>
    </xf>
    <xf borderId="37" fillId="0" fontId="8" numFmtId="0" xfId="0" applyAlignment="1" applyBorder="1" applyFont="1">
      <alignment horizontal="center" vertical="center"/>
    </xf>
    <xf borderId="0" fillId="0" fontId="5" numFmtId="0" xfId="0" applyAlignment="1" applyFont="1">
      <alignment horizontal="center" textRotation="180" vertical="center"/>
    </xf>
    <xf borderId="33" fillId="6" fontId="8" numFmtId="0" xfId="0" applyAlignment="1" applyBorder="1" applyFont="1">
      <alignment horizontal="center" vertical="center"/>
    </xf>
    <xf borderId="14" fillId="4" fontId="13" numFmtId="0" xfId="0" applyAlignment="1" applyBorder="1" applyFont="1">
      <alignment horizontal="center"/>
    </xf>
    <xf borderId="35" fillId="0" fontId="8" numFmtId="0" xfId="0" applyAlignment="1" applyBorder="1" applyFont="1">
      <alignment horizontal="center" vertical="center"/>
    </xf>
    <xf borderId="37" fillId="0" fontId="8" numFmtId="0" xfId="0" applyAlignment="1" applyBorder="1" applyFont="1">
      <alignment horizontal="center" vertical="center"/>
    </xf>
    <xf borderId="14" fillId="0" fontId="8" numFmtId="0" xfId="0" applyAlignment="1" applyBorder="1" applyFont="1">
      <alignment horizontal="center" vertical="center"/>
    </xf>
    <xf borderId="14" fillId="0" fontId="8" numFmtId="0" xfId="0" applyAlignment="1" applyBorder="1" applyFont="1">
      <alignment horizontal="center" vertical="center"/>
    </xf>
    <xf borderId="38" fillId="0" fontId="8" numFmtId="0" xfId="0" applyAlignment="1" applyBorder="1" applyFont="1">
      <alignment horizontal="center" vertical="center"/>
    </xf>
    <xf borderId="39" fillId="0" fontId="8" numFmtId="0" xfId="0" applyAlignment="1" applyBorder="1" applyFont="1">
      <alignment horizontal="center" vertical="center"/>
    </xf>
    <xf borderId="4" fillId="0" fontId="8" numFmtId="0" xfId="0" applyAlignment="1" applyBorder="1" applyFont="1">
      <alignment horizontal="center" vertical="center"/>
    </xf>
    <xf borderId="40" fillId="0" fontId="8" numFmtId="0" xfId="0" applyAlignment="1" applyBorder="1" applyFont="1">
      <alignment horizontal="center" vertical="center"/>
    </xf>
    <xf borderId="10" fillId="0" fontId="8" numFmtId="166" xfId="0" applyAlignment="1" applyBorder="1" applyFont="1" applyNumberFormat="1">
      <alignment textRotation="180" vertical="center"/>
    </xf>
    <xf borderId="41" fillId="0" fontId="8" numFmtId="0" xfId="0" applyAlignment="1" applyBorder="1" applyFont="1">
      <alignment horizontal="center" vertical="center"/>
    </xf>
    <xf borderId="42" fillId="0" fontId="8" numFmtId="0" xfId="0" applyAlignment="1" applyBorder="1" applyFont="1">
      <alignment horizontal="center" vertical="center"/>
    </xf>
    <xf borderId="33" fillId="4" fontId="5" numFmtId="0" xfId="0" applyAlignment="1" applyBorder="1" applyFont="1">
      <alignment horizontal="center" vertical="center"/>
    </xf>
    <xf borderId="39" fillId="0" fontId="8" numFmtId="0" xfId="0" applyAlignment="1" applyBorder="1" applyFont="1">
      <alignment horizontal="center" vertical="center"/>
    </xf>
    <xf borderId="4" fillId="0" fontId="8" numFmtId="0" xfId="0" applyAlignment="1" applyBorder="1" applyFont="1">
      <alignment horizontal="center" vertical="center"/>
    </xf>
    <xf borderId="41" fillId="0" fontId="8" numFmtId="0" xfId="0" applyAlignment="1" applyBorder="1" applyFont="1">
      <alignment horizontal="center" vertical="center"/>
    </xf>
    <xf borderId="43" fillId="0" fontId="2" numFmtId="0" xfId="0" applyBorder="1" applyFont="1"/>
    <xf borderId="14" fillId="0" fontId="8" numFmtId="164" xfId="0" applyAlignment="1" applyBorder="1" applyFont="1" applyNumberFormat="1">
      <alignment horizontal="center" wrapText="1"/>
    </xf>
    <xf borderId="14" fillId="0" fontId="8" numFmtId="167" xfId="0" applyAlignment="1" applyBorder="1" applyFont="1" applyNumberFormat="1">
      <alignment horizontal="center"/>
    </xf>
    <xf borderId="44" fillId="0" fontId="8" numFmtId="0" xfId="0" applyAlignment="1" applyBorder="1" applyFont="1">
      <alignment horizontal="left" vertical="top"/>
    </xf>
    <xf borderId="45" fillId="0" fontId="2" numFmtId="0" xfId="0" applyBorder="1" applyFont="1"/>
    <xf borderId="46" fillId="0" fontId="2" numFmtId="0" xfId="0" applyBorder="1" applyFont="1"/>
    <xf borderId="44" fillId="0" fontId="8" numFmtId="0" xfId="0" applyAlignment="1" applyBorder="1" applyFont="1">
      <alignment horizontal="left" vertical="top"/>
    </xf>
    <xf borderId="47" fillId="0" fontId="2" numFmtId="0" xfId="0" applyBorder="1" applyFont="1"/>
    <xf borderId="48" fillId="0" fontId="2" numFmtId="0" xfId="0" applyBorder="1" applyFont="1"/>
    <xf borderId="49" fillId="0" fontId="2" numFmtId="0" xfId="0" applyBorder="1" applyFont="1"/>
    <xf borderId="50" fillId="0" fontId="2" numFmtId="0" xfId="0" applyBorder="1" applyFont="1"/>
    <xf borderId="51" fillId="0" fontId="8" numFmtId="0" xfId="0" applyBorder="1" applyFont="1"/>
    <xf borderId="43" fillId="0" fontId="8" numFmtId="0" xfId="0" applyBorder="1" applyFont="1"/>
    <xf borderId="52" fillId="0" fontId="8" numFmtId="0" xfId="0" applyBorder="1" applyFont="1"/>
    <xf borderId="25" fillId="0" fontId="8" numFmtId="0" xfId="0" applyAlignment="1" applyBorder="1" applyFont="1">
      <alignment/>
    </xf>
    <xf borderId="14" fillId="6" fontId="8" numFmtId="0" xfId="0" applyAlignment="1" applyBorder="1" applyFont="1">
      <alignment horizontal="center" vertical="center"/>
    </xf>
    <xf borderId="28" fillId="0" fontId="8" numFmtId="0" xfId="0" applyAlignment="1" applyBorder="1" applyFont="1">
      <alignment/>
    </xf>
    <xf borderId="38" fillId="0" fontId="8" numFmtId="0" xfId="0" applyAlignment="1" applyBorder="1" applyFont="1">
      <alignment horizontal="center" vertical="center"/>
    </xf>
    <xf borderId="40" fillId="0" fontId="8" numFmtId="0" xfId="0" applyAlignment="1" applyBorder="1" applyFont="1">
      <alignment horizontal="center" vertical="center"/>
    </xf>
    <xf borderId="44" fillId="0" fontId="8" numFmtId="0" xfId="0" applyAlignment="1" applyBorder="1" applyFont="1">
      <alignment horizontal="left" vertical="top" wrapText="1"/>
    </xf>
    <xf borderId="42" fillId="0" fontId="8" numFmtId="0" xfId="0" applyAlignment="1" applyBorder="1" applyFont="1">
      <alignment horizontal="center" vertical="center"/>
    </xf>
    <xf borderId="13" fillId="0" fontId="8" numFmtId="0" xfId="0" applyAlignment="1" applyBorder="1" applyFont="1">
      <alignment/>
    </xf>
    <xf borderId="14" fillId="0" fontId="8" numFmtId="0" xfId="0" applyAlignment="1" applyBorder="1" applyFont="1">
      <alignment horizontal="center" vertical="center" wrapText="1"/>
    </xf>
    <xf borderId="14" fillId="0" fontId="8" numFmtId="165" xfId="0" applyAlignment="1" applyBorder="1" applyFont="1" applyNumberFormat="1">
      <alignment horizontal="center"/>
    </xf>
    <xf borderId="25" fillId="0" fontId="8" numFmtId="0" xfId="0" applyAlignment="1" applyBorder="1" applyFont="1">
      <alignment horizontal="center"/>
    </xf>
    <xf borderId="0" fillId="0" fontId="5" numFmtId="0" xfId="0" applyAlignment="1" applyFont="1">
      <alignment/>
    </xf>
    <xf borderId="33" fillId="0" fontId="8" numFmtId="0" xfId="0" applyAlignment="1" applyBorder="1" applyFont="1">
      <alignment horizontal="center"/>
    </xf>
    <xf borderId="43" fillId="0" fontId="8" numFmtId="0" xfId="0" applyAlignment="1" applyBorder="1" applyFont="1">
      <alignment/>
    </xf>
    <xf borderId="14" fillId="0" fontId="8" numFmtId="168" xfId="0" applyAlignment="1" applyBorder="1" applyFont="1" applyNumberFormat="1">
      <alignment horizontal="center"/>
    </xf>
    <xf borderId="0" fillId="0" fontId="5" numFmtId="0" xfId="0" applyAlignment="1" applyFont="1">
      <alignment horizontal="right"/>
    </xf>
    <xf borderId="12" fillId="0" fontId="8" numFmtId="0" xfId="0" applyAlignment="1" applyBorder="1" applyFont="1">
      <alignment horizontal="right"/>
    </xf>
    <xf borderId="33" fillId="0" fontId="8" numFmtId="0" xfId="0" applyAlignment="1" applyBorder="1" applyFont="1">
      <alignment/>
    </xf>
    <xf borderId="44" fillId="6" fontId="8" numFmtId="164" xfId="0" applyAlignment="1" applyBorder="1" applyFont="1" applyNumberFormat="1">
      <alignment horizontal="center"/>
    </xf>
    <xf borderId="47" fillId="0" fontId="2" numFmtId="0" xfId="0" applyAlignment="1" applyBorder="1" applyFont="1">
      <alignment/>
    </xf>
    <xf borderId="9" fillId="0" fontId="8" numFmtId="0" xfId="0" applyAlignment="1" applyBorder="1" applyFont="1">
      <alignment/>
    </xf>
    <xf borderId="22" fillId="0" fontId="8" numFmtId="0" xfId="0" applyBorder="1" applyFont="1"/>
    <xf borderId="23" fillId="0" fontId="8" numFmtId="0" xfId="0" applyBorder="1" applyFont="1"/>
    <xf borderId="14" fillId="0" fontId="8" numFmtId="164" xfId="0" applyAlignment="1" applyBorder="1" applyFont="1" applyNumberFormat="1">
      <alignment horizontal="center"/>
    </xf>
  </cellXfs>
  <cellStyles count="1">
    <cellStyle xfId="0" name="Normal" builtinId="0"/>
  </cellStyles>
  <dxfs count="7">
    <dxf>
      <font/>
      <fill>
        <patternFill patternType="none"/>
      </fill>
      <alignment/>
      <border>
        <left/>
        <right/>
        <top/>
        <bottom/>
      </border>
    </dxf>
    <dxf>
      <font/>
      <fill>
        <patternFill patternType="solid">
          <fgColor rgb="FFBDBDBD"/>
          <bgColor rgb="FFBDBDBD"/>
        </patternFill>
      </fill>
      <alignment/>
      <border>
        <left/>
        <right/>
        <top/>
        <bottom/>
      </border>
    </dxf>
    <dxf>
      <font/>
      <fill>
        <patternFill patternType="solid">
          <fgColor rgb="FFFFFFFF"/>
          <bgColor rgb="FFFFFFFF"/>
        </patternFill>
      </fill>
      <alignment/>
      <border>
        <left/>
        <right/>
        <top/>
        <bottom/>
      </border>
    </dxf>
    <dxf>
      <font/>
      <fill>
        <patternFill patternType="solid">
          <fgColor rgb="FFF3F3F3"/>
          <bgColor rgb="FFF3F3F3"/>
        </patternFill>
      </fill>
      <alignment/>
      <border>
        <left/>
        <right/>
        <top/>
        <bottom/>
      </border>
    </dxf>
    <dxf>
      <font/>
      <fill>
        <patternFill patternType="solid">
          <fgColor rgb="FFB7E1CD"/>
          <bgColor rgb="FFB7E1CD"/>
        </patternFill>
      </fill>
      <alignment/>
      <border>
        <left/>
        <right/>
        <top/>
        <bottom/>
      </border>
    </dxf>
    <dxf>
      <font/>
      <fill>
        <patternFill patternType="solid">
          <fgColor rgb="FF6D9EEB"/>
          <bgColor rgb="FF6D9EEB"/>
        </patternFill>
      </fill>
      <alignment/>
      <border>
        <left/>
        <right/>
        <top/>
        <bottom/>
      </border>
    </dxf>
    <dxf>
      <font/>
      <fill>
        <patternFill patternType="solid">
          <fgColor rgb="FFE06666"/>
          <bgColor rgb="FFE06666"/>
        </patternFill>
      </fill>
      <alignment/>
      <border>
        <left/>
        <right/>
        <top/>
        <bottom/>
      </border>
    </dxf>
  </dxfs>
  <tableStyles count="1">
    <tableStyle count="3" pivot="0" name="Stat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62" Type="http://schemas.openxmlformats.org/officeDocument/2006/relationships/worksheet" Target="worksheets/sheet60.xml"/><Relationship Id="rId61" Type="http://schemas.openxmlformats.org/officeDocument/2006/relationships/worksheet" Target="worksheets/sheet59.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60" Type="http://schemas.openxmlformats.org/officeDocument/2006/relationships/worksheet" Target="worksheets/sheet58.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15" Type="http://schemas.openxmlformats.org/officeDocument/2006/relationships/worksheet" Target="worksheets/sheet13.xml"/><Relationship Id="rId59" Type="http://schemas.openxmlformats.org/officeDocument/2006/relationships/worksheet" Target="worksheets/sheet57.xml"/><Relationship Id="rId14" Type="http://schemas.openxmlformats.org/officeDocument/2006/relationships/worksheet" Target="worksheets/sheet12.xml"/><Relationship Id="rId58" Type="http://schemas.openxmlformats.org/officeDocument/2006/relationships/worksheet" Target="worksheets/sheet56.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tables/table1.xml><?xml version="1.0" encoding="utf-8"?>
<table xmlns="http://schemas.openxmlformats.org/spreadsheetml/2006/main" ref="B2:U35" displayName="Table_1" id="1">
  <tableColumns count="20">
    <tableColumn name="Team Name" id="1"/>
    <tableColumn name="Overall Points" id="2"/>
    <tableColumn name="Wins" id="3"/>
    <tableColumn name="Ties" id="4"/>
    <tableColumn name="Losses" id="5"/>
    <tableColumn name="Completions" id="6"/>
    <tableColumn name="TDs" id="7"/>
    <tableColumn name="Interceptions" id="8"/>
    <tableColumn name="Casualties" id="9"/>
    <tableColumn name="Casualties Allowed" id="10"/>
    <tableColumn name="TDs_x000a_Allowed" id="11"/>
    <tableColumn name="TD_x000a_Differential" id="12"/>
    <tableColumn name="Total_x000a_SPP" id="13"/>
    <tableColumn name="Games_x000a_Played" id="14"/>
    <tableColumn name="Completions per Game" id="15"/>
    <tableColumn name="Casualties per Game" id="16"/>
    <tableColumn name="TDs per_x000a_Game" id="17"/>
    <tableColumn name="Casualties Allowed per Game" id="18"/>
    <tableColumn name="TDs Allowed_x000a_per Game" id="19"/>
    <tableColumn name="SPP per_x000a_Game" id="20"/>
  </tableColumns>
  <tableStyleInfo name="Stat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5"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9.xml"/><Relationship Id="rId3" Type="http://schemas.openxmlformats.org/officeDocument/2006/relationships/vmlDrawing" Target="../drawings/vmlDrawing4.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27.xml"/><Relationship Id="rId3" Type="http://schemas.openxmlformats.org/officeDocument/2006/relationships/vmlDrawing" Target="../drawings/vmlDrawing5.v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41.xml"/><Relationship Id="rId3" Type="http://schemas.openxmlformats.org/officeDocument/2006/relationships/vmlDrawing" Target="../drawings/vmlDrawing6.v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00000"/>
    <outlinePr summaryBelow="0" summaryRight="0"/>
  </sheetPr>
  <sheetViews>
    <sheetView workbookViewId="0"/>
  </sheetViews>
  <sheetFormatPr customHeight="1" defaultColWidth="14.43" defaultRowHeight="15.75"/>
  <cols>
    <col customWidth="1" min="1" max="1" width="1.71"/>
    <col customWidth="1" min="2" max="2" width="105.43"/>
    <col customWidth="1" min="3" max="3" width="2.57"/>
  </cols>
  <sheetData>
    <row r="1" ht="10.5" customHeight="1">
      <c r="A1" s="1"/>
      <c r="B1" s="2"/>
      <c r="C1" s="1"/>
    </row>
    <row r="2" ht="9.0" customHeight="1">
      <c r="A2" s="1"/>
      <c r="B2" s="4" t="s">
        <v>0</v>
      </c>
      <c r="C2" s="1"/>
    </row>
    <row r="3" ht="10.5" customHeight="1">
      <c r="A3" s="1"/>
      <c r="B3" s="2"/>
      <c r="C3" s="1"/>
    </row>
    <row r="4" ht="27.0" customHeight="1">
      <c r="A4" s="1"/>
      <c r="B4" s="9" t="s">
        <v>1</v>
      </c>
      <c r="C4" s="11"/>
    </row>
    <row r="5" ht="10.5" customHeight="1">
      <c r="A5" s="1"/>
      <c r="B5" s="13"/>
      <c r="C5" s="15"/>
    </row>
    <row r="6" ht="54.75" customHeight="1">
      <c r="A6" s="1"/>
      <c r="B6" s="9" t="s">
        <v>6</v>
      </c>
      <c r="C6" s="11"/>
    </row>
    <row r="7" ht="10.5" customHeight="1">
      <c r="A7" s="1"/>
      <c r="B7" s="13"/>
      <c r="C7" s="15"/>
    </row>
    <row r="8" ht="10.5" customHeight="1">
      <c r="A8" s="1"/>
      <c r="B8" s="9" t="s">
        <v>10</v>
      </c>
      <c r="C8" s="11"/>
    </row>
    <row r="9" ht="10.5" customHeight="1">
      <c r="A9" s="1"/>
      <c r="B9" s="13"/>
      <c r="C9" s="15"/>
    </row>
    <row r="10" ht="54.75" customHeight="1">
      <c r="A10" s="1"/>
      <c r="B10" s="9" t="s">
        <v>11</v>
      </c>
      <c r="C10" s="11"/>
    </row>
    <row r="11" ht="10.5" customHeight="1">
      <c r="A11" s="1"/>
      <c r="B11" s="13"/>
      <c r="C11" s="15"/>
    </row>
    <row r="12" ht="43.5" customHeight="1">
      <c r="A12" s="1"/>
      <c r="B12" s="9" t="s">
        <v>13</v>
      </c>
      <c r="C12" s="11"/>
    </row>
    <row r="13" ht="10.5" customHeight="1">
      <c r="A13" s="1"/>
      <c r="B13" s="13"/>
      <c r="C13" s="15"/>
    </row>
    <row r="14" ht="10.5" customHeight="1">
      <c r="A14" s="1"/>
      <c r="B14" s="9" t="s">
        <v>14</v>
      </c>
      <c r="C14" s="11"/>
    </row>
    <row r="15" ht="10.5" customHeight="1">
      <c r="A15" s="1"/>
      <c r="B15" s="13"/>
      <c r="C15" s="15"/>
    </row>
    <row r="16" ht="39.0" customHeight="1">
      <c r="A16" s="1"/>
      <c r="B16" s="9" t="s">
        <v>19</v>
      </c>
      <c r="C16" s="11"/>
    </row>
    <row r="17" ht="10.5" customHeight="1">
      <c r="A17" s="1"/>
      <c r="B17" s="13"/>
      <c r="C17" s="15"/>
    </row>
    <row r="18" ht="27.0" customHeight="1">
      <c r="A18" s="1"/>
      <c r="B18" s="9" t="s">
        <v>20</v>
      </c>
      <c r="C18" s="11"/>
    </row>
    <row r="19" ht="10.5" customHeight="1">
      <c r="A19" s="1"/>
      <c r="B19" s="23"/>
      <c r="C19" s="15"/>
    </row>
    <row r="20" ht="10.5" customHeight="1">
      <c r="A20" s="1"/>
      <c r="B20" s="25"/>
      <c r="C20" s="15"/>
    </row>
    <row r="21" ht="10.5" customHeight="1">
      <c r="A21" s="1"/>
      <c r="B21" s="27" t="s">
        <v>31</v>
      </c>
      <c r="C21" s="11"/>
    </row>
    <row r="22" ht="10.5" customHeight="1">
      <c r="A22" s="1"/>
      <c r="B22" s="13"/>
      <c r="C22" s="15"/>
    </row>
    <row r="23" ht="27.0" customHeight="1">
      <c r="A23" s="1"/>
      <c r="B23" s="9" t="s">
        <v>37</v>
      </c>
      <c r="C23" s="11"/>
    </row>
    <row r="24" ht="10.5" customHeight="1">
      <c r="A24" s="1"/>
      <c r="B24" s="13"/>
      <c r="C24" s="15"/>
    </row>
  </sheetData>
  <mergeCells count="10">
    <mergeCell ref="B10:C10"/>
    <mergeCell ref="B12:C12"/>
    <mergeCell ref="B14:C14"/>
    <mergeCell ref="B16:C16"/>
    <mergeCell ref="B8:C8"/>
    <mergeCell ref="B4:C4"/>
    <mergeCell ref="B6:C6"/>
    <mergeCell ref="B21:C21"/>
    <mergeCell ref="B23:C23"/>
    <mergeCell ref="B18:C1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86"/>
    <col customWidth="1" min="2" max="2" width="25.43"/>
    <col customWidth="1" min="3" max="3" width="10.29"/>
    <col customWidth="1" min="4" max="4" width="8.43"/>
    <col customWidth="1" min="5" max="5" width="7.71"/>
    <col customWidth="1" min="6" max="6" width="10.29"/>
    <col customWidth="1" min="7" max="7" width="15.29"/>
    <col customWidth="1" min="8" max="8" width="7.43"/>
    <col customWidth="1" min="9" max="9" width="15.57"/>
    <col customWidth="1" min="10" max="11" width="13.29"/>
    <col customWidth="1" min="12" max="12" width="11.14"/>
    <col customWidth="1" min="13" max="13" width="13.57"/>
    <col customWidth="1" min="14" max="14" width="8.29"/>
    <col customWidth="1" min="15" max="15" width="10.14"/>
    <col customWidth="1" min="16" max="16" width="15.29"/>
    <col customWidth="1" min="17" max="17" width="16.57"/>
    <col customWidth="1" min="18" max="18" width="10.86"/>
    <col customWidth="1" min="19" max="19" width="14.57"/>
    <col customWidth="1" min="20" max="20" width="12.57"/>
    <col customWidth="1" min="21" max="21" width="11.29"/>
    <col customWidth="1" min="22" max="22" width="2.57"/>
  </cols>
  <sheetData>
    <row r="1" ht="6.75" customHeight="1">
      <c r="A1" s="3"/>
      <c r="B1" s="5"/>
      <c r="C1" s="3"/>
      <c r="D1" s="3"/>
      <c r="E1" s="3"/>
      <c r="F1" s="3"/>
      <c r="G1" s="3"/>
      <c r="H1" s="3"/>
      <c r="I1" s="3"/>
      <c r="J1" s="3"/>
      <c r="K1" s="3"/>
      <c r="L1" s="3"/>
      <c r="M1" s="3"/>
      <c r="N1" s="3"/>
      <c r="O1" s="3"/>
      <c r="P1" s="3"/>
      <c r="Q1" s="3"/>
      <c r="R1" s="3"/>
      <c r="S1" s="7"/>
      <c r="T1" s="7"/>
      <c r="U1" s="7"/>
      <c r="V1" s="7"/>
    </row>
    <row r="2" ht="36.75" customHeight="1">
      <c r="A2" s="7" t="s">
        <v>2</v>
      </c>
      <c r="B2" s="18" t="s">
        <v>3</v>
      </c>
      <c r="C2" s="20" t="s">
        <v>12</v>
      </c>
      <c r="D2" s="7" t="s">
        <v>15</v>
      </c>
      <c r="E2" s="20" t="s">
        <v>16</v>
      </c>
      <c r="F2" s="20" t="s">
        <v>17</v>
      </c>
      <c r="G2" s="22" t="s">
        <v>18</v>
      </c>
      <c r="H2" s="20" t="s">
        <v>22</v>
      </c>
      <c r="I2" s="22" t="s">
        <v>23</v>
      </c>
      <c r="J2" s="22" t="s">
        <v>24</v>
      </c>
      <c r="K2" s="20" t="s">
        <v>25</v>
      </c>
      <c r="L2" s="20" t="s">
        <v>26</v>
      </c>
      <c r="M2" s="20" t="s">
        <v>27</v>
      </c>
      <c r="N2" s="20" t="s">
        <v>28</v>
      </c>
      <c r="O2" s="20" t="s">
        <v>29</v>
      </c>
      <c r="P2" s="26" t="s">
        <v>30</v>
      </c>
      <c r="Q2" s="26" t="s">
        <v>32</v>
      </c>
      <c r="R2" s="26" t="s">
        <v>33</v>
      </c>
      <c r="S2" s="26" t="s">
        <v>34</v>
      </c>
      <c r="T2" s="26" t="s">
        <v>35</v>
      </c>
      <c r="U2" s="26" t="s">
        <v>36</v>
      </c>
      <c r="V2" s="28"/>
    </row>
    <row r="3">
      <c r="A3" s="7"/>
      <c r="B3" s="30" t="s">
        <v>38</v>
      </c>
      <c r="C3" s="32">
        <v>21.0</v>
      </c>
      <c r="D3" s="32">
        <v>7.0</v>
      </c>
      <c r="E3" s="32">
        <v>0.0</v>
      </c>
      <c r="F3" s="32">
        <v>1.0</v>
      </c>
      <c r="G3" s="32">
        <v>9.0</v>
      </c>
      <c r="H3" s="32">
        <v>19.0</v>
      </c>
      <c r="I3" s="32">
        <v>0.0</v>
      </c>
      <c r="J3" s="32">
        <v>15.0</v>
      </c>
      <c r="K3" s="33">
        <v>20.0</v>
      </c>
      <c r="L3" s="33">
        <v>9.0</v>
      </c>
      <c r="M3" s="33">
        <v>10.0</v>
      </c>
      <c r="N3" s="32">
        <v>96.0</v>
      </c>
      <c r="O3" s="33">
        <v>8.0</v>
      </c>
      <c r="P3" s="34">
        <v>1.125</v>
      </c>
      <c r="Q3" s="34">
        <v>1.875</v>
      </c>
      <c r="R3" s="34">
        <v>2.375</v>
      </c>
      <c r="S3" s="34">
        <v>2.5</v>
      </c>
      <c r="T3" s="34">
        <v>1.125</v>
      </c>
      <c r="U3" s="34">
        <v>12.0</v>
      </c>
      <c r="V3" s="35"/>
    </row>
    <row r="4">
      <c r="A4" s="7"/>
      <c r="B4" s="30" t="s">
        <v>40</v>
      </c>
      <c r="C4" s="32">
        <v>15.0</v>
      </c>
      <c r="D4" s="32">
        <v>4.0</v>
      </c>
      <c r="E4" s="32">
        <v>3.0</v>
      </c>
      <c r="F4" s="32">
        <v>1.0</v>
      </c>
      <c r="G4" s="32">
        <v>2.0</v>
      </c>
      <c r="H4" s="32">
        <v>11.0</v>
      </c>
      <c r="I4" s="32">
        <v>0.0</v>
      </c>
      <c r="J4" s="32">
        <v>13.0</v>
      </c>
      <c r="K4" s="32">
        <v>10.0</v>
      </c>
      <c r="L4" s="32">
        <v>7.0</v>
      </c>
      <c r="M4" s="33">
        <v>4.0</v>
      </c>
      <c r="N4" s="32">
        <v>61.0</v>
      </c>
      <c r="O4" s="33">
        <v>8.0</v>
      </c>
      <c r="P4" s="34">
        <v>0.25</v>
      </c>
      <c r="Q4" s="34">
        <v>1.625</v>
      </c>
      <c r="R4" s="34">
        <v>1.375</v>
      </c>
      <c r="S4" s="34">
        <v>1.25</v>
      </c>
      <c r="T4" s="34">
        <v>0.875</v>
      </c>
      <c r="U4" s="34">
        <v>7.625</v>
      </c>
      <c r="V4" s="35"/>
    </row>
    <row r="5">
      <c r="A5" s="7"/>
      <c r="B5" s="30" t="s">
        <v>41</v>
      </c>
      <c r="C5" s="33">
        <v>14.0</v>
      </c>
      <c r="D5" s="33">
        <v>4.0</v>
      </c>
      <c r="E5" s="33">
        <v>2.0</v>
      </c>
      <c r="F5" s="33">
        <v>1.0</v>
      </c>
      <c r="G5" s="33">
        <v>4.0</v>
      </c>
      <c r="H5" s="32">
        <v>11.0</v>
      </c>
      <c r="I5" s="32">
        <v>0.0</v>
      </c>
      <c r="J5" s="32">
        <v>10.0</v>
      </c>
      <c r="K5" s="33">
        <v>10.0</v>
      </c>
      <c r="L5" s="33">
        <v>7.0</v>
      </c>
      <c r="M5" s="33">
        <v>4.0</v>
      </c>
      <c r="N5" s="32">
        <v>57.0</v>
      </c>
      <c r="O5" s="33">
        <v>7.0</v>
      </c>
      <c r="P5" s="34">
        <v>0.5714285714285714</v>
      </c>
      <c r="Q5" s="34">
        <v>1.4285714285714286</v>
      </c>
      <c r="R5" s="34">
        <v>1.5714285714285714</v>
      </c>
      <c r="S5" s="34">
        <v>1.4285714285714286</v>
      </c>
      <c r="T5" s="34">
        <v>1.0</v>
      </c>
      <c r="U5" s="34">
        <v>8.142857142857142</v>
      </c>
      <c r="V5" s="35"/>
    </row>
    <row r="6">
      <c r="A6" s="7"/>
      <c r="B6" s="30" t="s">
        <v>42</v>
      </c>
      <c r="C6" s="33">
        <v>14.0</v>
      </c>
      <c r="D6" s="33">
        <v>4.0</v>
      </c>
      <c r="E6" s="33">
        <v>2.0</v>
      </c>
      <c r="F6" s="33">
        <v>2.0</v>
      </c>
      <c r="G6" s="33">
        <v>4.0</v>
      </c>
      <c r="H6" s="33">
        <v>10.0</v>
      </c>
      <c r="I6" s="32">
        <v>0.0</v>
      </c>
      <c r="J6" s="33">
        <v>19.0</v>
      </c>
      <c r="K6" s="33">
        <v>2.0</v>
      </c>
      <c r="L6" s="32">
        <v>10.0</v>
      </c>
      <c r="M6" s="33">
        <v>0.0</v>
      </c>
      <c r="N6" s="33">
        <v>72.0</v>
      </c>
      <c r="O6" s="33">
        <v>8.0</v>
      </c>
      <c r="P6" s="34">
        <v>0.5</v>
      </c>
      <c r="Q6" s="34">
        <v>2.375</v>
      </c>
      <c r="R6" s="34">
        <v>1.25</v>
      </c>
      <c r="S6" s="34">
        <v>0.25</v>
      </c>
      <c r="T6" s="34">
        <v>1.25</v>
      </c>
      <c r="U6" s="34">
        <v>9.0</v>
      </c>
      <c r="V6" s="35"/>
    </row>
    <row r="7">
      <c r="A7" s="7"/>
      <c r="B7" s="30" t="s">
        <v>43</v>
      </c>
      <c r="C7" s="32">
        <v>13.0</v>
      </c>
      <c r="D7" s="32">
        <v>4.0</v>
      </c>
      <c r="E7" s="32">
        <v>1.0</v>
      </c>
      <c r="F7" s="32">
        <v>3.0</v>
      </c>
      <c r="G7" s="32">
        <v>9.0</v>
      </c>
      <c r="H7" s="33">
        <v>12.0</v>
      </c>
      <c r="I7" s="32">
        <v>2.0</v>
      </c>
      <c r="J7" s="33">
        <v>11.0</v>
      </c>
      <c r="K7" s="32">
        <v>17.0</v>
      </c>
      <c r="L7" s="33">
        <v>9.0</v>
      </c>
      <c r="M7" s="33">
        <v>3.0</v>
      </c>
      <c r="N7" s="32">
        <v>69.0</v>
      </c>
      <c r="O7" s="33">
        <v>8.0</v>
      </c>
      <c r="P7" s="34">
        <v>1.125</v>
      </c>
      <c r="Q7" s="34">
        <v>1.375</v>
      </c>
      <c r="R7" s="34">
        <v>1.5</v>
      </c>
      <c r="S7" s="34">
        <v>2.125</v>
      </c>
      <c r="T7" s="34">
        <v>1.125</v>
      </c>
      <c r="U7" s="34">
        <v>8.625</v>
      </c>
      <c r="V7" s="35"/>
    </row>
    <row r="8">
      <c r="A8" s="7"/>
      <c r="B8" s="30" t="s">
        <v>44</v>
      </c>
      <c r="C8" s="32">
        <v>12.0</v>
      </c>
      <c r="D8" s="32">
        <v>3.0</v>
      </c>
      <c r="E8" s="32">
        <v>3.0</v>
      </c>
      <c r="F8" s="32">
        <v>2.0</v>
      </c>
      <c r="G8" s="32">
        <v>1.0</v>
      </c>
      <c r="H8" s="32">
        <v>14.0</v>
      </c>
      <c r="I8" s="32">
        <v>1.0</v>
      </c>
      <c r="J8" s="32">
        <v>21.0</v>
      </c>
      <c r="K8" s="32">
        <v>12.0</v>
      </c>
      <c r="L8" s="32">
        <v>13.0</v>
      </c>
      <c r="M8" s="33">
        <v>1.0</v>
      </c>
      <c r="N8" s="32">
        <v>87.0</v>
      </c>
      <c r="O8" s="33">
        <v>8.0</v>
      </c>
      <c r="P8" s="34">
        <v>0.125</v>
      </c>
      <c r="Q8" s="34">
        <v>2.625</v>
      </c>
      <c r="R8" s="34">
        <v>1.75</v>
      </c>
      <c r="S8" s="34">
        <v>1.5</v>
      </c>
      <c r="T8" s="34">
        <v>1.625</v>
      </c>
      <c r="U8" s="34">
        <v>10.875</v>
      </c>
      <c r="V8" s="35"/>
    </row>
    <row r="9">
      <c r="A9" s="7"/>
      <c r="B9" s="30" t="s">
        <v>21</v>
      </c>
      <c r="C9" s="32">
        <v>10.0</v>
      </c>
      <c r="D9" s="32">
        <v>3.0</v>
      </c>
      <c r="E9" s="32">
        <v>1.0</v>
      </c>
      <c r="F9" s="32">
        <v>4.0</v>
      </c>
      <c r="G9" s="32">
        <v>23.0</v>
      </c>
      <c r="H9" s="32">
        <v>14.0</v>
      </c>
      <c r="I9" s="32">
        <v>1.0</v>
      </c>
      <c r="J9" s="32">
        <v>8.0</v>
      </c>
      <c r="K9" s="32">
        <v>13.0</v>
      </c>
      <c r="L9" s="32">
        <v>14.0</v>
      </c>
      <c r="M9" s="33">
        <v>0.0</v>
      </c>
      <c r="N9" s="32">
        <v>83.0</v>
      </c>
      <c r="O9" s="33">
        <v>8.0</v>
      </c>
      <c r="P9" s="34">
        <v>2.875</v>
      </c>
      <c r="Q9" s="34">
        <v>1.0</v>
      </c>
      <c r="R9" s="34">
        <v>1.75</v>
      </c>
      <c r="S9" s="34">
        <v>1.625</v>
      </c>
      <c r="T9" s="34">
        <v>1.75</v>
      </c>
      <c r="U9" s="34">
        <v>10.375</v>
      </c>
      <c r="V9" s="35"/>
    </row>
    <row r="10">
      <c r="A10" s="38"/>
      <c r="B10" s="30" t="s">
        <v>45</v>
      </c>
      <c r="C10" s="32">
        <v>9.0</v>
      </c>
      <c r="D10" s="32">
        <v>3.0</v>
      </c>
      <c r="E10" s="32">
        <v>0.0</v>
      </c>
      <c r="F10" s="32">
        <v>3.0</v>
      </c>
      <c r="G10" s="32">
        <v>0.0</v>
      </c>
      <c r="H10" s="32">
        <v>5.0</v>
      </c>
      <c r="I10" s="32">
        <v>0.0</v>
      </c>
      <c r="J10" s="32">
        <v>4.0</v>
      </c>
      <c r="K10" s="32">
        <v>12.0</v>
      </c>
      <c r="L10" s="32">
        <v>5.0</v>
      </c>
      <c r="M10" s="33">
        <v>0.0</v>
      </c>
      <c r="N10" s="32">
        <v>23.0</v>
      </c>
      <c r="O10" s="33">
        <v>6.0</v>
      </c>
      <c r="P10" s="34">
        <v>0.0</v>
      </c>
      <c r="Q10" s="34">
        <v>0.6666666666666666</v>
      </c>
      <c r="R10" s="34">
        <v>0.8333333333333334</v>
      </c>
      <c r="S10" s="34">
        <v>2.0</v>
      </c>
      <c r="T10" s="34">
        <v>0.8333333333333334</v>
      </c>
      <c r="U10" s="34">
        <v>3.8333333333333335</v>
      </c>
      <c r="V10" s="35"/>
    </row>
    <row r="11">
      <c r="A11" s="7"/>
      <c r="B11" s="30" t="s">
        <v>48</v>
      </c>
      <c r="C11" s="32">
        <v>9.0</v>
      </c>
      <c r="D11" s="32">
        <v>3.0</v>
      </c>
      <c r="E11" s="32">
        <v>0.0</v>
      </c>
      <c r="F11" s="33">
        <v>4.0</v>
      </c>
      <c r="G11" s="32">
        <v>1.0</v>
      </c>
      <c r="H11" s="32">
        <v>8.0</v>
      </c>
      <c r="I11" s="32">
        <v>0.0</v>
      </c>
      <c r="J11" s="33">
        <v>8.0</v>
      </c>
      <c r="K11" s="33">
        <v>13.0</v>
      </c>
      <c r="L11" s="33">
        <v>8.0</v>
      </c>
      <c r="M11" s="33">
        <v>0.0</v>
      </c>
      <c r="N11" s="33">
        <v>41.0</v>
      </c>
      <c r="O11" s="33">
        <v>7.0</v>
      </c>
      <c r="P11" s="34">
        <v>0.14285714285714285</v>
      </c>
      <c r="Q11" s="34">
        <v>1.1428571428571428</v>
      </c>
      <c r="R11" s="34">
        <v>1.1428571428571428</v>
      </c>
      <c r="S11" s="34">
        <v>1.8571428571428572</v>
      </c>
      <c r="T11" s="34">
        <v>1.1428571428571428</v>
      </c>
      <c r="U11" s="34">
        <v>5.857142857142857</v>
      </c>
      <c r="V11" s="35"/>
    </row>
    <row r="12">
      <c r="A12" s="7"/>
      <c r="B12" s="30" t="s">
        <v>46</v>
      </c>
      <c r="C12" s="33">
        <v>7.0</v>
      </c>
      <c r="D12" s="33">
        <v>2.0</v>
      </c>
      <c r="E12" s="32">
        <v>1.0</v>
      </c>
      <c r="F12" s="32">
        <v>3.0</v>
      </c>
      <c r="G12" s="32">
        <v>12.0</v>
      </c>
      <c r="H12" s="33">
        <v>14.0</v>
      </c>
      <c r="I12" s="32">
        <v>0.0</v>
      </c>
      <c r="J12" s="33">
        <v>8.0</v>
      </c>
      <c r="K12" s="33">
        <v>16.0</v>
      </c>
      <c r="L12" s="32">
        <v>13.0</v>
      </c>
      <c r="M12" s="33">
        <v>1.0</v>
      </c>
      <c r="N12" s="33">
        <v>70.0</v>
      </c>
      <c r="O12" s="33">
        <v>6.0</v>
      </c>
      <c r="P12" s="34">
        <v>2.0</v>
      </c>
      <c r="Q12" s="34">
        <v>1.3333333333333333</v>
      </c>
      <c r="R12" s="34">
        <v>2.3333333333333335</v>
      </c>
      <c r="S12" s="34">
        <v>2.6666666666666665</v>
      </c>
      <c r="T12" s="34">
        <v>2.1666666666666665</v>
      </c>
      <c r="U12" s="34">
        <v>11.666666666666666</v>
      </c>
      <c r="V12" s="35"/>
    </row>
    <row r="13">
      <c r="A13" s="7"/>
      <c r="B13" s="30" t="s">
        <v>47</v>
      </c>
      <c r="C13" s="32">
        <v>7.0</v>
      </c>
      <c r="D13" s="32">
        <v>2.0</v>
      </c>
      <c r="E13" s="32">
        <v>1.0</v>
      </c>
      <c r="F13" s="32">
        <v>0.0</v>
      </c>
      <c r="G13" s="32">
        <v>9.0</v>
      </c>
      <c r="H13" s="32">
        <v>7.0</v>
      </c>
      <c r="I13" s="32">
        <v>0.0</v>
      </c>
      <c r="J13" s="32">
        <v>9.0</v>
      </c>
      <c r="K13" s="32">
        <v>3.0</v>
      </c>
      <c r="L13" s="32">
        <v>4.0</v>
      </c>
      <c r="M13" s="33">
        <v>3.0</v>
      </c>
      <c r="N13" s="32">
        <v>48.0</v>
      </c>
      <c r="O13" s="33">
        <v>3.0</v>
      </c>
      <c r="P13" s="34">
        <v>3.0</v>
      </c>
      <c r="Q13" s="34">
        <v>3.0</v>
      </c>
      <c r="R13" s="34">
        <v>2.3333333333333335</v>
      </c>
      <c r="S13" s="34">
        <v>1.0</v>
      </c>
      <c r="T13" s="34">
        <v>1.3333333333333333</v>
      </c>
      <c r="U13" s="34">
        <v>16.0</v>
      </c>
      <c r="V13" s="35"/>
    </row>
    <row r="14">
      <c r="A14" s="7"/>
      <c r="B14" s="30" t="s">
        <v>49</v>
      </c>
      <c r="C14" s="32">
        <v>4.0</v>
      </c>
      <c r="D14" s="32">
        <v>1.0</v>
      </c>
      <c r="E14" s="32">
        <v>1.0</v>
      </c>
      <c r="F14" s="32">
        <v>5.0</v>
      </c>
      <c r="G14" s="32">
        <v>8.0</v>
      </c>
      <c r="H14" s="32">
        <v>5.0</v>
      </c>
      <c r="I14" s="32">
        <v>0.0</v>
      </c>
      <c r="J14" s="32">
        <v>6.0</v>
      </c>
      <c r="K14" s="32">
        <v>11.0</v>
      </c>
      <c r="L14" s="32">
        <v>11.0</v>
      </c>
      <c r="M14" s="33">
        <v>-6.0</v>
      </c>
      <c r="N14" s="32">
        <v>27.0</v>
      </c>
      <c r="O14" s="33">
        <v>7.0</v>
      </c>
      <c r="P14" s="34">
        <v>1.1428571428571428</v>
      </c>
      <c r="Q14" s="34">
        <v>0.8571428571428571</v>
      </c>
      <c r="R14" s="34">
        <v>0.7142857142857143</v>
      </c>
      <c r="S14" s="34">
        <v>1.5714285714285714</v>
      </c>
      <c r="T14" s="34">
        <v>1.5714285714285714</v>
      </c>
      <c r="U14" s="34">
        <v>3.857142857142857</v>
      </c>
      <c r="V14" s="35"/>
    </row>
    <row r="15">
      <c r="A15" s="3"/>
      <c r="B15" s="30" t="s">
        <v>50</v>
      </c>
      <c r="C15" s="32">
        <v>4.0</v>
      </c>
      <c r="D15" s="32">
        <v>1.0</v>
      </c>
      <c r="E15" s="32">
        <v>1.0</v>
      </c>
      <c r="F15" s="32">
        <v>4.0</v>
      </c>
      <c r="G15" s="32">
        <v>6.0</v>
      </c>
      <c r="H15" s="32">
        <v>5.0</v>
      </c>
      <c r="I15" s="32">
        <v>0.0</v>
      </c>
      <c r="J15" s="32">
        <v>20.0</v>
      </c>
      <c r="K15" s="32">
        <v>9.0</v>
      </c>
      <c r="L15" s="32">
        <v>11.0</v>
      </c>
      <c r="M15" s="33">
        <v>-6.0</v>
      </c>
      <c r="N15" s="32">
        <v>61.0</v>
      </c>
      <c r="O15" s="33">
        <v>6.0</v>
      </c>
      <c r="P15" s="34">
        <v>1.0</v>
      </c>
      <c r="Q15" s="34">
        <v>3.3333333333333335</v>
      </c>
      <c r="R15" s="34">
        <v>0.8333333333333334</v>
      </c>
      <c r="S15" s="34">
        <v>1.5</v>
      </c>
      <c r="T15" s="34">
        <v>1.8333333333333333</v>
      </c>
      <c r="U15" s="34">
        <v>10.166666666666666</v>
      </c>
      <c r="V15" s="35"/>
    </row>
    <row r="16">
      <c r="A16" s="3"/>
      <c r="B16" s="30" t="s">
        <v>51</v>
      </c>
      <c r="C16" s="32">
        <v>3.0</v>
      </c>
      <c r="D16" s="32">
        <v>1.0</v>
      </c>
      <c r="E16" s="32">
        <v>0.0</v>
      </c>
      <c r="F16" s="32">
        <v>0.0</v>
      </c>
      <c r="G16" s="32">
        <v>0.0</v>
      </c>
      <c r="H16" s="32">
        <v>2.0</v>
      </c>
      <c r="I16" s="32">
        <v>0.0</v>
      </c>
      <c r="J16" s="32">
        <v>5.0</v>
      </c>
      <c r="K16" s="32">
        <v>3.0</v>
      </c>
      <c r="L16" s="33">
        <v>1.0</v>
      </c>
      <c r="M16" s="33">
        <v>1.0</v>
      </c>
      <c r="N16" s="32">
        <v>16.0</v>
      </c>
      <c r="O16" s="33">
        <v>1.0</v>
      </c>
      <c r="P16" s="34">
        <v>0.0</v>
      </c>
      <c r="Q16" s="34">
        <v>5.0</v>
      </c>
      <c r="R16" s="34">
        <v>2.0</v>
      </c>
      <c r="S16" s="34">
        <v>3.0</v>
      </c>
      <c r="T16" s="34">
        <v>1.0</v>
      </c>
      <c r="U16" s="34">
        <v>16.0</v>
      </c>
      <c r="V16" s="35"/>
    </row>
    <row r="17">
      <c r="A17" s="3"/>
      <c r="B17" s="30" t="s">
        <v>52</v>
      </c>
      <c r="C17" s="32">
        <v>3.0</v>
      </c>
      <c r="D17" s="32">
        <v>1.0</v>
      </c>
      <c r="E17" s="32">
        <v>0.0</v>
      </c>
      <c r="F17" s="32">
        <v>2.0</v>
      </c>
      <c r="G17" s="32">
        <v>1.0</v>
      </c>
      <c r="H17" s="32">
        <v>5.0</v>
      </c>
      <c r="I17" s="32">
        <v>0.0</v>
      </c>
      <c r="J17" s="32">
        <v>3.0</v>
      </c>
      <c r="K17" s="32">
        <v>6.0</v>
      </c>
      <c r="L17" s="32">
        <v>7.0</v>
      </c>
      <c r="M17" s="33">
        <v>-2.0</v>
      </c>
      <c r="N17" s="32">
        <v>22.0</v>
      </c>
      <c r="O17" s="33">
        <v>3.0</v>
      </c>
      <c r="P17" s="34">
        <v>0.3333333333333333</v>
      </c>
      <c r="Q17" s="34">
        <v>1.0</v>
      </c>
      <c r="R17" s="34">
        <v>1.6666666666666667</v>
      </c>
      <c r="S17" s="34">
        <v>2.0</v>
      </c>
      <c r="T17" s="34">
        <v>2.3333333333333335</v>
      </c>
      <c r="U17" s="34">
        <v>7.333333333333333</v>
      </c>
      <c r="V17" s="35"/>
    </row>
    <row r="18">
      <c r="A18" s="3"/>
      <c r="B18" s="30" t="s">
        <v>53</v>
      </c>
      <c r="C18" s="32">
        <v>3.0</v>
      </c>
      <c r="D18" s="32">
        <v>1.0</v>
      </c>
      <c r="E18" s="32">
        <v>0.0</v>
      </c>
      <c r="F18" s="32">
        <v>3.0</v>
      </c>
      <c r="G18" s="32">
        <v>3.0</v>
      </c>
      <c r="H18" s="33">
        <v>2.0</v>
      </c>
      <c r="I18" s="32">
        <v>0.0</v>
      </c>
      <c r="J18" s="33">
        <v>7.0</v>
      </c>
      <c r="K18" s="33">
        <v>7.0</v>
      </c>
      <c r="L18" s="33">
        <v>4.0</v>
      </c>
      <c r="M18" s="33">
        <v>-2.0</v>
      </c>
      <c r="N18" s="32">
        <v>23.0</v>
      </c>
      <c r="O18" s="33">
        <v>4.0</v>
      </c>
      <c r="P18" s="34">
        <v>0.75</v>
      </c>
      <c r="Q18" s="34">
        <v>1.75</v>
      </c>
      <c r="R18" s="34">
        <v>0.5</v>
      </c>
      <c r="S18" s="34">
        <v>1.75</v>
      </c>
      <c r="T18" s="34">
        <v>1.0</v>
      </c>
      <c r="U18" s="34">
        <v>5.75</v>
      </c>
      <c r="V18" s="35"/>
    </row>
    <row r="19">
      <c r="A19" s="3"/>
      <c r="B19" s="30" t="s">
        <v>54</v>
      </c>
      <c r="C19" s="32">
        <v>0.0</v>
      </c>
      <c r="D19" s="32">
        <v>0.0</v>
      </c>
      <c r="E19" s="32">
        <v>0.0</v>
      </c>
      <c r="F19" s="33">
        <v>1.0</v>
      </c>
      <c r="G19" s="32">
        <v>1.0</v>
      </c>
      <c r="H19" s="33">
        <v>1.0</v>
      </c>
      <c r="I19" s="32">
        <v>0.0</v>
      </c>
      <c r="J19" s="33">
        <v>4.0</v>
      </c>
      <c r="K19" s="33">
        <v>2.0</v>
      </c>
      <c r="L19" s="33">
        <v>5.0</v>
      </c>
      <c r="M19" s="33">
        <v>-4.0</v>
      </c>
      <c r="N19" s="33">
        <v>12.0</v>
      </c>
      <c r="O19" s="33">
        <v>1.0</v>
      </c>
      <c r="P19" s="34">
        <v>1.0</v>
      </c>
      <c r="Q19" s="34">
        <v>4.0</v>
      </c>
      <c r="R19" s="34">
        <v>1.0</v>
      </c>
      <c r="S19" s="34">
        <v>2.0</v>
      </c>
      <c r="T19" s="34">
        <v>5.0</v>
      </c>
      <c r="U19" s="34">
        <v>12.0</v>
      </c>
      <c r="V19" s="35"/>
    </row>
    <row r="20">
      <c r="A20" s="3"/>
      <c r="B20" s="30" t="s">
        <v>55</v>
      </c>
      <c r="C20" s="32">
        <v>0.0</v>
      </c>
      <c r="D20" s="32">
        <v>0.0</v>
      </c>
      <c r="E20" s="32">
        <v>0.0</v>
      </c>
      <c r="F20" s="32">
        <v>1.0</v>
      </c>
      <c r="G20" s="32">
        <v>0.0</v>
      </c>
      <c r="H20" s="32">
        <v>0.0</v>
      </c>
      <c r="I20" s="32">
        <v>0.0</v>
      </c>
      <c r="J20" s="32">
        <v>2.0</v>
      </c>
      <c r="K20" s="32">
        <v>2.0</v>
      </c>
      <c r="L20" s="32">
        <v>2.0</v>
      </c>
      <c r="M20" s="32">
        <v>-2.0</v>
      </c>
      <c r="N20" s="32">
        <v>4.0</v>
      </c>
      <c r="O20" s="32">
        <v>1.0</v>
      </c>
      <c r="P20" s="34">
        <v>0.0</v>
      </c>
      <c r="Q20" s="34">
        <v>2.0</v>
      </c>
      <c r="R20" s="34">
        <v>0.0</v>
      </c>
      <c r="S20" s="34">
        <v>2.0</v>
      </c>
      <c r="T20" s="34">
        <v>2.0</v>
      </c>
      <c r="U20" s="34">
        <v>4.0</v>
      </c>
      <c r="V20" s="3"/>
    </row>
    <row r="21">
      <c r="A21" s="3"/>
      <c r="B21" s="30" t="s">
        <v>39</v>
      </c>
      <c r="C21" s="32">
        <v>0.0</v>
      </c>
      <c r="D21" s="32">
        <v>0.0</v>
      </c>
      <c r="E21" s="32">
        <v>0.0</v>
      </c>
      <c r="F21" s="32">
        <v>4.0</v>
      </c>
      <c r="G21" s="32">
        <v>1.0</v>
      </c>
      <c r="H21" s="32">
        <v>2.0</v>
      </c>
      <c r="I21" s="32">
        <v>0.0</v>
      </c>
      <c r="J21" s="32">
        <v>2.0</v>
      </c>
      <c r="K21" s="32">
        <v>7.0</v>
      </c>
      <c r="L21" s="33">
        <v>7.0</v>
      </c>
      <c r="M21" s="33">
        <v>-5.0</v>
      </c>
      <c r="N21" s="32">
        <v>11.0</v>
      </c>
      <c r="O21" s="33">
        <v>4.0</v>
      </c>
      <c r="P21" s="34">
        <v>0.25</v>
      </c>
      <c r="Q21" s="34">
        <v>0.5</v>
      </c>
      <c r="R21" s="34">
        <v>0.5</v>
      </c>
      <c r="S21" s="34">
        <v>1.75</v>
      </c>
      <c r="T21" s="34">
        <v>1.75</v>
      </c>
      <c r="U21" s="34">
        <v>2.75</v>
      </c>
      <c r="V21" s="3"/>
    </row>
    <row r="22">
      <c r="A22" s="44"/>
      <c r="B22" s="30"/>
      <c r="C22" s="32"/>
      <c r="D22" s="32"/>
      <c r="E22" s="32"/>
      <c r="F22" s="32"/>
      <c r="G22" s="32"/>
      <c r="H22" s="32"/>
      <c r="I22" s="32"/>
      <c r="J22" s="32"/>
      <c r="K22" s="32"/>
      <c r="L22" s="32"/>
      <c r="M22" s="33"/>
      <c r="N22" s="32"/>
      <c r="O22" s="33"/>
      <c r="P22" s="34"/>
      <c r="Q22" s="34"/>
      <c r="R22" s="34"/>
      <c r="S22" s="34"/>
      <c r="T22" s="34"/>
      <c r="U22" s="34"/>
      <c r="V22" s="3"/>
    </row>
    <row r="23">
      <c r="A23" s="3"/>
      <c r="B23" s="30"/>
      <c r="C23" s="33"/>
      <c r="D23" s="33"/>
      <c r="E23" s="33"/>
      <c r="F23" s="33"/>
      <c r="G23" s="33"/>
      <c r="H23" s="32"/>
      <c r="I23" s="32"/>
      <c r="J23" s="32"/>
      <c r="K23" s="32"/>
      <c r="L23" s="32"/>
      <c r="M23" s="32"/>
      <c r="N23" s="33"/>
      <c r="O23" s="32"/>
      <c r="P23" s="34"/>
      <c r="Q23" s="34"/>
      <c r="R23" s="34"/>
      <c r="S23" s="34"/>
      <c r="T23" s="34"/>
      <c r="U23" s="34"/>
      <c r="V23" s="3"/>
    </row>
    <row r="24">
      <c r="A24" s="7"/>
      <c r="B24" s="30"/>
      <c r="C24" s="33"/>
      <c r="D24" s="33"/>
      <c r="E24" s="33"/>
      <c r="F24" s="33"/>
      <c r="G24" s="33"/>
      <c r="H24" s="32"/>
      <c r="I24" s="32"/>
      <c r="J24" s="32"/>
      <c r="K24" s="32"/>
      <c r="L24" s="32"/>
      <c r="M24" s="32"/>
      <c r="N24" s="32"/>
      <c r="O24" s="32"/>
      <c r="P24" s="34"/>
      <c r="Q24" s="34"/>
      <c r="R24" s="34"/>
      <c r="S24" s="34"/>
      <c r="T24" s="34"/>
      <c r="U24" s="34"/>
      <c r="V24" s="3"/>
    </row>
    <row r="25">
      <c r="A25" s="7"/>
      <c r="B25" s="30"/>
      <c r="C25" s="32"/>
      <c r="D25" s="32"/>
      <c r="E25" s="32"/>
      <c r="F25" s="32"/>
      <c r="G25" s="32"/>
      <c r="H25" s="32"/>
      <c r="I25" s="32"/>
      <c r="J25" s="32"/>
      <c r="K25" s="32"/>
      <c r="L25" s="32"/>
      <c r="M25" s="32"/>
      <c r="N25" s="32"/>
      <c r="O25" s="32"/>
      <c r="P25" s="34"/>
      <c r="Q25" s="34"/>
      <c r="R25" s="34"/>
      <c r="S25" s="34"/>
      <c r="T25" s="34"/>
      <c r="U25" s="3"/>
    </row>
    <row r="26">
      <c r="A26" s="7"/>
      <c r="B26" s="30"/>
      <c r="C26" s="32"/>
      <c r="D26" s="32"/>
      <c r="E26" s="32"/>
      <c r="F26" s="32"/>
      <c r="G26" s="32"/>
      <c r="H26" s="32"/>
      <c r="I26" s="32"/>
      <c r="J26" s="32"/>
      <c r="K26" s="32"/>
      <c r="L26" s="32"/>
      <c r="M26" s="32"/>
      <c r="N26" s="32"/>
      <c r="O26" s="32"/>
      <c r="P26" s="34"/>
      <c r="Q26" s="34"/>
      <c r="R26" s="34"/>
      <c r="S26" s="34"/>
      <c r="T26" s="34"/>
      <c r="U26" s="45"/>
      <c r="V26" s="3"/>
    </row>
    <row r="27">
      <c r="A27" s="7"/>
      <c r="B27" s="30"/>
      <c r="C27" s="32"/>
      <c r="D27" s="32"/>
      <c r="E27" s="32"/>
      <c r="F27" s="32"/>
      <c r="G27" s="32"/>
      <c r="H27" s="32"/>
      <c r="I27" s="32"/>
      <c r="J27" s="32"/>
      <c r="K27" s="32"/>
      <c r="L27" s="32"/>
      <c r="M27" s="32"/>
      <c r="N27" s="32"/>
      <c r="O27" s="32"/>
      <c r="P27" s="34"/>
      <c r="Q27" s="34"/>
      <c r="R27" s="34"/>
      <c r="S27" s="34"/>
      <c r="T27" s="34"/>
      <c r="U27" s="45"/>
      <c r="V27" s="3"/>
    </row>
    <row r="28">
      <c r="A28" s="7"/>
      <c r="B28" s="46"/>
      <c r="C28" s="47"/>
      <c r="D28" s="47"/>
      <c r="E28" s="47"/>
      <c r="F28" s="47"/>
      <c r="G28" s="47"/>
      <c r="H28" s="47"/>
      <c r="I28" s="47"/>
      <c r="J28" s="47"/>
      <c r="K28" s="47"/>
      <c r="L28" s="47"/>
      <c r="M28" s="47"/>
      <c r="N28" s="47"/>
      <c r="O28" s="47"/>
      <c r="P28" s="45"/>
      <c r="Q28" s="45"/>
      <c r="R28" s="45"/>
      <c r="S28" s="45"/>
      <c r="T28" s="45"/>
      <c r="U28" s="45"/>
      <c r="V28" s="3"/>
    </row>
    <row r="29">
      <c r="A29" s="7"/>
      <c r="B29" s="46"/>
      <c r="C29" s="47"/>
      <c r="D29" s="47"/>
      <c r="E29" s="47"/>
      <c r="F29" s="47"/>
      <c r="G29" s="47"/>
      <c r="H29" s="47"/>
      <c r="I29" s="47"/>
      <c r="J29" s="47"/>
      <c r="K29" s="47"/>
      <c r="L29" s="47"/>
      <c r="M29" s="47"/>
      <c r="N29" s="47"/>
      <c r="O29" s="47"/>
      <c r="P29" s="45"/>
      <c r="Q29" s="45"/>
      <c r="R29" s="45"/>
      <c r="S29" s="45"/>
      <c r="T29" s="45"/>
      <c r="U29" s="45"/>
      <c r="V29" s="3"/>
    </row>
    <row r="30">
      <c r="A30" s="7"/>
      <c r="B30" s="46"/>
      <c r="C30" s="47"/>
      <c r="D30" s="47"/>
      <c r="E30" s="47"/>
      <c r="F30" s="47"/>
      <c r="G30" s="47"/>
      <c r="H30" s="47"/>
      <c r="I30" s="47"/>
      <c r="J30" s="47"/>
      <c r="K30" s="47"/>
      <c r="L30" s="47"/>
      <c r="M30" s="47"/>
      <c r="N30" s="47"/>
      <c r="O30" s="47"/>
      <c r="P30" s="45"/>
      <c r="Q30" s="45"/>
      <c r="R30" s="45"/>
      <c r="S30" s="45"/>
      <c r="T30" s="45"/>
      <c r="U30" s="45"/>
      <c r="V30" s="3"/>
    </row>
    <row r="31">
      <c r="A31" s="7"/>
      <c r="B31" s="46"/>
      <c r="C31" s="47"/>
      <c r="D31" s="47"/>
      <c r="E31" s="47"/>
      <c r="F31" s="47"/>
      <c r="G31" s="47"/>
      <c r="H31" s="47"/>
      <c r="I31" s="47"/>
      <c r="J31" s="47"/>
      <c r="K31" s="47"/>
      <c r="L31" s="47"/>
      <c r="M31" s="47"/>
      <c r="N31" s="47"/>
      <c r="O31" s="47"/>
      <c r="P31" s="45"/>
      <c r="Q31" s="45"/>
      <c r="R31" s="45"/>
      <c r="S31" s="45"/>
      <c r="T31" s="45"/>
      <c r="U31" s="45"/>
      <c r="V31" s="3"/>
    </row>
    <row r="32">
      <c r="A32" s="7"/>
      <c r="B32" s="46"/>
      <c r="C32" s="47"/>
      <c r="D32" s="47"/>
      <c r="E32" s="47"/>
      <c r="F32" s="47"/>
      <c r="G32" s="47"/>
      <c r="H32" s="47"/>
      <c r="I32" s="47"/>
      <c r="J32" s="47"/>
      <c r="K32" s="47"/>
      <c r="L32" s="47"/>
      <c r="M32" s="47"/>
      <c r="N32" s="47"/>
      <c r="O32" s="47"/>
      <c r="P32" s="45"/>
      <c r="Q32" s="45"/>
      <c r="R32" s="45"/>
      <c r="S32" s="45"/>
      <c r="T32" s="45"/>
      <c r="U32" s="45"/>
      <c r="V32" s="3"/>
    </row>
    <row r="33">
      <c r="A33" s="7"/>
      <c r="B33" s="46"/>
      <c r="C33" s="47"/>
      <c r="D33" s="47"/>
      <c r="E33" s="47"/>
      <c r="F33" s="47"/>
      <c r="G33" s="47"/>
      <c r="H33" s="47"/>
      <c r="I33" s="47"/>
      <c r="J33" s="47"/>
      <c r="K33" s="47"/>
      <c r="L33" s="47"/>
      <c r="M33" s="47"/>
      <c r="N33" s="47"/>
      <c r="O33" s="47"/>
      <c r="P33" s="45"/>
      <c r="Q33" s="45"/>
      <c r="R33" s="45"/>
      <c r="S33" s="45"/>
      <c r="T33" s="45"/>
      <c r="U33" s="45"/>
      <c r="V33" s="3"/>
    </row>
    <row r="34">
      <c r="A34" s="7"/>
      <c r="B34" s="46"/>
      <c r="C34" s="47"/>
      <c r="D34" s="47"/>
      <c r="E34" s="47"/>
      <c r="F34" s="47"/>
      <c r="G34" s="47"/>
      <c r="H34" s="47"/>
      <c r="I34" s="47"/>
      <c r="J34" s="47"/>
      <c r="K34" s="47"/>
      <c r="L34" s="47"/>
      <c r="M34" s="47"/>
      <c r="N34" s="47"/>
      <c r="O34" s="47"/>
      <c r="P34" s="45"/>
      <c r="Q34" s="45"/>
      <c r="R34" s="45"/>
      <c r="S34" s="45"/>
      <c r="T34" s="45"/>
      <c r="U34" s="45"/>
      <c r="V34" s="3"/>
    </row>
    <row r="35">
      <c r="A35" s="7"/>
      <c r="B35" s="46"/>
      <c r="C35" s="47"/>
      <c r="D35" s="47"/>
      <c r="E35" s="47"/>
      <c r="F35" s="47"/>
      <c r="G35" s="47"/>
      <c r="H35" s="47"/>
      <c r="I35" s="47"/>
      <c r="J35" s="47"/>
      <c r="K35" s="47"/>
      <c r="L35" s="47"/>
      <c r="M35" s="47"/>
      <c r="N35" s="47"/>
      <c r="O35" s="47"/>
      <c r="P35" s="45"/>
      <c r="Q35" s="45"/>
      <c r="R35" s="45"/>
      <c r="S35" s="45"/>
      <c r="T35" s="45"/>
      <c r="U35" s="45"/>
      <c r="V35" s="3"/>
    </row>
  </sheetData>
  <autoFilter ref="$B$2:$U$35"/>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86"/>
    <col customWidth="1" min="2" max="2" width="8.0"/>
    <col customWidth="1" min="3" max="3" width="25.86"/>
    <col customWidth="1" min="4" max="4" width="8.57"/>
    <col customWidth="1" min="5" max="5" width="8.14"/>
    <col customWidth="1" min="6" max="6" width="25.29"/>
    <col customWidth="1" min="7" max="7" width="1.86"/>
  </cols>
  <sheetData>
    <row r="1" ht="6.75" customHeight="1">
      <c r="A1" s="6"/>
      <c r="B1" s="6"/>
      <c r="C1" s="8"/>
      <c r="D1" s="10"/>
      <c r="E1" s="10"/>
      <c r="F1" s="6"/>
      <c r="G1" s="12"/>
    </row>
    <row r="2">
      <c r="A2" s="6"/>
      <c r="B2" s="14" t="s">
        <v>4</v>
      </c>
      <c r="C2" s="16" t="s">
        <v>5</v>
      </c>
      <c r="D2" s="17" t="s">
        <v>7</v>
      </c>
      <c r="E2" s="17" t="s">
        <v>8</v>
      </c>
      <c r="F2" s="14" t="s">
        <v>9</v>
      </c>
      <c r="G2" s="12"/>
    </row>
    <row r="3">
      <c r="A3" s="19"/>
      <c r="B3" s="21">
        <v>1.0</v>
      </c>
      <c r="C3" s="24" t="s">
        <v>21</v>
      </c>
      <c r="D3" s="29">
        <v>2.0</v>
      </c>
      <c r="E3" s="29">
        <v>1.0</v>
      </c>
      <c r="F3" s="29" t="s">
        <v>39</v>
      </c>
      <c r="G3" s="12"/>
    </row>
    <row r="4">
      <c r="A4" s="31"/>
      <c r="B4" s="36">
        <f t="shared" ref="B4:B102" si="1">B3+1</f>
        <v>2</v>
      </c>
      <c r="C4" s="24" t="s">
        <v>42</v>
      </c>
      <c r="D4" s="37">
        <v>2.0</v>
      </c>
      <c r="E4" s="29">
        <v>1.0</v>
      </c>
      <c r="F4" s="37" t="s">
        <v>39</v>
      </c>
      <c r="G4" s="12"/>
    </row>
    <row r="5">
      <c r="A5" s="31"/>
      <c r="B5" s="36">
        <f t="shared" si="1"/>
        <v>3</v>
      </c>
      <c r="C5" s="24" t="s">
        <v>42</v>
      </c>
      <c r="D5" s="37">
        <v>2.0</v>
      </c>
      <c r="E5" s="29">
        <v>1.0</v>
      </c>
      <c r="F5" s="37" t="s">
        <v>21</v>
      </c>
      <c r="G5" s="12"/>
    </row>
    <row r="6">
      <c r="A6" s="31"/>
      <c r="B6" s="36">
        <f t="shared" si="1"/>
        <v>4</v>
      </c>
      <c r="C6" s="24" t="s">
        <v>46</v>
      </c>
      <c r="D6" s="37">
        <v>3.0</v>
      </c>
      <c r="E6" s="29">
        <v>2.0</v>
      </c>
      <c r="F6" s="37" t="s">
        <v>21</v>
      </c>
      <c r="G6" s="12"/>
    </row>
    <row r="7">
      <c r="A7" s="31"/>
      <c r="B7" s="36">
        <f t="shared" si="1"/>
        <v>5</v>
      </c>
      <c r="C7" s="39" t="s">
        <v>47</v>
      </c>
      <c r="D7" s="37">
        <v>2.0</v>
      </c>
      <c r="E7" s="40">
        <v>0.0</v>
      </c>
      <c r="F7" s="41" t="s">
        <v>49</v>
      </c>
      <c r="G7" s="12"/>
    </row>
    <row r="8">
      <c r="A8" s="31"/>
      <c r="B8" s="36">
        <f t="shared" si="1"/>
        <v>6</v>
      </c>
      <c r="C8" s="42" t="s">
        <v>46</v>
      </c>
      <c r="D8" s="43">
        <v>5.0</v>
      </c>
      <c r="E8" s="29">
        <v>1.0</v>
      </c>
      <c r="F8" s="37" t="s">
        <v>54</v>
      </c>
      <c r="G8" s="12"/>
    </row>
    <row r="9">
      <c r="A9" s="31"/>
      <c r="B9" s="36">
        <f t="shared" si="1"/>
        <v>7</v>
      </c>
      <c r="C9" s="42" t="s">
        <v>45</v>
      </c>
      <c r="D9" s="43">
        <v>2.0</v>
      </c>
      <c r="E9" s="29">
        <v>1.0</v>
      </c>
      <c r="F9" s="37" t="s">
        <v>21</v>
      </c>
      <c r="G9" s="12"/>
    </row>
    <row r="10">
      <c r="A10" s="31"/>
      <c r="B10" s="36">
        <f t="shared" si="1"/>
        <v>8</v>
      </c>
      <c r="C10" s="42" t="s">
        <v>45</v>
      </c>
      <c r="D10" s="43">
        <v>1.0</v>
      </c>
      <c r="E10" s="29">
        <v>0.0</v>
      </c>
      <c r="F10" s="37" t="s">
        <v>50</v>
      </c>
      <c r="G10" s="12"/>
    </row>
    <row r="11">
      <c r="A11" s="31"/>
      <c r="B11" s="36">
        <f t="shared" si="1"/>
        <v>9</v>
      </c>
      <c r="C11" s="42" t="s">
        <v>49</v>
      </c>
      <c r="D11" s="43">
        <v>1.0</v>
      </c>
      <c r="E11" s="29">
        <v>1.0</v>
      </c>
      <c r="F11" s="37" t="s">
        <v>42</v>
      </c>
      <c r="G11" s="12"/>
    </row>
    <row r="12">
      <c r="A12" s="31"/>
      <c r="B12" s="36">
        <f t="shared" si="1"/>
        <v>10</v>
      </c>
      <c r="C12" s="42" t="s">
        <v>48</v>
      </c>
      <c r="D12" s="37">
        <v>2.0</v>
      </c>
      <c r="E12" s="29">
        <v>0.0</v>
      </c>
      <c r="F12" s="37" t="s">
        <v>53</v>
      </c>
      <c r="G12" s="12"/>
    </row>
    <row r="13">
      <c r="A13" s="31"/>
      <c r="B13" s="36">
        <f t="shared" si="1"/>
        <v>11</v>
      </c>
      <c r="C13" s="42" t="s">
        <v>38</v>
      </c>
      <c r="D13" s="37">
        <v>2.0</v>
      </c>
      <c r="E13" s="29">
        <v>1.0</v>
      </c>
      <c r="F13" s="37" t="s">
        <v>41</v>
      </c>
      <c r="G13" s="12"/>
    </row>
    <row r="14">
      <c r="A14" s="31"/>
      <c r="B14" s="36">
        <f t="shared" si="1"/>
        <v>12</v>
      </c>
      <c r="C14" s="42" t="s">
        <v>43</v>
      </c>
      <c r="D14" s="37">
        <v>2.0</v>
      </c>
      <c r="E14" s="37">
        <v>0.0</v>
      </c>
      <c r="F14" s="48" t="s">
        <v>55</v>
      </c>
      <c r="G14" s="12"/>
    </row>
    <row r="15">
      <c r="A15" s="31"/>
      <c r="B15" s="36">
        <f t="shared" si="1"/>
        <v>13</v>
      </c>
      <c r="C15" s="42" t="s">
        <v>50</v>
      </c>
      <c r="D15" s="37">
        <v>2.0</v>
      </c>
      <c r="E15" s="37">
        <v>1.0</v>
      </c>
      <c r="F15" s="37" t="s">
        <v>48</v>
      </c>
      <c r="G15" s="12"/>
    </row>
    <row r="16">
      <c r="A16" s="31"/>
      <c r="B16" s="36">
        <f t="shared" si="1"/>
        <v>14</v>
      </c>
      <c r="C16" s="42" t="s">
        <v>41</v>
      </c>
      <c r="D16" s="37">
        <v>1.0</v>
      </c>
      <c r="E16" s="37">
        <v>0.0</v>
      </c>
      <c r="F16" s="37" t="s">
        <v>45</v>
      </c>
      <c r="G16" s="12"/>
    </row>
    <row r="17">
      <c r="A17" s="31"/>
      <c r="B17" s="36">
        <f t="shared" si="1"/>
        <v>15</v>
      </c>
      <c r="C17" s="42" t="s">
        <v>49</v>
      </c>
      <c r="D17" s="37">
        <v>1.0</v>
      </c>
      <c r="E17" s="37">
        <v>0.0</v>
      </c>
      <c r="F17" s="37" t="s">
        <v>40</v>
      </c>
      <c r="G17" s="12"/>
    </row>
    <row r="18">
      <c r="A18" s="31"/>
      <c r="B18" s="36">
        <f t="shared" si="1"/>
        <v>16</v>
      </c>
      <c r="C18" s="42" t="s">
        <v>43</v>
      </c>
      <c r="D18" s="37">
        <v>2.0</v>
      </c>
      <c r="E18" s="37">
        <v>0.0</v>
      </c>
      <c r="F18" s="37" t="s">
        <v>46</v>
      </c>
      <c r="G18" s="12"/>
    </row>
    <row r="19">
      <c r="A19" s="31"/>
      <c r="B19" s="36">
        <f t="shared" si="1"/>
        <v>17</v>
      </c>
      <c r="C19" s="42" t="s">
        <v>47</v>
      </c>
      <c r="D19" s="37">
        <v>3.0</v>
      </c>
      <c r="E19" s="37">
        <v>2.0</v>
      </c>
      <c r="F19" s="37" t="s">
        <v>38</v>
      </c>
      <c r="G19" s="12"/>
    </row>
    <row r="20">
      <c r="A20" s="31"/>
      <c r="B20" s="36">
        <f t="shared" si="1"/>
        <v>18</v>
      </c>
      <c r="C20" s="42" t="s">
        <v>52</v>
      </c>
      <c r="D20" s="37">
        <v>4.0</v>
      </c>
      <c r="E20" s="37">
        <v>3.0</v>
      </c>
      <c r="F20" s="37" t="s">
        <v>46</v>
      </c>
      <c r="G20" s="12"/>
    </row>
    <row r="21">
      <c r="A21" s="31"/>
      <c r="B21" s="36">
        <f t="shared" si="1"/>
        <v>19</v>
      </c>
      <c r="C21" s="42" t="s">
        <v>44</v>
      </c>
      <c r="D21" s="37">
        <v>1.0</v>
      </c>
      <c r="E21" s="37">
        <v>1.0</v>
      </c>
      <c r="F21" s="37" t="s">
        <v>40</v>
      </c>
      <c r="G21" s="12"/>
    </row>
    <row r="22">
      <c r="A22" s="31"/>
      <c r="B22" s="36">
        <f t="shared" si="1"/>
        <v>20</v>
      </c>
      <c r="C22" s="42" t="s">
        <v>48</v>
      </c>
      <c r="D22" s="37">
        <v>1.0</v>
      </c>
      <c r="E22" s="37">
        <v>0.0</v>
      </c>
      <c r="F22" s="37" t="s">
        <v>39</v>
      </c>
      <c r="G22" s="12"/>
    </row>
    <row r="23">
      <c r="A23" s="31"/>
      <c r="B23" s="36">
        <f t="shared" si="1"/>
        <v>21</v>
      </c>
      <c r="C23" s="42" t="s">
        <v>41</v>
      </c>
      <c r="D23" s="37">
        <v>2.0</v>
      </c>
      <c r="E23" s="37">
        <v>0.0</v>
      </c>
      <c r="F23" s="37" t="s">
        <v>42</v>
      </c>
      <c r="G23" s="12"/>
    </row>
    <row r="24">
      <c r="A24" s="31"/>
      <c r="B24" s="36">
        <f t="shared" si="1"/>
        <v>22</v>
      </c>
      <c r="C24" s="24" t="s">
        <v>53</v>
      </c>
      <c r="D24" s="29">
        <v>2.0</v>
      </c>
      <c r="E24" s="29">
        <v>0.0</v>
      </c>
      <c r="F24" s="29" t="s">
        <v>50</v>
      </c>
      <c r="G24" s="12"/>
    </row>
    <row r="25">
      <c r="A25" s="31"/>
      <c r="B25" s="36">
        <f t="shared" si="1"/>
        <v>23</v>
      </c>
      <c r="C25" s="24" t="s">
        <v>45</v>
      </c>
      <c r="D25" s="29">
        <v>2.0</v>
      </c>
      <c r="E25" s="29">
        <v>0.0</v>
      </c>
      <c r="F25" s="29" t="s">
        <v>39</v>
      </c>
      <c r="G25" s="12"/>
    </row>
    <row r="26">
      <c r="A26" s="31"/>
      <c r="B26" s="36">
        <f t="shared" si="1"/>
        <v>24</v>
      </c>
      <c r="C26" s="24" t="s">
        <v>40</v>
      </c>
      <c r="D26" s="29">
        <v>2.0</v>
      </c>
      <c r="E26" s="29">
        <v>2.0</v>
      </c>
      <c r="F26" s="29" t="s">
        <v>21</v>
      </c>
      <c r="G26" s="12"/>
    </row>
    <row r="27">
      <c r="A27" s="31"/>
      <c r="B27" s="36">
        <f t="shared" si="1"/>
        <v>25</v>
      </c>
      <c r="C27" s="24" t="s">
        <v>38</v>
      </c>
      <c r="D27" s="29">
        <v>2.0</v>
      </c>
      <c r="E27" s="29">
        <v>1.0</v>
      </c>
      <c r="F27" s="29" t="s">
        <v>43</v>
      </c>
      <c r="G27" s="12"/>
    </row>
    <row r="28">
      <c r="A28" s="31"/>
      <c r="B28" s="36">
        <f t="shared" si="1"/>
        <v>26</v>
      </c>
      <c r="C28" s="24" t="s">
        <v>41</v>
      </c>
      <c r="D28" s="29">
        <v>2.0</v>
      </c>
      <c r="E28" s="29">
        <v>2.0</v>
      </c>
      <c r="F28" s="29" t="s">
        <v>47</v>
      </c>
      <c r="G28" s="12"/>
    </row>
    <row r="29">
      <c r="A29" s="31"/>
      <c r="B29" s="36">
        <f t="shared" si="1"/>
        <v>27</v>
      </c>
      <c r="C29" s="24" t="s">
        <v>44</v>
      </c>
      <c r="D29" s="29">
        <v>2.0</v>
      </c>
      <c r="E29" s="29">
        <v>2.0</v>
      </c>
      <c r="F29" s="29" t="s">
        <v>46</v>
      </c>
      <c r="G29" s="12"/>
    </row>
    <row r="30">
      <c r="A30" s="31"/>
      <c r="B30" s="36">
        <f t="shared" si="1"/>
        <v>28</v>
      </c>
      <c r="C30" s="24" t="s">
        <v>48</v>
      </c>
      <c r="D30" s="29">
        <v>1.0</v>
      </c>
      <c r="E30" s="29">
        <v>0.0</v>
      </c>
      <c r="F30" s="29" t="s">
        <v>49</v>
      </c>
      <c r="G30" s="12"/>
    </row>
    <row r="31">
      <c r="A31" s="31"/>
      <c r="B31" s="36">
        <f t="shared" si="1"/>
        <v>29</v>
      </c>
      <c r="C31" s="24" t="s">
        <v>38</v>
      </c>
      <c r="D31" s="29">
        <v>1.0</v>
      </c>
      <c r="E31" s="29">
        <v>0.0</v>
      </c>
      <c r="F31" s="29" t="s">
        <v>45</v>
      </c>
      <c r="G31" s="12"/>
    </row>
    <row r="32">
      <c r="A32" s="31"/>
      <c r="B32" s="36">
        <f t="shared" si="1"/>
        <v>30</v>
      </c>
      <c r="C32" s="24" t="s">
        <v>40</v>
      </c>
      <c r="D32" s="29">
        <v>2.0</v>
      </c>
      <c r="E32" s="29">
        <v>1.0</v>
      </c>
      <c r="F32" s="29" t="s">
        <v>43</v>
      </c>
      <c r="G32" s="12"/>
    </row>
    <row r="33">
      <c r="A33" s="31"/>
      <c r="B33" s="36">
        <f t="shared" si="1"/>
        <v>31</v>
      </c>
      <c r="C33" s="24" t="s">
        <v>40</v>
      </c>
      <c r="D33" s="29">
        <v>2.0</v>
      </c>
      <c r="E33" s="29">
        <v>0.0</v>
      </c>
      <c r="F33" s="29" t="s">
        <v>45</v>
      </c>
      <c r="G33" s="12"/>
    </row>
    <row r="34">
      <c r="A34" s="31"/>
      <c r="B34" s="36">
        <f t="shared" si="1"/>
        <v>32</v>
      </c>
      <c r="C34" s="24" t="s">
        <v>42</v>
      </c>
      <c r="D34" s="29">
        <v>2.0</v>
      </c>
      <c r="E34" s="29">
        <v>1.0</v>
      </c>
      <c r="F34" s="29" t="s">
        <v>48</v>
      </c>
      <c r="G34" s="12"/>
    </row>
    <row r="35">
      <c r="A35" s="31"/>
      <c r="B35" s="36">
        <f t="shared" si="1"/>
        <v>33</v>
      </c>
      <c r="C35" s="24" t="s">
        <v>38</v>
      </c>
      <c r="D35" s="29">
        <v>4.0</v>
      </c>
      <c r="E35" s="29">
        <v>1.0</v>
      </c>
      <c r="F35" s="29" t="s">
        <v>50</v>
      </c>
      <c r="G35" s="12"/>
    </row>
    <row r="36">
      <c r="A36" s="31"/>
      <c r="B36" s="36">
        <f t="shared" si="1"/>
        <v>34</v>
      </c>
      <c r="C36" s="24" t="s">
        <v>40</v>
      </c>
      <c r="D36" s="29">
        <v>1.0</v>
      </c>
      <c r="E36" s="29">
        <v>0.0</v>
      </c>
      <c r="F36" s="29" t="s">
        <v>53</v>
      </c>
      <c r="G36" s="12"/>
    </row>
    <row r="37">
      <c r="A37" s="31"/>
      <c r="B37" s="36">
        <f t="shared" si="1"/>
        <v>35</v>
      </c>
      <c r="C37" s="24" t="s">
        <v>44</v>
      </c>
      <c r="D37" s="29">
        <v>2.0</v>
      </c>
      <c r="E37" s="29">
        <v>1.0</v>
      </c>
      <c r="F37" s="29" t="s">
        <v>49</v>
      </c>
      <c r="G37" s="12"/>
    </row>
    <row r="38">
      <c r="A38" s="31"/>
      <c r="B38" s="36">
        <f t="shared" si="1"/>
        <v>36</v>
      </c>
      <c r="C38" s="24" t="s">
        <v>44</v>
      </c>
      <c r="D38" s="29">
        <v>2.0</v>
      </c>
      <c r="E38" s="29">
        <v>1.0</v>
      </c>
      <c r="F38" s="29" t="s">
        <v>50</v>
      </c>
      <c r="G38" s="12"/>
    </row>
    <row r="39">
      <c r="A39" s="31"/>
      <c r="B39" s="36">
        <f t="shared" si="1"/>
        <v>37</v>
      </c>
      <c r="C39" s="24" t="s">
        <v>51</v>
      </c>
      <c r="D39" s="29">
        <v>2.0</v>
      </c>
      <c r="E39" s="29">
        <v>1.0</v>
      </c>
      <c r="F39" s="29" t="s">
        <v>43</v>
      </c>
      <c r="G39" s="12"/>
    </row>
    <row r="40">
      <c r="A40" s="31"/>
      <c r="B40" s="36">
        <f t="shared" si="1"/>
        <v>38</v>
      </c>
      <c r="C40" s="24" t="s">
        <v>40</v>
      </c>
      <c r="D40" s="29">
        <v>2.0</v>
      </c>
      <c r="E40" s="29">
        <v>1.0</v>
      </c>
      <c r="F40" s="29" t="s">
        <v>48</v>
      </c>
      <c r="G40" s="12"/>
    </row>
    <row r="41">
      <c r="A41" s="31"/>
      <c r="B41" s="36">
        <f t="shared" si="1"/>
        <v>39</v>
      </c>
      <c r="C41" s="24" t="s">
        <v>40</v>
      </c>
      <c r="D41" s="29">
        <v>1.0</v>
      </c>
      <c r="E41" s="29">
        <v>1.0</v>
      </c>
      <c r="F41" s="29" t="s">
        <v>42</v>
      </c>
      <c r="G41" s="12"/>
    </row>
    <row r="42">
      <c r="A42" s="31"/>
      <c r="B42" s="36">
        <f t="shared" si="1"/>
        <v>40</v>
      </c>
      <c r="C42" s="24" t="s">
        <v>38</v>
      </c>
      <c r="D42" s="29">
        <v>2.0</v>
      </c>
      <c r="E42" s="29">
        <v>1.0</v>
      </c>
      <c r="F42" s="29" t="s">
        <v>49</v>
      </c>
      <c r="G42" s="12"/>
    </row>
    <row r="43">
      <c r="A43" s="31"/>
      <c r="B43" s="36">
        <f t="shared" si="1"/>
        <v>41</v>
      </c>
      <c r="C43" s="24" t="s">
        <v>41</v>
      </c>
      <c r="D43" s="29">
        <v>1.0</v>
      </c>
      <c r="E43" s="29">
        <v>1.0</v>
      </c>
      <c r="F43" s="29" t="s">
        <v>50</v>
      </c>
      <c r="G43" s="12"/>
    </row>
    <row r="44">
      <c r="A44" s="31"/>
      <c r="B44" s="36">
        <f t="shared" si="1"/>
        <v>42</v>
      </c>
      <c r="C44" s="24" t="s">
        <v>43</v>
      </c>
      <c r="D44" s="29">
        <v>1.0</v>
      </c>
      <c r="E44" s="29">
        <v>0.0</v>
      </c>
      <c r="F44" s="29" t="s">
        <v>53</v>
      </c>
      <c r="G44" s="12"/>
    </row>
    <row r="45">
      <c r="A45" s="31"/>
      <c r="B45" s="36">
        <f t="shared" si="1"/>
        <v>43</v>
      </c>
      <c r="C45" s="24" t="s">
        <v>44</v>
      </c>
      <c r="D45" s="29">
        <v>3.0</v>
      </c>
      <c r="E45" s="29">
        <v>0.0</v>
      </c>
      <c r="F45" s="29" t="s">
        <v>42</v>
      </c>
      <c r="G45" s="12"/>
    </row>
    <row r="46">
      <c r="A46" s="31"/>
      <c r="B46" s="36">
        <f t="shared" si="1"/>
        <v>44</v>
      </c>
      <c r="C46" s="24" t="s">
        <v>41</v>
      </c>
      <c r="D46" s="29">
        <v>2.0</v>
      </c>
      <c r="E46" s="29">
        <v>1.0</v>
      </c>
      <c r="F46" s="29" t="s">
        <v>44</v>
      </c>
      <c r="G46" s="12"/>
    </row>
    <row r="47">
      <c r="A47" s="31"/>
      <c r="B47" s="36">
        <f t="shared" si="1"/>
        <v>45</v>
      </c>
      <c r="C47" s="24" t="s">
        <v>38</v>
      </c>
      <c r="D47" s="29">
        <v>4.0</v>
      </c>
      <c r="E47" s="29">
        <v>1.0</v>
      </c>
      <c r="F47" s="29" t="s">
        <v>44</v>
      </c>
      <c r="G47" s="12"/>
    </row>
    <row r="48">
      <c r="A48" s="31"/>
      <c r="B48" s="36">
        <f t="shared" si="1"/>
        <v>46</v>
      </c>
      <c r="C48" s="24" t="s">
        <v>43</v>
      </c>
      <c r="D48" s="29">
        <v>2.0</v>
      </c>
      <c r="E48" s="29">
        <v>1.0</v>
      </c>
      <c r="F48" s="29" t="s">
        <v>48</v>
      </c>
      <c r="G48" s="12"/>
    </row>
    <row r="49">
      <c r="A49" s="31"/>
      <c r="B49" s="36">
        <f t="shared" si="1"/>
        <v>47</v>
      </c>
      <c r="C49" s="24" t="s">
        <v>41</v>
      </c>
      <c r="D49" s="29">
        <v>2.0</v>
      </c>
      <c r="E49" s="29">
        <v>1.0</v>
      </c>
      <c r="F49" s="29" t="s">
        <v>21</v>
      </c>
      <c r="G49" s="12"/>
    </row>
    <row r="50">
      <c r="A50" s="31"/>
      <c r="B50" s="36">
        <f t="shared" si="1"/>
        <v>48</v>
      </c>
      <c r="C50" s="24" t="s">
        <v>21</v>
      </c>
      <c r="D50" s="29">
        <v>2.0</v>
      </c>
      <c r="E50" s="29">
        <v>1.0</v>
      </c>
      <c r="F50" s="29" t="s">
        <v>52</v>
      </c>
      <c r="G50" s="12"/>
    </row>
    <row r="51">
      <c r="A51" s="31"/>
      <c r="B51" s="36">
        <f t="shared" si="1"/>
        <v>49</v>
      </c>
      <c r="C51" s="24" t="s">
        <v>21</v>
      </c>
      <c r="D51" s="29">
        <v>3.0</v>
      </c>
      <c r="E51" s="29">
        <v>1.0</v>
      </c>
      <c r="F51" s="29" t="s">
        <v>49</v>
      </c>
      <c r="G51" s="12"/>
    </row>
    <row r="52">
      <c r="A52" s="31"/>
      <c r="B52" s="36">
        <f t="shared" si="1"/>
        <v>50</v>
      </c>
      <c r="C52" s="24" t="s">
        <v>38</v>
      </c>
      <c r="D52" s="29">
        <v>2.0</v>
      </c>
      <c r="E52" s="29">
        <v>1.0</v>
      </c>
      <c r="F52" s="29" t="s">
        <v>46</v>
      </c>
      <c r="G52" s="12"/>
    </row>
    <row r="53">
      <c r="A53" s="31"/>
      <c r="B53" s="36">
        <f t="shared" si="1"/>
        <v>51</v>
      </c>
      <c r="C53" s="24" t="s">
        <v>44</v>
      </c>
      <c r="D53" s="29">
        <v>2.0</v>
      </c>
      <c r="E53" s="29">
        <v>2.0</v>
      </c>
      <c r="F53" s="29" t="s">
        <v>43</v>
      </c>
      <c r="G53" s="12"/>
    </row>
    <row r="54">
      <c r="A54" s="31"/>
      <c r="B54" s="36">
        <f t="shared" si="1"/>
        <v>52</v>
      </c>
      <c r="C54" s="24" t="s">
        <v>42</v>
      </c>
      <c r="D54" s="29">
        <v>2.0</v>
      </c>
      <c r="E54" s="29">
        <v>0.0</v>
      </c>
      <c r="F54" s="29" t="s">
        <v>52</v>
      </c>
      <c r="G54" s="12"/>
    </row>
    <row r="55">
      <c r="A55" s="31"/>
      <c r="B55" s="36">
        <f t="shared" si="1"/>
        <v>53</v>
      </c>
      <c r="C55" s="24"/>
      <c r="D55" s="29"/>
      <c r="E55" s="29"/>
      <c r="F55" s="29"/>
      <c r="G55" s="12"/>
    </row>
    <row r="56">
      <c r="A56" s="31"/>
      <c r="B56" s="36">
        <f t="shared" si="1"/>
        <v>54</v>
      </c>
      <c r="C56" s="24"/>
      <c r="D56" s="29"/>
      <c r="E56" s="29"/>
      <c r="F56" s="29"/>
      <c r="G56" s="12"/>
    </row>
    <row r="57">
      <c r="A57" s="31"/>
      <c r="B57" s="36">
        <f t="shared" si="1"/>
        <v>55</v>
      </c>
      <c r="C57" s="24"/>
      <c r="D57" s="29"/>
      <c r="E57" s="29"/>
      <c r="F57" s="29"/>
      <c r="G57" s="12"/>
    </row>
    <row r="58">
      <c r="A58" s="31"/>
      <c r="B58" s="36">
        <f t="shared" si="1"/>
        <v>56</v>
      </c>
      <c r="C58" s="24"/>
      <c r="D58" s="29"/>
      <c r="E58" s="29"/>
      <c r="F58" s="29"/>
      <c r="G58" s="12"/>
    </row>
    <row r="59">
      <c r="A59" s="31"/>
      <c r="B59" s="36">
        <f t="shared" si="1"/>
        <v>57</v>
      </c>
      <c r="C59" s="24"/>
      <c r="D59" s="29"/>
      <c r="E59" s="29"/>
      <c r="F59" s="29"/>
      <c r="G59" s="12"/>
    </row>
    <row r="60">
      <c r="A60" s="31"/>
      <c r="B60" s="36">
        <f t="shared" si="1"/>
        <v>58</v>
      </c>
      <c r="C60" s="24"/>
      <c r="D60" s="29"/>
      <c r="E60" s="29"/>
      <c r="F60" s="29"/>
      <c r="G60" s="12"/>
    </row>
    <row r="61">
      <c r="A61" s="31"/>
      <c r="B61" s="36">
        <f t="shared" si="1"/>
        <v>59</v>
      </c>
      <c r="C61" s="24"/>
      <c r="D61" s="29"/>
      <c r="E61" s="29"/>
      <c r="F61" s="29"/>
      <c r="G61" s="12"/>
    </row>
    <row r="62">
      <c r="A62" s="31"/>
      <c r="B62" s="36">
        <f t="shared" si="1"/>
        <v>60</v>
      </c>
      <c r="C62" s="24"/>
      <c r="D62" s="29"/>
      <c r="E62" s="29"/>
      <c r="F62" s="29"/>
      <c r="G62" s="12"/>
    </row>
    <row r="63">
      <c r="A63" s="31"/>
      <c r="B63" s="36">
        <f t="shared" si="1"/>
        <v>61</v>
      </c>
      <c r="C63" s="24"/>
      <c r="D63" s="29"/>
      <c r="E63" s="29"/>
      <c r="F63" s="29"/>
      <c r="G63" s="12"/>
    </row>
    <row r="64">
      <c r="A64" s="31"/>
      <c r="B64" s="36">
        <f t="shared" si="1"/>
        <v>62</v>
      </c>
      <c r="C64" s="24"/>
      <c r="D64" s="29"/>
      <c r="E64" s="29"/>
      <c r="F64" s="29"/>
      <c r="G64" s="12"/>
    </row>
    <row r="65">
      <c r="A65" s="31"/>
      <c r="B65" s="36">
        <f t="shared" si="1"/>
        <v>63</v>
      </c>
      <c r="C65" s="24"/>
      <c r="D65" s="29"/>
      <c r="E65" s="29"/>
      <c r="F65" s="29"/>
      <c r="G65" s="12"/>
    </row>
    <row r="66">
      <c r="A66" s="31"/>
      <c r="B66" s="36">
        <f t="shared" si="1"/>
        <v>64</v>
      </c>
      <c r="C66" s="24"/>
      <c r="D66" s="29"/>
      <c r="E66" s="29"/>
      <c r="F66" s="29"/>
      <c r="G66" s="12"/>
    </row>
    <row r="67">
      <c r="A67" s="31"/>
      <c r="B67" s="36">
        <f t="shared" si="1"/>
        <v>65</v>
      </c>
      <c r="C67" s="24"/>
      <c r="D67" s="29"/>
      <c r="E67" s="29"/>
      <c r="F67" s="29"/>
      <c r="G67" s="12"/>
    </row>
    <row r="68">
      <c r="A68" s="31"/>
      <c r="B68" s="36">
        <f t="shared" si="1"/>
        <v>66</v>
      </c>
      <c r="C68" s="24"/>
      <c r="D68" s="29"/>
      <c r="E68" s="29"/>
      <c r="F68" s="29"/>
      <c r="G68" s="12"/>
    </row>
    <row r="69">
      <c r="A69" s="31"/>
      <c r="B69" s="36">
        <f t="shared" si="1"/>
        <v>67</v>
      </c>
      <c r="C69" s="24"/>
      <c r="D69" s="29"/>
      <c r="E69" s="29"/>
      <c r="F69" s="29"/>
      <c r="G69" s="12"/>
    </row>
    <row r="70">
      <c r="A70" s="31"/>
      <c r="B70" s="36">
        <f t="shared" si="1"/>
        <v>68</v>
      </c>
      <c r="C70" s="24"/>
      <c r="D70" s="29"/>
      <c r="E70" s="29"/>
      <c r="F70" s="29"/>
      <c r="G70" s="12"/>
    </row>
    <row r="71">
      <c r="A71" s="31"/>
      <c r="B71" s="36">
        <f t="shared" si="1"/>
        <v>69</v>
      </c>
      <c r="C71" s="24"/>
      <c r="D71" s="29"/>
      <c r="E71" s="29"/>
      <c r="F71" s="29"/>
      <c r="G71" s="12"/>
    </row>
    <row r="72">
      <c r="A72" s="31"/>
      <c r="B72" s="36">
        <f t="shared" si="1"/>
        <v>70</v>
      </c>
      <c r="C72" s="24"/>
      <c r="D72" s="29"/>
      <c r="E72" s="29"/>
      <c r="F72" s="29"/>
      <c r="G72" s="12"/>
    </row>
    <row r="73">
      <c r="A73" s="31"/>
      <c r="B73" s="36">
        <f t="shared" si="1"/>
        <v>71</v>
      </c>
      <c r="C73" s="24"/>
      <c r="D73" s="29"/>
      <c r="E73" s="29"/>
      <c r="F73" s="29"/>
      <c r="G73" s="12"/>
    </row>
    <row r="74">
      <c r="A74" s="31"/>
      <c r="B74" s="36">
        <f t="shared" si="1"/>
        <v>72</v>
      </c>
      <c r="C74" s="24"/>
      <c r="D74" s="29"/>
      <c r="E74" s="29"/>
      <c r="F74" s="29"/>
      <c r="G74" s="12"/>
    </row>
    <row r="75">
      <c r="A75" s="31"/>
      <c r="B75" s="36">
        <f t="shared" si="1"/>
        <v>73</v>
      </c>
      <c r="C75" s="24"/>
      <c r="D75" s="29"/>
      <c r="E75" s="29"/>
      <c r="F75" s="29"/>
      <c r="G75" s="12"/>
    </row>
    <row r="76">
      <c r="A76" s="31"/>
      <c r="B76" s="36">
        <f t="shared" si="1"/>
        <v>74</v>
      </c>
      <c r="C76" s="24"/>
      <c r="D76" s="29"/>
      <c r="E76" s="29"/>
      <c r="F76" s="29"/>
      <c r="G76" s="12"/>
    </row>
    <row r="77">
      <c r="A77" s="31"/>
      <c r="B77" s="36">
        <f t="shared" si="1"/>
        <v>75</v>
      </c>
      <c r="C77" s="24"/>
      <c r="D77" s="29"/>
      <c r="E77" s="29"/>
      <c r="F77" s="29"/>
      <c r="G77" s="12"/>
    </row>
    <row r="78">
      <c r="A78" s="31"/>
      <c r="B78" s="36">
        <f t="shared" si="1"/>
        <v>76</v>
      </c>
      <c r="C78" s="24"/>
      <c r="D78" s="29"/>
      <c r="E78" s="29"/>
      <c r="F78" s="29"/>
      <c r="G78" s="12"/>
    </row>
    <row r="79">
      <c r="A79" s="31"/>
      <c r="B79" s="36">
        <f t="shared" si="1"/>
        <v>77</v>
      </c>
      <c r="C79" s="24"/>
      <c r="D79" s="29"/>
      <c r="E79" s="29"/>
      <c r="F79" s="29"/>
      <c r="G79" s="12"/>
    </row>
    <row r="80">
      <c r="A80" s="31"/>
      <c r="B80" s="36">
        <f t="shared" si="1"/>
        <v>78</v>
      </c>
      <c r="C80" s="24"/>
      <c r="D80" s="29"/>
      <c r="E80" s="29"/>
      <c r="F80" s="29"/>
      <c r="G80" s="12"/>
    </row>
    <row r="81">
      <c r="A81" s="31"/>
      <c r="B81" s="36">
        <f t="shared" si="1"/>
        <v>79</v>
      </c>
      <c r="C81" s="24"/>
      <c r="D81" s="29"/>
      <c r="E81" s="29"/>
      <c r="F81" s="29"/>
      <c r="G81" s="12"/>
    </row>
    <row r="82">
      <c r="A82" s="31"/>
      <c r="B82" s="36">
        <f t="shared" si="1"/>
        <v>80</v>
      </c>
      <c r="C82" s="24"/>
      <c r="D82" s="29"/>
      <c r="E82" s="29"/>
      <c r="F82" s="29"/>
      <c r="G82" s="12"/>
    </row>
    <row r="83">
      <c r="A83" s="31"/>
      <c r="B83" s="36">
        <f t="shared" si="1"/>
        <v>81</v>
      </c>
      <c r="C83" s="24"/>
      <c r="D83" s="29"/>
      <c r="E83" s="29"/>
      <c r="F83" s="29"/>
      <c r="G83" s="12"/>
    </row>
    <row r="84">
      <c r="A84" s="31"/>
      <c r="B84" s="36">
        <f t="shared" si="1"/>
        <v>82</v>
      </c>
      <c r="C84" s="24"/>
      <c r="D84" s="29"/>
      <c r="E84" s="29"/>
      <c r="F84" s="29"/>
      <c r="G84" s="12"/>
    </row>
    <row r="85">
      <c r="A85" s="31"/>
      <c r="B85" s="36">
        <f t="shared" si="1"/>
        <v>83</v>
      </c>
      <c r="C85" s="24"/>
      <c r="D85" s="29"/>
      <c r="E85" s="29"/>
      <c r="F85" s="29"/>
      <c r="G85" s="12"/>
    </row>
    <row r="86">
      <c r="A86" s="31"/>
      <c r="B86" s="36">
        <f t="shared" si="1"/>
        <v>84</v>
      </c>
      <c r="C86" s="24"/>
      <c r="D86" s="29"/>
      <c r="E86" s="29"/>
      <c r="F86" s="29"/>
      <c r="G86" s="12"/>
    </row>
    <row r="87">
      <c r="A87" s="31"/>
      <c r="B87" s="36">
        <f t="shared" si="1"/>
        <v>85</v>
      </c>
      <c r="C87" s="24"/>
      <c r="D87" s="29"/>
      <c r="E87" s="29"/>
      <c r="F87" s="29"/>
      <c r="G87" s="12"/>
    </row>
    <row r="88">
      <c r="A88" s="31"/>
      <c r="B88" s="36">
        <f t="shared" si="1"/>
        <v>86</v>
      </c>
      <c r="C88" s="24"/>
      <c r="D88" s="29"/>
      <c r="E88" s="29"/>
      <c r="F88" s="29"/>
      <c r="G88" s="12"/>
    </row>
    <row r="89">
      <c r="A89" s="31"/>
      <c r="B89" s="36">
        <f t="shared" si="1"/>
        <v>87</v>
      </c>
      <c r="C89" s="24"/>
      <c r="D89" s="29"/>
      <c r="E89" s="29"/>
      <c r="F89" s="29"/>
      <c r="G89" s="12"/>
    </row>
    <row r="90">
      <c r="A90" s="31"/>
      <c r="B90" s="36">
        <f t="shared" si="1"/>
        <v>88</v>
      </c>
      <c r="C90" s="24"/>
      <c r="D90" s="29"/>
      <c r="E90" s="29"/>
      <c r="F90" s="29"/>
      <c r="G90" s="12"/>
    </row>
    <row r="91">
      <c r="A91" s="31"/>
      <c r="B91" s="36">
        <f t="shared" si="1"/>
        <v>89</v>
      </c>
      <c r="C91" s="24"/>
      <c r="D91" s="29"/>
      <c r="E91" s="29"/>
      <c r="F91" s="29"/>
      <c r="G91" s="12"/>
    </row>
    <row r="92">
      <c r="A92" s="31"/>
      <c r="B92" s="36">
        <f t="shared" si="1"/>
        <v>90</v>
      </c>
      <c r="C92" s="24"/>
      <c r="D92" s="29"/>
      <c r="E92" s="29"/>
      <c r="F92" s="29"/>
      <c r="G92" s="12"/>
    </row>
    <row r="93">
      <c r="A93" s="31"/>
      <c r="B93" s="36">
        <f t="shared" si="1"/>
        <v>91</v>
      </c>
      <c r="C93" s="24"/>
      <c r="D93" s="29"/>
      <c r="E93" s="29"/>
      <c r="F93" s="29"/>
      <c r="G93" s="12"/>
    </row>
    <row r="94">
      <c r="A94" s="31"/>
      <c r="B94" s="36">
        <f t="shared" si="1"/>
        <v>92</v>
      </c>
      <c r="C94" s="24"/>
      <c r="D94" s="29"/>
      <c r="E94" s="29"/>
      <c r="F94" s="29"/>
      <c r="G94" s="12"/>
    </row>
    <row r="95">
      <c r="A95" s="31"/>
      <c r="B95" s="36">
        <f t="shared" si="1"/>
        <v>93</v>
      </c>
      <c r="C95" s="24"/>
      <c r="D95" s="29"/>
      <c r="E95" s="29"/>
      <c r="F95" s="29"/>
      <c r="G95" s="12"/>
    </row>
    <row r="96">
      <c r="A96" s="31"/>
      <c r="B96" s="36">
        <f t="shared" si="1"/>
        <v>94</v>
      </c>
      <c r="C96" s="24"/>
      <c r="D96" s="29"/>
      <c r="E96" s="29"/>
      <c r="F96" s="29"/>
      <c r="G96" s="12"/>
    </row>
    <row r="97">
      <c r="A97" s="31"/>
      <c r="B97" s="36">
        <f t="shared" si="1"/>
        <v>95</v>
      </c>
      <c r="C97" s="24"/>
      <c r="D97" s="29"/>
      <c r="E97" s="29"/>
      <c r="F97" s="29"/>
      <c r="G97" s="12"/>
    </row>
    <row r="98">
      <c r="A98" s="31"/>
      <c r="B98" s="36">
        <f t="shared" si="1"/>
        <v>96</v>
      </c>
      <c r="C98" s="24"/>
      <c r="D98" s="29"/>
      <c r="E98" s="29"/>
      <c r="F98" s="29"/>
      <c r="G98" s="12"/>
    </row>
    <row r="99">
      <c r="A99" s="31"/>
      <c r="B99" s="36">
        <f t="shared" si="1"/>
        <v>97</v>
      </c>
      <c r="C99" s="24"/>
      <c r="D99" s="29"/>
      <c r="E99" s="29"/>
      <c r="F99" s="29"/>
      <c r="G99" s="12"/>
    </row>
    <row r="100">
      <c r="A100" s="31"/>
      <c r="B100" s="36">
        <f t="shared" si="1"/>
        <v>98</v>
      </c>
      <c r="C100" s="24"/>
      <c r="D100" s="29"/>
      <c r="E100" s="29"/>
      <c r="F100" s="29"/>
      <c r="G100" s="12"/>
    </row>
    <row r="101">
      <c r="A101" s="31"/>
      <c r="B101" s="36">
        <f t="shared" si="1"/>
        <v>99</v>
      </c>
      <c r="C101" s="24"/>
      <c r="D101" s="29"/>
      <c r="E101" s="29"/>
      <c r="F101" s="29"/>
      <c r="G101" s="12"/>
    </row>
    <row r="102">
      <c r="A102" s="31"/>
      <c r="B102" s="36">
        <f t="shared" si="1"/>
        <v>100</v>
      </c>
      <c r="C102" s="24"/>
      <c r="D102" s="29"/>
      <c r="E102" s="29"/>
      <c r="F102" s="29"/>
      <c r="G102" s="12"/>
    </row>
  </sheetData>
  <conditionalFormatting sqref="F3:F102">
    <cfRule type="expression" dxfId="4" priority="1">
      <formula>E3&gt;D3</formula>
    </cfRule>
  </conditionalFormatting>
  <conditionalFormatting sqref="F3:F102">
    <cfRule type="expression" dxfId="5" priority="2">
      <formula>E3=D3</formula>
    </cfRule>
  </conditionalFormatting>
  <conditionalFormatting sqref="F3:F102">
    <cfRule type="expression" dxfId="6" priority="3">
      <formula>E3&lt;D3</formula>
    </cfRule>
  </conditionalFormatting>
  <conditionalFormatting sqref="C3:C102">
    <cfRule type="expression" dxfId="4" priority="4">
      <formula>D3&gt;E3</formula>
    </cfRule>
  </conditionalFormatting>
  <conditionalFormatting sqref="C3:C102">
    <cfRule type="expression" dxfId="5" priority="5">
      <formula>D3=E3</formula>
    </cfRule>
  </conditionalFormatting>
  <conditionalFormatting sqref="C3:C102">
    <cfRule type="expression" dxfId="6" priority="6">
      <formula>D3&lt;E3</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c r="C3" s="58"/>
      <c r="D3" s="58"/>
      <c r="E3" s="58"/>
      <c r="F3" s="58"/>
      <c r="G3" s="58"/>
      <c r="H3" s="58"/>
      <c r="I3" s="58"/>
      <c r="J3" s="58"/>
      <c r="K3" s="58"/>
      <c r="L3" s="58"/>
      <c r="M3" s="59"/>
      <c r="N3" s="55"/>
      <c r="O3" s="60"/>
      <c r="P3" s="58"/>
      <c r="Q3" s="58"/>
      <c r="R3" s="58"/>
      <c r="S3" s="59"/>
      <c r="T3" s="56"/>
      <c r="U3" s="52"/>
      <c r="V3" s="53"/>
      <c r="W3" s="57"/>
      <c r="X3" s="58"/>
      <c r="Y3" s="58"/>
      <c r="Z3" s="58"/>
      <c r="AA3" s="58"/>
      <c r="AB3" s="58"/>
      <c r="AC3" s="58"/>
      <c r="AD3" s="58"/>
      <c r="AE3" s="58"/>
      <c r="AF3" s="58"/>
      <c r="AG3" s="58"/>
      <c r="AH3" s="59"/>
      <c r="AI3" s="55"/>
      <c r="AJ3" s="60"/>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c r="C6" s="58"/>
      <c r="D6" s="58"/>
      <c r="E6" s="58"/>
      <c r="F6" s="59"/>
      <c r="G6" s="55"/>
      <c r="H6" s="65"/>
      <c r="I6" s="58"/>
      <c r="J6" s="58"/>
      <c r="K6" s="58"/>
      <c r="L6" s="59"/>
      <c r="M6" s="55"/>
      <c r="N6" s="55"/>
      <c r="O6" s="55"/>
      <c r="P6" s="66"/>
      <c r="Q6" s="58"/>
      <c r="R6" s="59"/>
      <c r="S6" s="55"/>
      <c r="T6" s="56"/>
      <c r="U6" s="52"/>
      <c r="V6" s="53"/>
      <c r="W6" s="64"/>
      <c r="X6" s="58"/>
      <c r="Y6" s="58"/>
      <c r="Z6" s="58"/>
      <c r="AA6" s="59"/>
      <c r="AB6" s="55"/>
      <c r="AC6" s="65"/>
      <c r="AD6" s="58"/>
      <c r="AE6" s="58"/>
      <c r="AF6" s="58"/>
      <c r="AG6" s="59"/>
      <c r="AH6" s="55"/>
      <c r="AI6" s="55"/>
      <c r="AJ6" s="55"/>
      <c r="AK6" s="66"/>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c r="L8" s="59"/>
      <c r="M8" s="55"/>
      <c r="N8" s="55"/>
      <c r="O8" s="55"/>
      <c r="P8" s="66"/>
      <c r="Q8" s="58"/>
      <c r="R8" s="59"/>
      <c r="S8" s="55"/>
      <c r="T8" s="56"/>
      <c r="U8" s="52"/>
      <c r="V8" s="53"/>
      <c r="W8" s="79"/>
      <c r="X8" s="80"/>
      <c r="Y8" s="80"/>
      <c r="Z8" s="80"/>
      <c r="AA8" s="81"/>
      <c r="AB8" s="55"/>
      <c r="AC8" s="55"/>
      <c r="AD8" s="54" t="s">
        <v>64</v>
      </c>
      <c r="AF8" s="82"/>
      <c r="AG8" s="59"/>
      <c r="AH8" s="55"/>
      <c r="AI8" s="55"/>
      <c r="AJ8" s="55"/>
      <c r="AK8" s="66"/>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c r="Q10" s="58"/>
      <c r="R10" s="59"/>
      <c r="S10" s="55"/>
      <c r="T10" s="56"/>
      <c r="U10" s="52"/>
      <c r="V10" s="53"/>
      <c r="W10" s="55"/>
      <c r="X10" s="55"/>
      <c r="Y10" s="55"/>
      <c r="Z10" s="55"/>
      <c r="AA10" s="55"/>
      <c r="AB10" s="55"/>
      <c r="AC10" s="55"/>
      <c r="AD10" s="55"/>
      <c r="AE10" s="55"/>
      <c r="AF10" s="55"/>
      <c r="AG10" s="55"/>
      <c r="AH10" s="55"/>
      <c r="AI10" s="55"/>
      <c r="AJ10" s="86"/>
      <c r="AK10" s="66"/>
      <c r="AL10" s="58"/>
      <c r="AM10" s="59"/>
      <c r="AN10" s="55"/>
      <c r="AO10" s="56"/>
    </row>
    <row r="11" ht="15.0" customHeight="1">
      <c r="A11" s="53"/>
      <c r="B11" s="55"/>
      <c r="C11" s="87" t="s">
        <v>65</v>
      </c>
      <c r="D11" s="88" t="s">
        <v>66</v>
      </c>
      <c r="E11" s="87" t="s">
        <v>67</v>
      </c>
      <c r="F11" s="87" t="s">
        <v>68</v>
      </c>
      <c r="G11" s="89" t="s">
        <v>69</v>
      </c>
      <c r="H11" s="87" t="s">
        <v>70</v>
      </c>
      <c r="I11" s="91" t="s">
        <v>71</v>
      </c>
      <c r="J11" s="92" t="s">
        <v>72</v>
      </c>
      <c r="K11" s="58"/>
      <c r="L11" s="58"/>
      <c r="M11" s="59"/>
      <c r="N11" s="55"/>
      <c r="O11" s="55"/>
      <c r="P11" s="93"/>
      <c r="Q11" s="93"/>
      <c r="R11" s="93"/>
      <c r="S11" s="55"/>
      <c r="T11" s="56"/>
      <c r="U11" s="52"/>
      <c r="V11" s="53"/>
      <c r="W11" s="55"/>
      <c r="X11" s="87" t="s">
        <v>73</v>
      </c>
      <c r="Y11" s="88" t="s">
        <v>74</v>
      </c>
      <c r="Z11" s="87" t="s">
        <v>75</v>
      </c>
      <c r="AA11" s="87" t="s">
        <v>76</v>
      </c>
      <c r="AB11" s="89" t="s">
        <v>69</v>
      </c>
      <c r="AC11" s="87" t="s">
        <v>77</v>
      </c>
      <c r="AD11" s="91" t="s">
        <v>71</v>
      </c>
      <c r="AE11" s="92"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c r="J14" s="105"/>
      <c r="K14" s="100"/>
      <c r="L14" s="100"/>
      <c r="M14" s="106"/>
      <c r="N14" s="107"/>
      <c r="O14" s="58"/>
      <c r="P14" s="58"/>
      <c r="Q14" s="58"/>
      <c r="R14" s="58"/>
      <c r="S14" s="59"/>
      <c r="T14" s="56"/>
      <c r="U14" s="52"/>
      <c r="V14" s="53"/>
      <c r="W14" s="95">
        <v>1.0</v>
      </c>
      <c r="X14" s="98"/>
      <c r="Y14" s="99"/>
      <c r="Z14" s="99"/>
      <c r="AA14" s="99"/>
      <c r="AB14" s="100"/>
      <c r="AC14" s="101"/>
      <c r="AD14" s="103"/>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c r="J15" s="109"/>
      <c r="K15" s="115"/>
      <c r="L15" s="115"/>
      <c r="M15" s="114"/>
      <c r="N15" s="107"/>
      <c r="O15" s="58"/>
      <c r="P15" s="58"/>
      <c r="Q15" s="58"/>
      <c r="R15" s="58"/>
      <c r="S15" s="59"/>
      <c r="T15" s="56"/>
      <c r="U15" s="52"/>
      <c r="V15" s="53"/>
      <c r="W15" s="95">
        <v>2.0</v>
      </c>
      <c r="X15" s="109"/>
      <c r="Y15" s="110"/>
      <c r="Z15" s="111"/>
      <c r="AA15" s="111"/>
      <c r="AB15" s="112"/>
      <c r="AC15" s="114"/>
      <c r="AD15" s="103"/>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c r="J16" s="109"/>
      <c r="K16" s="111"/>
      <c r="L16" s="111"/>
      <c r="M16" s="114"/>
      <c r="N16" s="107"/>
      <c r="O16" s="58"/>
      <c r="P16" s="58"/>
      <c r="Q16" s="58"/>
      <c r="R16" s="58"/>
      <c r="S16" s="59"/>
      <c r="T16" s="56"/>
      <c r="U16" s="52"/>
      <c r="V16" s="53"/>
      <c r="W16" s="95">
        <v>3.0</v>
      </c>
      <c r="X16" s="109"/>
      <c r="Y16" s="110"/>
      <c r="Z16" s="111"/>
      <c r="AA16" s="111"/>
      <c r="AB16" s="112"/>
      <c r="AC16" s="114"/>
      <c r="AD16" s="103"/>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c r="J17" s="109"/>
      <c r="K17" s="111"/>
      <c r="L17" s="111"/>
      <c r="M17" s="114"/>
      <c r="N17" s="107"/>
      <c r="O17" s="58"/>
      <c r="P17" s="58"/>
      <c r="Q17" s="58"/>
      <c r="R17" s="58"/>
      <c r="S17" s="59"/>
      <c r="T17" s="56"/>
      <c r="U17" s="52"/>
      <c r="V17" s="53"/>
      <c r="W17" s="116">
        <v>4.0</v>
      </c>
      <c r="X17" s="109"/>
      <c r="Y17" s="110"/>
      <c r="Z17" s="111"/>
      <c r="AA17" s="118"/>
      <c r="AB17" s="112"/>
      <c r="AC17" s="114"/>
      <c r="AD17" s="103"/>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c r="J18" s="109"/>
      <c r="K18" s="111"/>
      <c r="L18" s="111"/>
      <c r="M18" s="114"/>
      <c r="N18" s="107"/>
      <c r="O18" s="58"/>
      <c r="P18" s="58"/>
      <c r="Q18" s="58"/>
      <c r="R18" s="58"/>
      <c r="S18" s="59"/>
      <c r="T18" s="56"/>
      <c r="U18" s="52"/>
      <c r="V18" s="53"/>
      <c r="W18" s="95">
        <v>5.0</v>
      </c>
      <c r="X18" s="109"/>
      <c r="Y18" s="110"/>
      <c r="Z18" s="111"/>
      <c r="AA18" s="111"/>
      <c r="AB18" s="112"/>
      <c r="AC18" s="114"/>
      <c r="AD18" s="103"/>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c r="J19" s="109"/>
      <c r="K19" s="111"/>
      <c r="L19" s="111"/>
      <c r="M19" s="114"/>
      <c r="N19" s="107"/>
      <c r="O19" s="58"/>
      <c r="P19" s="58"/>
      <c r="Q19" s="58"/>
      <c r="R19" s="58"/>
      <c r="S19" s="59"/>
      <c r="T19" s="56"/>
      <c r="U19" s="52"/>
      <c r="V19" s="53"/>
      <c r="W19" s="95">
        <v>6.0</v>
      </c>
      <c r="X19" s="109"/>
      <c r="Y19" s="110"/>
      <c r="Z19" s="111"/>
      <c r="AA19" s="111"/>
      <c r="AB19" s="112"/>
      <c r="AC19" s="114"/>
      <c r="AD19" s="103"/>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c r="J20" s="109"/>
      <c r="K20" s="111"/>
      <c r="L20" s="111"/>
      <c r="M20" s="114"/>
      <c r="N20" s="107"/>
      <c r="O20" s="58"/>
      <c r="P20" s="58"/>
      <c r="Q20" s="58"/>
      <c r="R20" s="58"/>
      <c r="S20" s="59"/>
      <c r="T20" s="56"/>
      <c r="U20" s="52"/>
      <c r="V20" s="53"/>
      <c r="W20" s="95">
        <v>7.0</v>
      </c>
      <c r="X20" s="109"/>
      <c r="Y20" s="110"/>
      <c r="Z20" s="111"/>
      <c r="AA20" s="118"/>
      <c r="AB20" s="112"/>
      <c r="AC20" s="114"/>
      <c r="AD20" s="103"/>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c r="J21" s="109"/>
      <c r="K21" s="111"/>
      <c r="L21" s="111"/>
      <c r="M21" s="114"/>
      <c r="N21" s="107"/>
      <c r="O21" s="58"/>
      <c r="P21" s="58"/>
      <c r="Q21" s="58"/>
      <c r="R21" s="58"/>
      <c r="S21" s="59"/>
      <c r="T21" s="56"/>
      <c r="U21" s="52"/>
      <c r="V21" s="53"/>
      <c r="W21" s="95">
        <v>8.0</v>
      </c>
      <c r="X21" s="109"/>
      <c r="Y21" s="110"/>
      <c r="Z21" s="111"/>
      <c r="AA21" s="111"/>
      <c r="AB21" s="112"/>
      <c r="AC21" s="114"/>
      <c r="AD21" s="103"/>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c r="J22" s="109"/>
      <c r="K22" s="111"/>
      <c r="L22" s="111"/>
      <c r="M22" s="114"/>
      <c r="N22" s="107"/>
      <c r="O22" s="58"/>
      <c r="P22" s="58"/>
      <c r="Q22" s="58"/>
      <c r="R22" s="58"/>
      <c r="S22" s="59"/>
      <c r="T22" s="56"/>
      <c r="U22" s="52"/>
      <c r="V22" s="53"/>
      <c r="W22" s="95">
        <v>9.0</v>
      </c>
      <c r="X22" s="109"/>
      <c r="Y22" s="110"/>
      <c r="Z22" s="111"/>
      <c r="AA22" s="111"/>
      <c r="AB22" s="112"/>
      <c r="AC22" s="114"/>
      <c r="AD22" s="103"/>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c r="J23" s="109"/>
      <c r="K23" s="111"/>
      <c r="L23" s="111"/>
      <c r="M23" s="114"/>
      <c r="N23" s="107"/>
      <c r="O23" s="58"/>
      <c r="P23" s="58"/>
      <c r="Q23" s="58"/>
      <c r="R23" s="58"/>
      <c r="S23" s="59"/>
      <c r="T23" s="56"/>
      <c r="U23" s="52"/>
      <c r="V23" s="53"/>
      <c r="W23" s="95">
        <v>10.0</v>
      </c>
      <c r="X23" s="109"/>
      <c r="Y23" s="110"/>
      <c r="Z23" s="111"/>
      <c r="AA23" s="111"/>
      <c r="AB23" s="112"/>
      <c r="AC23" s="114"/>
      <c r="AD23" s="103"/>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c r="J24" s="109"/>
      <c r="K24" s="111"/>
      <c r="L24" s="111"/>
      <c r="M24" s="114"/>
      <c r="N24" s="107"/>
      <c r="O24" s="58"/>
      <c r="P24" s="58"/>
      <c r="Q24" s="58"/>
      <c r="R24" s="58"/>
      <c r="S24" s="59"/>
      <c r="T24" s="56"/>
      <c r="U24" s="52"/>
      <c r="V24" s="53"/>
      <c r="W24" s="95">
        <v>11.0</v>
      </c>
      <c r="X24" s="109"/>
      <c r="Y24" s="110"/>
      <c r="Z24" s="111"/>
      <c r="AA24" s="111"/>
      <c r="AB24" s="112"/>
      <c r="AC24" s="114"/>
      <c r="AD24" s="103"/>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c r="J25" s="109"/>
      <c r="K25" s="111"/>
      <c r="L25" s="111"/>
      <c r="M25" s="114"/>
      <c r="N25" s="107"/>
      <c r="O25" s="58"/>
      <c r="P25" s="58"/>
      <c r="Q25" s="58"/>
      <c r="R25" s="58"/>
      <c r="S25" s="59"/>
      <c r="T25" s="56"/>
      <c r="U25" s="52"/>
      <c r="V25" s="53"/>
      <c r="W25" s="95">
        <v>12.0</v>
      </c>
      <c r="X25" s="109"/>
      <c r="Y25" s="110"/>
      <c r="Z25" s="111"/>
      <c r="AA25" s="111"/>
      <c r="AB25" s="112"/>
      <c r="AC25" s="114"/>
      <c r="AD25" s="103"/>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c r="J26" s="109"/>
      <c r="K26" s="111"/>
      <c r="L26" s="111"/>
      <c r="M26" s="114"/>
      <c r="N26" s="107"/>
      <c r="O26" s="58"/>
      <c r="P26" s="58"/>
      <c r="Q26" s="58"/>
      <c r="R26" s="58"/>
      <c r="S26" s="59"/>
      <c r="T26" s="56"/>
      <c r="U26" s="52"/>
      <c r="V26" s="53"/>
      <c r="W26" s="95">
        <v>13.0</v>
      </c>
      <c r="X26" s="109"/>
      <c r="Y26" s="110"/>
      <c r="Z26" s="111"/>
      <c r="AA26" s="111"/>
      <c r="AB26" s="112"/>
      <c r="AC26" s="114"/>
      <c r="AD26" s="103"/>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c r="J27" s="109"/>
      <c r="K27" s="111"/>
      <c r="L27" s="111"/>
      <c r="M27" s="114"/>
      <c r="N27" s="107"/>
      <c r="O27" s="58"/>
      <c r="P27" s="58"/>
      <c r="Q27" s="58"/>
      <c r="R27" s="58"/>
      <c r="S27" s="59"/>
      <c r="T27" s="56"/>
      <c r="U27" s="52"/>
      <c r="V27" s="53"/>
      <c r="W27" s="116">
        <v>14.0</v>
      </c>
      <c r="X27" s="109"/>
      <c r="Y27" s="110"/>
      <c r="Z27" s="111"/>
      <c r="AA27" s="111"/>
      <c r="AB27" s="112"/>
      <c r="AC27" s="114"/>
      <c r="AD27" s="103"/>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c r="J28" s="109"/>
      <c r="K28" s="111"/>
      <c r="L28" s="111"/>
      <c r="M28" s="114"/>
      <c r="N28" s="107"/>
      <c r="O28" s="58"/>
      <c r="P28" s="58"/>
      <c r="Q28" s="58"/>
      <c r="R28" s="58"/>
      <c r="S28" s="59"/>
      <c r="T28" s="56"/>
      <c r="U28" s="52"/>
      <c r="V28" s="53"/>
      <c r="W28" s="95">
        <v>15.0</v>
      </c>
      <c r="X28" s="109"/>
      <c r="Y28" s="110"/>
      <c r="Z28" s="111"/>
      <c r="AA28" s="111"/>
      <c r="AB28" s="112"/>
      <c r="AC28" s="114"/>
      <c r="AD28" s="103"/>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c r="J29" s="109"/>
      <c r="K29" s="111"/>
      <c r="L29" s="111"/>
      <c r="M29" s="114"/>
      <c r="N29" s="107"/>
      <c r="O29" s="58"/>
      <c r="P29" s="58"/>
      <c r="Q29" s="58"/>
      <c r="R29" s="58"/>
      <c r="S29" s="59"/>
      <c r="T29" s="56"/>
      <c r="U29" s="52"/>
      <c r="V29" s="53"/>
      <c r="W29" s="95">
        <v>16.0</v>
      </c>
      <c r="X29" s="109"/>
      <c r="Y29" s="111"/>
      <c r="Z29" s="111"/>
      <c r="AA29" s="111"/>
      <c r="AB29" s="112"/>
      <c r="AC29" s="114"/>
      <c r="AD29" s="103"/>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c r="C32" s="58"/>
      <c r="D32" s="58"/>
      <c r="E32" s="58"/>
      <c r="F32" s="59"/>
      <c r="G32" s="55"/>
      <c r="H32" s="60"/>
      <c r="I32" s="58"/>
      <c r="J32" s="58"/>
      <c r="K32" s="58"/>
      <c r="L32" s="58"/>
      <c r="M32" s="59"/>
      <c r="N32" s="55"/>
      <c r="O32" s="122"/>
      <c r="P32" s="58"/>
      <c r="Q32" s="58"/>
      <c r="R32" s="58"/>
      <c r="S32" s="59"/>
      <c r="T32" s="56"/>
      <c r="U32" s="52"/>
      <c r="V32" s="53"/>
      <c r="W32" s="121"/>
      <c r="X32" s="58"/>
      <c r="Y32" s="58"/>
      <c r="Z32" s="58"/>
      <c r="AA32" s="59"/>
      <c r="AB32" s="55"/>
      <c r="AC32" s="60"/>
      <c r="AD32" s="58"/>
      <c r="AE32" s="58"/>
      <c r="AF32" s="58"/>
      <c r="AG32" s="58"/>
      <c r="AH32" s="59"/>
      <c r="AI32" s="55"/>
      <c r="AJ32" s="122"/>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8:AN18"/>
    <mergeCell ref="AI19:AN19"/>
    <mergeCell ref="AI20:AN20"/>
    <mergeCell ref="AI21:AN21"/>
    <mergeCell ref="AI22:AN22"/>
    <mergeCell ref="AI28:AN28"/>
    <mergeCell ref="AI27:AN27"/>
    <mergeCell ref="AI26:AN26"/>
    <mergeCell ref="AI23:AN23"/>
    <mergeCell ref="AG35:AN37"/>
    <mergeCell ref="AJ32:AN32"/>
    <mergeCell ref="O31:S31"/>
    <mergeCell ref="N28:S28"/>
    <mergeCell ref="N29:S29"/>
    <mergeCell ref="N21:S21"/>
    <mergeCell ref="N14:S14"/>
    <mergeCell ref="N15:S15"/>
    <mergeCell ref="L34:S34"/>
    <mergeCell ref="L35:S37"/>
    <mergeCell ref="O32:S32"/>
    <mergeCell ref="H31:M31"/>
    <mergeCell ref="AI17:AN17"/>
    <mergeCell ref="N20:S20"/>
    <mergeCell ref="N19:S19"/>
    <mergeCell ref="N17:S17"/>
    <mergeCell ref="N18:S18"/>
    <mergeCell ref="AE11:AH11"/>
    <mergeCell ref="AK10:AM10"/>
    <mergeCell ref="I8:J8"/>
    <mergeCell ref="P8:R8"/>
    <mergeCell ref="K8:L8"/>
    <mergeCell ref="AK8:AM8"/>
    <mergeCell ref="AF8:AG8"/>
    <mergeCell ref="J11:M11"/>
    <mergeCell ref="J12:J13"/>
    <mergeCell ref="K12:K13"/>
    <mergeCell ref="AB11:AB13"/>
    <mergeCell ref="AG12:AG13"/>
    <mergeCell ref="W9:AA9"/>
    <mergeCell ref="AD8:AE8"/>
    <mergeCell ref="W8:AA8"/>
    <mergeCell ref="B8:F8"/>
    <mergeCell ref="AI25:AN25"/>
    <mergeCell ref="AI24:AN24"/>
    <mergeCell ref="N22:S22"/>
    <mergeCell ref="N25:S25"/>
    <mergeCell ref="AK9:AM9"/>
    <mergeCell ref="AH12:AH13"/>
    <mergeCell ref="AI15:AN15"/>
    <mergeCell ref="AE12:AE13"/>
    <mergeCell ref="AF12:AF13"/>
    <mergeCell ref="AI14:AN14"/>
    <mergeCell ref="AI13:AN13"/>
    <mergeCell ref="B9:F9"/>
    <mergeCell ref="D11:D13"/>
    <mergeCell ref="C11:C13"/>
    <mergeCell ref="F11:F13"/>
    <mergeCell ref="E11:E13"/>
    <mergeCell ref="L12:L13"/>
    <mergeCell ref="M12:M13"/>
    <mergeCell ref="I11:I13"/>
    <mergeCell ref="G11:G13"/>
    <mergeCell ref="H11:H13"/>
    <mergeCell ref="AC11:AC13"/>
    <mergeCell ref="AD11:AD13"/>
    <mergeCell ref="X11:X13"/>
    <mergeCell ref="Y11:Y13"/>
    <mergeCell ref="Z11:Z13"/>
    <mergeCell ref="AA11:AA13"/>
    <mergeCell ref="H5:L5"/>
    <mergeCell ref="H6:L6"/>
    <mergeCell ref="AC6:AG6"/>
    <mergeCell ref="AK5:AM5"/>
    <mergeCell ref="AC5:AG5"/>
    <mergeCell ref="W6:AA6"/>
    <mergeCell ref="W5:AA5"/>
    <mergeCell ref="P6:R6"/>
    <mergeCell ref="AJ2:AN2"/>
    <mergeCell ref="W2:AH2"/>
    <mergeCell ref="AJ3:AN3"/>
    <mergeCell ref="W3:AH3"/>
    <mergeCell ref="O3:S3"/>
    <mergeCell ref="B3:M3"/>
    <mergeCell ref="B5:F5"/>
    <mergeCell ref="O2:S2"/>
    <mergeCell ref="B6:F6"/>
    <mergeCell ref="B2:M2"/>
    <mergeCell ref="P5:R5"/>
    <mergeCell ref="AI16:AN16"/>
    <mergeCell ref="N16:S16"/>
    <mergeCell ref="AI29:AN29"/>
    <mergeCell ref="AC32:AH32"/>
    <mergeCell ref="W32:AA32"/>
    <mergeCell ref="W35:AE37"/>
    <mergeCell ref="H32:M32"/>
    <mergeCell ref="B32:F32"/>
    <mergeCell ref="B34:J34"/>
    <mergeCell ref="B35:J37"/>
    <mergeCell ref="B31:F31"/>
    <mergeCell ref="N23:S23"/>
    <mergeCell ref="N24:S24"/>
    <mergeCell ref="N27:S27"/>
    <mergeCell ref="N26:S26"/>
    <mergeCell ref="P10:R10"/>
    <mergeCell ref="P9:R9"/>
    <mergeCell ref="N13:S13"/>
    <mergeCell ref="B7:F7"/>
    <mergeCell ref="W7:AA7"/>
    <mergeCell ref="AK6:AM6"/>
    <mergeCell ref="AK7:AM7"/>
    <mergeCell ref="P7:R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67"/>
      <c r="Q1" s="68" t="s">
        <v>62</v>
      </c>
      <c r="R1" s="69"/>
      <c r="S1" s="70">
        <v>42736.0</v>
      </c>
      <c r="T1" s="71"/>
      <c r="U1" s="71"/>
      <c r="V1" s="71"/>
      <c r="W1" s="73"/>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5"/>
      <c r="U2" s="76"/>
      <c r="V2" s="55"/>
      <c r="W2" s="54" t="s">
        <v>58</v>
      </c>
      <c r="AI2" s="55"/>
      <c r="AJ2" s="54" t="s">
        <v>57</v>
      </c>
      <c r="AO2" s="56"/>
    </row>
    <row r="3" ht="15.0" customHeight="1">
      <c r="A3" s="53"/>
      <c r="B3" s="57"/>
      <c r="C3" s="58"/>
      <c r="D3" s="58"/>
      <c r="E3" s="58"/>
      <c r="F3" s="58"/>
      <c r="G3" s="58"/>
      <c r="H3" s="58"/>
      <c r="I3" s="58"/>
      <c r="J3" s="58"/>
      <c r="K3" s="58"/>
      <c r="L3" s="58"/>
      <c r="M3" s="59"/>
      <c r="N3" s="55"/>
      <c r="O3" s="60"/>
      <c r="P3" s="58"/>
      <c r="Q3" s="58"/>
      <c r="R3" s="58"/>
      <c r="S3" s="59"/>
      <c r="T3" s="56"/>
      <c r="U3" s="52"/>
      <c r="V3" s="53"/>
      <c r="W3" s="57"/>
      <c r="X3" s="58"/>
      <c r="Y3" s="58"/>
      <c r="Z3" s="58"/>
      <c r="AA3" s="58"/>
      <c r="AB3" s="58"/>
      <c r="AC3" s="58"/>
      <c r="AD3" s="58"/>
      <c r="AE3" s="58"/>
      <c r="AF3" s="58"/>
      <c r="AG3" s="58"/>
      <c r="AH3" s="59"/>
      <c r="AI3" s="55"/>
      <c r="AJ3" s="60"/>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t="str">
        <f>IF(B3&lt;&gt;"",IF(O3&lt;AJ3,AJ3-O3,0),"")</f>
        <v/>
      </c>
      <c r="C6" s="58"/>
      <c r="D6" s="58"/>
      <c r="E6" s="58"/>
      <c r="F6" s="59"/>
      <c r="G6" s="55"/>
      <c r="H6" s="65"/>
      <c r="I6" s="58"/>
      <c r="J6" s="58"/>
      <c r="K6" s="58"/>
      <c r="L6" s="59"/>
      <c r="M6" s="55"/>
      <c r="N6" s="55"/>
      <c r="O6" s="55"/>
      <c r="P6" s="66" t="str">
        <f>IF(B3&lt;&gt;"",IF(P8&gt;AK8,"WIN",IF(P8=AK8, "TIE","LOSS")),"")</f>
        <v/>
      </c>
      <c r="Q6" s="58"/>
      <c r="R6" s="59"/>
      <c r="S6" s="55"/>
      <c r="T6" s="56"/>
      <c r="U6" s="52"/>
      <c r="V6" s="53"/>
      <c r="W6" s="64" t="str">
        <f>IF(W3&lt;&gt;"",IF(AJ3&lt;O3,O3-AJ3,0),"")</f>
        <v/>
      </c>
      <c r="X6" s="58"/>
      <c r="Y6" s="58"/>
      <c r="Z6" s="58"/>
      <c r="AA6" s="59"/>
      <c r="AB6" s="55"/>
      <c r="AC6" s="65"/>
      <c r="AD6" s="58"/>
      <c r="AE6" s="58"/>
      <c r="AF6" s="58"/>
      <c r="AG6" s="59"/>
      <c r="AH6" s="55"/>
      <c r="AI6" s="55"/>
      <c r="AJ6" s="55"/>
      <c r="AK6" s="66" t="str">
        <f>IF(W3&lt;&gt;"",IF(AK8&gt;P8,"WIN",IF(AK8=P8, "TIE","LOSS")),"")</f>
        <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
      </c>
      <c r="L8" s="59"/>
      <c r="M8" s="55"/>
      <c r="N8" s="55"/>
      <c r="O8" s="55"/>
      <c r="P8" s="66" t="str">
        <f>IF(B3&lt;&gt;"",SUM(D14:D29),"")</f>
        <v/>
      </c>
      <c r="Q8" s="58"/>
      <c r="R8" s="59"/>
      <c r="S8" s="55"/>
      <c r="T8" s="56"/>
      <c r="U8" s="52"/>
      <c r="V8" s="53"/>
      <c r="W8" s="79"/>
      <c r="X8" s="80"/>
      <c r="Y8" s="80"/>
      <c r="Z8" s="80"/>
      <c r="AA8" s="81"/>
      <c r="AB8" s="55"/>
      <c r="AC8" s="55"/>
      <c r="AD8" s="54" t="s">
        <v>64</v>
      </c>
      <c r="AF8" s="82" t="str">
        <f>if(W3&lt;&gt;"",if(AC6=H6,"+0",if(AC6&gt;H6,if(AC6&gt;=H6*2,"+2","+1"),"+0")),"")</f>
        <v/>
      </c>
      <c r="AG8" s="59"/>
      <c r="AH8" s="55"/>
      <c r="AI8" s="55"/>
      <c r="AJ8" s="55"/>
      <c r="AK8" s="66" t="str">
        <f>IF(W3&lt;&gt;"",SUM(Y14:Y29),"")</f>
        <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t="str">
        <f>IF(B3&lt;&gt;"",SUM(F14:F29),"")</f>
        <v/>
      </c>
      <c r="Q10" s="58"/>
      <c r="R10" s="59"/>
      <c r="S10" s="55"/>
      <c r="T10" s="56"/>
      <c r="U10" s="52"/>
      <c r="V10" s="53"/>
      <c r="W10" s="55"/>
      <c r="X10" s="55"/>
      <c r="Y10" s="55"/>
      <c r="Z10" s="55"/>
      <c r="AA10" s="55"/>
      <c r="AB10" s="55"/>
      <c r="AC10" s="55"/>
      <c r="AD10" s="55"/>
      <c r="AE10" s="55"/>
      <c r="AF10" s="55"/>
      <c r="AG10" s="55"/>
      <c r="AH10" s="55"/>
      <c r="AI10" s="55"/>
      <c r="AJ10" s="86"/>
      <c r="AK10" s="66" t="str">
        <f>IF(W3&lt;&gt;"",SUM(AA14:AA29),"")</f>
        <v/>
      </c>
      <c r="AL10" s="58"/>
      <c r="AM10" s="59"/>
      <c r="AN10" s="55"/>
      <c r="AO10" s="56"/>
    </row>
    <row r="11" ht="15.0" customHeight="1">
      <c r="A11" s="53"/>
      <c r="B11" s="55"/>
      <c r="C11" s="87" t="s">
        <v>82</v>
      </c>
      <c r="D11" s="88" t="s">
        <v>84</v>
      </c>
      <c r="E11" s="87" t="s">
        <v>85</v>
      </c>
      <c r="F11" s="87" t="s">
        <v>86</v>
      </c>
      <c r="G11" s="89" t="s">
        <v>69</v>
      </c>
      <c r="H11" s="87" t="s">
        <v>87</v>
      </c>
      <c r="I11" s="91" t="s">
        <v>71</v>
      </c>
      <c r="J11" s="104" t="s">
        <v>72</v>
      </c>
      <c r="K11" s="58"/>
      <c r="L11" s="58"/>
      <c r="M11" s="59"/>
      <c r="N11" s="55"/>
      <c r="O11" s="55"/>
      <c r="P11" s="93"/>
      <c r="Q11" s="93"/>
      <c r="R11" s="93"/>
      <c r="S11" s="55"/>
      <c r="T11" s="56"/>
      <c r="U11" s="52"/>
      <c r="V11" s="53"/>
      <c r="W11" s="55"/>
      <c r="X11" s="87" t="s">
        <v>88</v>
      </c>
      <c r="Y11" s="88" t="s">
        <v>89</v>
      </c>
      <c r="Z11" s="87" t="s">
        <v>90</v>
      </c>
      <c r="AA11" s="87" t="s">
        <v>91</v>
      </c>
      <c r="AB11" s="89" t="s">
        <v>69</v>
      </c>
      <c r="AC11" s="87" t="s">
        <v>92</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c r="C32" s="58"/>
      <c r="D32" s="58"/>
      <c r="E32" s="58"/>
      <c r="F32" s="59"/>
      <c r="G32" s="55"/>
      <c r="H32" s="60"/>
      <c r="I32" s="58"/>
      <c r="J32" s="58"/>
      <c r="K32" s="58"/>
      <c r="L32" s="58"/>
      <c r="M32" s="59"/>
      <c r="N32" s="55"/>
      <c r="O32" s="122"/>
      <c r="P32" s="58"/>
      <c r="Q32" s="58"/>
      <c r="R32" s="58"/>
      <c r="S32" s="59"/>
      <c r="T32" s="56"/>
      <c r="U32" s="52"/>
      <c r="V32" s="53"/>
      <c r="W32" s="121"/>
      <c r="X32" s="58"/>
      <c r="Y32" s="58"/>
      <c r="Z32" s="58"/>
      <c r="AA32" s="59"/>
      <c r="AB32" s="55"/>
      <c r="AC32" s="60"/>
      <c r="AD32" s="58"/>
      <c r="AE32" s="58"/>
      <c r="AF32" s="58"/>
      <c r="AG32" s="58"/>
      <c r="AH32" s="59"/>
      <c r="AI32" s="55"/>
      <c r="AJ32" s="122"/>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3">
    <mergeCell ref="N26:S26"/>
    <mergeCell ref="N24:S24"/>
    <mergeCell ref="N27:S27"/>
    <mergeCell ref="N28:S28"/>
    <mergeCell ref="AI29:AN29"/>
    <mergeCell ref="AI28:AN28"/>
    <mergeCell ref="AI19:AN19"/>
    <mergeCell ref="AI18:AN18"/>
    <mergeCell ref="N29:S29"/>
    <mergeCell ref="AI21:AN21"/>
    <mergeCell ref="AI20:AN20"/>
    <mergeCell ref="AI27:AN27"/>
    <mergeCell ref="AI22:AN22"/>
    <mergeCell ref="N23:S23"/>
    <mergeCell ref="N18:S18"/>
    <mergeCell ref="AI26:AN26"/>
    <mergeCell ref="AI25:AN25"/>
    <mergeCell ref="AI24:AN24"/>
    <mergeCell ref="AI23:AN23"/>
    <mergeCell ref="L34:S34"/>
    <mergeCell ref="L35:S37"/>
    <mergeCell ref="W35:AE37"/>
    <mergeCell ref="AG35:AN37"/>
    <mergeCell ref="W32:AA32"/>
    <mergeCell ref="AJ32:AN32"/>
    <mergeCell ref="AC32:AH32"/>
    <mergeCell ref="N19:S19"/>
    <mergeCell ref="N20:S20"/>
    <mergeCell ref="N22:S22"/>
    <mergeCell ref="N21:S21"/>
    <mergeCell ref="O32:S32"/>
    <mergeCell ref="O31:S31"/>
    <mergeCell ref="H32:M32"/>
    <mergeCell ref="N25:S25"/>
    <mergeCell ref="B35:J37"/>
    <mergeCell ref="B34:J34"/>
    <mergeCell ref="B32:F32"/>
    <mergeCell ref="B31:F31"/>
    <mergeCell ref="H31:M31"/>
    <mergeCell ref="F11:F13"/>
    <mergeCell ref="G11:G13"/>
    <mergeCell ref="J12:J13"/>
    <mergeCell ref="H11:H13"/>
    <mergeCell ref="I11:I13"/>
    <mergeCell ref="C11:C13"/>
    <mergeCell ref="E11:E13"/>
    <mergeCell ref="D11:D13"/>
    <mergeCell ref="J11:M11"/>
    <mergeCell ref="W7:AA7"/>
    <mergeCell ref="AA11:AA13"/>
    <mergeCell ref="Z11:Z13"/>
    <mergeCell ref="AI15:AN15"/>
    <mergeCell ref="AK6:AM6"/>
    <mergeCell ref="AC6:AG6"/>
    <mergeCell ref="W6:AA6"/>
    <mergeCell ref="AC5:AG5"/>
    <mergeCell ref="W5:AA5"/>
    <mergeCell ref="AI16:AN16"/>
    <mergeCell ref="Y11:Y13"/>
    <mergeCell ref="X11:X13"/>
    <mergeCell ref="W8:AA8"/>
    <mergeCell ref="W9:AA9"/>
    <mergeCell ref="AI14:AN14"/>
    <mergeCell ref="AI13:AN13"/>
    <mergeCell ref="AK9:AM9"/>
    <mergeCell ref="AK10:AM10"/>
    <mergeCell ref="AK8:AM8"/>
    <mergeCell ref="AK7:AM7"/>
    <mergeCell ref="AB11:AB13"/>
    <mergeCell ref="AD11:AD13"/>
    <mergeCell ref="AC11:AC13"/>
    <mergeCell ref="AD8:AE8"/>
    <mergeCell ref="AF8:AG8"/>
    <mergeCell ref="AG12:AG13"/>
    <mergeCell ref="AE11:AH11"/>
    <mergeCell ref="N15:S15"/>
    <mergeCell ref="AF12:AF13"/>
    <mergeCell ref="AE12:AE13"/>
    <mergeCell ref="L12:L13"/>
    <mergeCell ref="K12:K13"/>
    <mergeCell ref="AH12:AH13"/>
    <mergeCell ref="M12:M13"/>
    <mergeCell ref="N13:S13"/>
    <mergeCell ref="N14:S14"/>
    <mergeCell ref="N16:S16"/>
    <mergeCell ref="N17:S17"/>
    <mergeCell ref="AK5:AM5"/>
    <mergeCell ref="AJ3:AN3"/>
    <mergeCell ref="AJ2:AN2"/>
    <mergeCell ref="AI17:AN17"/>
    <mergeCell ref="W3:AH3"/>
    <mergeCell ref="W2:AH2"/>
    <mergeCell ref="S1:W1"/>
    <mergeCell ref="Q1:R1"/>
    <mergeCell ref="B2:M2"/>
    <mergeCell ref="O2:S2"/>
    <mergeCell ref="B3:M3"/>
    <mergeCell ref="O3:S3"/>
    <mergeCell ref="B8:F8"/>
    <mergeCell ref="B7:F7"/>
    <mergeCell ref="P8:R8"/>
    <mergeCell ref="P7:R7"/>
    <mergeCell ref="P10:R10"/>
    <mergeCell ref="P9:R9"/>
    <mergeCell ref="B6:F6"/>
    <mergeCell ref="B5:F5"/>
    <mergeCell ref="K8:L8"/>
    <mergeCell ref="B9:F9"/>
    <mergeCell ref="H6:L6"/>
    <mergeCell ref="H5:L5"/>
    <mergeCell ref="P6:R6"/>
    <mergeCell ref="P5:R5"/>
    <mergeCell ref="I8:J8"/>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102" t="s">
        <v>62</v>
      </c>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V2" s="53"/>
      <c r="W2" s="54" t="s">
        <v>58</v>
      </c>
      <c r="AI2" s="55"/>
      <c r="AJ2" s="54" t="s">
        <v>57</v>
      </c>
      <c r="AO2" s="56"/>
    </row>
    <row r="3" ht="15.0" customHeight="1">
      <c r="A3" s="53"/>
      <c r="B3" s="57"/>
      <c r="C3" s="58"/>
      <c r="D3" s="58"/>
      <c r="E3" s="58"/>
      <c r="F3" s="58"/>
      <c r="G3" s="58"/>
      <c r="H3" s="58"/>
      <c r="I3" s="58"/>
      <c r="J3" s="58"/>
      <c r="K3" s="58"/>
      <c r="L3" s="58"/>
      <c r="M3" s="59"/>
      <c r="N3" s="55"/>
      <c r="O3" s="60"/>
      <c r="P3" s="58"/>
      <c r="Q3" s="58"/>
      <c r="R3" s="58"/>
      <c r="S3" s="59"/>
      <c r="T3" s="56"/>
      <c r="U3" s="113">
        <v>42736.0</v>
      </c>
      <c r="V3" s="53"/>
      <c r="W3" s="57"/>
      <c r="X3" s="58"/>
      <c r="Y3" s="58"/>
      <c r="Z3" s="58"/>
      <c r="AA3" s="58"/>
      <c r="AB3" s="58"/>
      <c r="AC3" s="58"/>
      <c r="AD3" s="58"/>
      <c r="AE3" s="58"/>
      <c r="AF3" s="58"/>
      <c r="AG3" s="58"/>
      <c r="AH3" s="59"/>
      <c r="AI3" s="55"/>
      <c r="AJ3" s="60"/>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V5" s="53"/>
      <c r="W5" s="54" t="s">
        <v>59</v>
      </c>
      <c r="AB5" s="55"/>
      <c r="AC5" s="54" t="s">
        <v>60</v>
      </c>
      <c r="AH5" s="55"/>
      <c r="AI5" s="55"/>
      <c r="AJ5" s="55"/>
      <c r="AK5" s="63" t="s">
        <v>61</v>
      </c>
      <c r="AL5" s="62"/>
      <c r="AM5" s="62"/>
      <c r="AN5" s="55"/>
      <c r="AO5" s="56"/>
    </row>
    <row r="6" ht="15.0" customHeight="1">
      <c r="A6" s="53"/>
      <c r="B6" s="64" t="str">
        <f>IF(B3&lt;&gt;"",IF(O3&lt;AJ3,AJ3-O3,0),"")</f>
        <v/>
      </c>
      <c r="C6" s="58"/>
      <c r="D6" s="58"/>
      <c r="E6" s="58"/>
      <c r="F6" s="59"/>
      <c r="G6" s="55"/>
      <c r="H6" s="65"/>
      <c r="I6" s="58"/>
      <c r="J6" s="58"/>
      <c r="K6" s="58"/>
      <c r="L6" s="59"/>
      <c r="M6" s="55"/>
      <c r="N6" s="55"/>
      <c r="O6" s="55"/>
      <c r="P6" s="66" t="str">
        <f>IF(B3&lt;&gt;"",IF(P8&gt;AK8,"WIN",IF(P8=AK8, "TIE","LOSS")),"")</f>
        <v/>
      </c>
      <c r="Q6" s="58"/>
      <c r="R6" s="59"/>
      <c r="S6" s="55"/>
      <c r="T6" s="56"/>
      <c r="V6" s="53"/>
      <c r="W6" s="64" t="str">
        <f>IF(W3&lt;&gt;"",IF(AJ3&lt;O3,O3-AJ3,0),"")</f>
        <v/>
      </c>
      <c r="X6" s="58"/>
      <c r="Y6" s="58"/>
      <c r="Z6" s="58"/>
      <c r="AA6" s="59"/>
      <c r="AB6" s="55"/>
      <c r="AC6" s="65"/>
      <c r="AD6" s="58"/>
      <c r="AE6" s="58"/>
      <c r="AF6" s="58"/>
      <c r="AG6" s="59"/>
      <c r="AH6" s="55"/>
      <c r="AI6" s="55"/>
      <c r="AJ6" s="55"/>
      <c r="AK6" s="66" t="str">
        <f>IF(W3&lt;&gt;"",IF(AK8&gt;P8,"WIN",IF(AK8=P8, "TIE","LOSS")),"")</f>
        <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120"/>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
      </c>
      <c r="L8" s="59"/>
      <c r="M8" s="55"/>
      <c r="N8" s="55"/>
      <c r="O8" s="55"/>
      <c r="P8" s="66" t="str">
        <f>IF(B3&lt;&gt;"",SUM(D14:D29),"")</f>
        <v/>
      </c>
      <c r="Q8" s="58"/>
      <c r="R8" s="59"/>
      <c r="S8" s="55"/>
      <c r="T8" s="56"/>
      <c r="U8" s="52"/>
      <c r="V8" s="53"/>
      <c r="W8" s="79"/>
      <c r="X8" s="80"/>
      <c r="Y8" s="80"/>
      <c r="Z8" s="80"/>
      <c r="AA8" s="81"/>
      <c r="AB8" s="55"/>
      <c r="AC8" s="55"/>
      <c r="AD8" s="54" t="s">
        <v>64</v>
      </c>
      <c r="AF8" s="82" t="str">
        <f>if(W3&lt;&gt;"",if(AC6=H6,"+0",if(AC6&gt;H6,if(AC6&gt;=H6*2,"+2","+1"),"+0")),"")</f>
        <v/>
      </c>
      <c r="AG8" s="59"/>
      <c r="AH8" s="55"/>
      <c r="AI8" s="55"/>
      <c r="AJ8" s="55"/>
      <c r="AK8" s="66" t="str">
        <f>IF(W3&lt;&gt;"",SUM(Y14:Y29),"")</f>
        <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t="str">
        <f>IF(B3&lt;&gt;"",SUM(F14:F29),"")</f>
        <v/>
      </c>
      <c r="Q10" s="58"/>
      <c r="R10" s="59"/>
      <c r="S10" s="55"/>
      <c r="T10" s="56"/>
      <c r="U10" s="52"/>
      <c r="V10" s="53"/>
      <c r="W10" s="55"/>
      <c r="X10" s="55"/>
      <c r="Y10" s="55"/>
      <c r="Z10" s="55"/>
      <c r="AA10" s="55"/>
      <c r="AB10" s="55"/>
      <c r="AC10" s="55"/>
      <c r="AD10" s="55"/>
      <c r="AE10" s="55"/>
      <c r="AF10" s="55"/>
      <c r="AG10" s="55"/>
      <c r="AH10" s="55"/>
      <c r="AI10" s="55"/>
      <c r="AJ10" s="86"/>
      <c r="AK10" s="66" t="str">
        <f>IF(W3&lt;&gt;"",SUM(AA14:AA29),"")</f>
        <v/>
      </c>
      <c r="AL10" s="58"/>
      <c r="AM10" s="59"/>
      <c r="AN10" s="55"/>
      <c r="AO10" s="56"/>
    </row>
    <row r="11" ht="15.0" customHeight="1">
      <c r="A11" s="53"/>
      <c r="B11" s="55"/>
      <c r="C11" s="87" t="s">
        <v>98</v>
      </c>
      <c r="D11" s="88" t="s">
        <v>99</v>
      </c>
      <c r="E11" s="87" t="s">
        <v>100</v>
      </c>
      <c r="F11" s="87" t="s">
        <v>101</v>
      </c>
      <c r="G11" s="89" t="s">
        <v>69</v>
      </c>
      <c r="H11" s="87" t="s">
        <v>102</v>
      </c>
      <c r="I11" s="91" t="s">
        <v>71</v>
      </c>
      <c r="J11" s="104" t="s">
        <v>72</v>
      </c>
      <c r="K11" s="58"/>
      <c r="L11" s="58"/>
      <c r="M11" s="59"/>
      <c r="N11" s="55"/>
      <c r="O11" s="55"/>
      <c r="P11" s="93"/>
      <c r="Q11" s="93"/>
      <c r="R11" s="93"/>
      <c r="S11" s="55"/>
      <c r="T11" s="56"/>
      <c r="U11" s="52"/>
      <c r="V11" s="53"/>
      <c r="W11" s="55"/>
      <c r="X11" s="87" t="s">
        <v>103</v>
      </c>
      <c r="Y11" s="88" t="s">
        <v>104</v>
      </c>
      <c r="Z11" s="87" t="s">
        <v>105</v>
      </c>
      <c r="AA11" s="87" t="s">
        <v>106</v>
      </c>
      <c r="AB11" s="89" t="s">
        <v>69</v>
      </c>
      <c r="AC11" s="87" t="s">
        <v>107</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c r="C32" s="58"/>
      <c r="D32" s="58"/>
      <c r="E32" s="58"/>
      <c r="F32" s="59"/>
      <c r="G32" s="55"/>
      <c r="H32" s="60"/>
      <c r="I32" s="58"/>
      <c r="J32" s="58"/>
      <c r="K32" s="58"/>
      <c r="L32" s="58"/>
      <c r="M32" s="59"/>
      <c r="N32" s="55"/>
      <c r="O32" s="122"/>
      <c r="P32" s="58"/>
      <c r="Q32" s="58"/>
      <c r="R32" s="58"/>
      <c r="S32" s="59"/>
      <c r="T32" s="56"/>
      <c r="U32" s="52"/>
      <c r="V32" s="53"/>
      <c r="W32" s="121"/>
      <c r="X32" s="58"/>
      <c r="Y32" s="58"/>
      <c r="Z32" s="58"/>
      <c r="AA32" s="59"/>
      <c r="AB32" s="55"/>
      <c r="AC32" s="60"/>
      <c r="AD32" s="58"/>
      <c r="AE32" s="58"/>
      <c r="AF32" s="58"/>
      <c r="AG32" s="58"/>
      <c r="AH32" s="59"/>
      <c r="AI32" s="55"/>
      <c r="AJ32" s="122"/>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3">
    <mergeCell ref="O2:S2"/>
    <mergeCell ref="O3:S3"/>
    <mergeCell ref="P6:R6"/>
    <mergeCell ref="P5:R5"/>
    <mergeCell ref="U3:U7"/>
    <mergeCell ref="P10:R10"/>
    <mergeCell ref="P9:R9"/>
    <mergeCell ref="P8:R8"/>
    <mergeCell ref="U1:U2"/>
    <mergeCell ref="AC11:AC13"/>
    <mergeCell ref="AD11:AD13"/>
    <mergeCell ref="AE12:AE13"/>
    <mergeCell ref="AE11:AH11"/>
    <mergeCell ref="AF12:AF13"/>
    <mergeCell ref="AF8:AG8"/>
    <mergeCell ref="AD8:AE8"/>
    <mergeCell ref="AK9:AM9"/>
    <mergeCell ref="AK10:AM10"/>
    <mergeCell ref="AK8:AM8"/>
    <mergeCell ref="AK7:AM7"/>
    <mergeCell ref="AB11:AB13"/>
    <mergeCell ref="B6:F6"/>
    <mergeCell ref="B5:F5"/>
    <mergeCell ref="B7:F7"/>
    <mergeCell ref="B8:F8"/>
    <mergeCell ref="B9:F9"/>
    <mergeCell ref="J12:J13"/>
    <mergeCell ref="I11:I13"/>
    <mergeCell ref="H6:L6"/>
    <mergeCell ref="H5:L5"/>
    <mergeCell ref="G11:G13"/>
    <mergeCell ref="C11:C13"/>
    <mergeCell ref="D11:D13"/>
    <mergeCell ref="F11:F13"/>
    <mergeCell ref="E11:E13"/>
    <mergeCell ref="K12:K13"/>
    <mergeCell ref="M12:M13"/>
    <mergeCell ref="J11:M11"/>
    <mergeCell ref="H11:H13"/>
    <mergeCell ref="L12:L13"/>
    <mergeCell ref="Z11:Z13"/>
    <mergeCell ref="AA11:AA13"/>
    <mergeCell ref="Y11:Y13"/>
    <mergeCell ref="X11:X13"/>
    <mergeCell ref="N13:S13"/>
    <mergeCell ref="H32:M32"/>
    <mergeCell ref="O32:S32"/>
    <mergeCell ref="H31:M31"/>
    <mergeCell ref="B32:F32"/>
    <mergeCell ref="B31:F31"/>
    <mergeCell ref="N25:S25"/>
    <mergeCell ref="N26:S26"/>
    <mergeCell ref="N27:S27"/>
    <mergeCell ref="W32:AA32"/>
    <mergeCell ref="O31:S31"/>
    <mergeCell ref="AI20:AN20"/>
    <mergeCell ref="AI19:AN19"/>
    <mergeCell ref="AI21:AN21"/>
    <mergeCell ref="AG12:AG13"/>
    <mergeCell ref="AH12:AH13"/>
    <mergeCell ref="AI15:AN15"/>
    <mergeCell ref="AI14:AN14"/>
    <mergeCell ref="AI13:AN13"/>
    <mergeCell ref="AI16:AN16"/>
    <mergeCell ref="N24:S24"/>
    <mergeCell ref="N23:S23"/>
    <mergeCell ref="N28:S28"/>
    <mergeCell ref="N29:S29"/>
    <mergeCell ref="AI25:AN25"/>
    <mergeCell ref="AI24:AN24"/>
    <mergeCell ref="AI23:AN23"/>
    <mergeCell ref="AI22:AN22"/>
    <mergeCell ref="AI26:AN26"/>
    <mergeCell ref="N22:S22"/>
    <mergeCell ref="AI27:AN27"/>
    <mergeCell ref="AG35:AN37"/>
    <mergeCell ref="AJ32:AN32"/>
    <mergeCell ref="AI29:AN29"/>
    <mergeCell ref="AI28:AN28"/>
    <mergeCell ref="AC32:AH32"/>
    <mergeCell ref="W35:AE37"/>
    <mergeCell ref="B2:M2"/>
    <mergeCell ref="B3:M3"/>
    <mergeCell ref="W2:AH2"/>
    <mergeCell ref="W3:AH3"/>
    <mergeCell ref="AJ2:AN2"/>
    <mergeCell ref="AJ3:AN3"/>
    <mergeCell ref="W5:AA5"/>
    <mergeCell ref="AC5:AG5"/>
    <mergeCell ref="AC6:AG6"/>
    <mergeCell ref="AK5:AM5"/>
    <mergeCell ref="AK6:AM6"/>
    <mergeCell ref="I8:J8"/>
    <mergeCell ref="K8:L8"/>
    <mergeCell ref="W8:AA8"/>
    <mergeCell ref="W9:AA9"/>
    <mergeCell ref="W6:AA6"/>
    <mergeCell ref="W7:AA7"/>
    <mergeCell ref="P7:R7"/>
    <mergeCell ref="N14:S14"/>
    <mergeCell ref="B35:J37"/>
    <mergeCell ref="B34:J34"/>
    <mergeCell ref="L35:S37"/>
    <mergeCell ref="L34:S34"/>
    <mergeCell ref="AI18:AN18"/>
    <mergeCell ref="AI17:AN17"/>
    <mergeCell ref="N20:S20"/>
    <mergeCell ref="N21:S21"/>
    <mergeCell ref="N17:S17"/>
    <mergeCell ref="N18:S18"/>
    <mergeCell ref="N19:S19"/>
    <mergeCell ref="N15:S15"/>
    <mergeCell ref="N16:S1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108</v>
      </c>
      <c r="C3" s="58"/>
      <c r="D3" s="58"/>
      <c r="E3" s="58"/>
      <c r="F3" s="58"/>
      <c r="G3" s="58"/>
      <c r="H3" s="58"/>
      <c r="I3" s="58"/>
      <c r="J3" s="58"/>
      <c r="K3" s="58"/>
      <c r="L3" s="58"/>
      <c r="M3" s="59"/>
      <c r="N3" s="55"/>
      <c r="O3" s="60">
        <v>2050000.0</v>
      </c>
      <c r="P3" s="58"/>
      <c r="Q3" s="58"/>
      <c r="R3" s="58"/>
      <c r="S3" s="59"/>
      <c r="T3" s="56"/>
      <c r="U3" s="52"/>
      <c r="V3" s="53"/>
      <c r="W3" s="57" t="s">
        <v>109</v>
      </c>
      <c r="X3" s="58"/>
      <c r="Y3" s="58"/>
      <c r="Z3" s="58"/>
      <c r="AA3" s="58"/>
      <c r="AB3" s="58"/>
      <c r="AC3" s="58"/>
      <c r="AD3" s="58"/>
      <c r="AE3" s="58"/>
      <c r="AF3" s="58"/>
      <c r="AG3" s="58"/>
      <c r="AH3" s="59"/>
      <c r="AI3" s="55"/>
      <c r="AJ3" s="60">
        <v>1250000.0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15000.0</v>
      </c>
      <c r="I6" s="58"/>
      <c r="J6" s="58"/>
      <c r="K6" s="58"/>
      <c r="L6" s="59"/>
      <c r="M6" s="55"/>
      <c r="N6" s="55"/>
      <c r="O6" s="55"/>
      <c r="P6" s="66" t="str">
        <f>IF(B3&lt;&gt;"",IF(P8&gt;AK8,"WIN",IF(P8=AK8, "TIE","LOSS")),"")</f>
        <v>WIN</v>
      </c>
      <c r="Q6" s="58"/>
      <c r="R6" s="59"/>
      <c r="S6" s="55"/>
      <c r="T6" s="56"/>
      <c r="U6" s="52"/>
      <c r="V6" s="53"/>
      <c r="W6" s="64">
        <f>IF(W3&lt;&gt;"",IF(AJ3&lt;O3,O3-AJ3,0),"")</f>
        <v>800000</v>
      </c>
      <c r="X6" s="58"/>
      <c r="Y6" s="58"/>
      <c r="Z6" s="58"/>
      <c r="AA6" s="59"/>
      <c r="AB6" s="55"/>
      <c r="AC6" s="65">
        <v>7000.0</v>
      </c>
      <c r="AD6" s="58"/>
      <c r="AE6" s="58"/>
      <c r="AF6" s="58"/>
      <c r="AG6" s="59"/>
      <c r="AH6" s="55"/>
      <c r="AI6" s="55"/>
      <c r="AJ6" s="55"/>
      <c r="AK6" s="66" t="str">
        <f>IF(W3&lt;&gt;"",IF(AK8&gt;P8,"WIN",IF(AK8=P8, "TIE","LOSS")),"")</f>
        <v>LOSS</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+2</v>
      </c>
      <c r="L8" s="59"/>
      <c r="M8" s="55"/>
      <c r="N8" s="55"/>
      <c r="O8" s="55"/>
      <c r="P8" s="66">
        <f>IF(B3&lt;&gt;"",SUM(D14:D29),"")</f>
        <v>2</v>
      </c>
      <c r="Q8" s="58"/>
      <c r="R8" s="59"/>
      <c r="S8" s="55"/>
      <c r="T8" s="56"/>
      <c r="U8" s="52"/>
      <c r="V8" s="53"/>
      <c r="W8" s="79"/>
      <c r="X8" s="80"/>
      <c r="Y8" s="80"/>
      <c r="Z8" s="80"/>
      <c r="AA8" s="81"/>
      <c r="AB8" s="55"/>
      <c r="AC8" s="55"/>
      <c r="AD8" s="54" t="s">
        <v>64</v>
      </c>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3</v>
      </c>
      <c r="Q10" s="58"/>
      <c r="R10" s="59"/>
      <c r="S10" s="55"/>
      <c r="T10" s="56"/>
      <c r="U10" s="52"/>
      <c r="V10" s="53"/>
      <c r="W10" s="55"/>
      <c r="X10" s="55"/>
      <c r="Y10" s="55"/>
      <c r="Z10" s="55"/>
      <c r="AA10" s="55"/>
      <c r="AB10" s="55"/>
      <c r="AC10" s="55"/>
      <c r="AD10" s="55"/>
      <c r="AE10" s="55"/>
      <c r="AF10" s="55"/>
      <c r="AG10" s="55"/>
      <c r="AH10" s="55"/>
      <c r="AI10" s="55"/>
      <c r="AJ10" s="86"/>
      <c r="AK10" s="66">
        <f>IF(W3&lt;&gt;"",SUM(AA14:AA29),"")</f>
        <v>2</v>
      </c>
      <c r="AL10" s="58"/>
      <c r="AM10" s="59"/>
      <c r="AN10" s="55"/>
      <c r="AO10" s="56"/>
    </row>
    <row r="11" ht="15.0" customHeight="1">
      <c r="A11" s="53"/>
      <c r="B11" s="55"/>
      <c r="C11" s="87" t="s">
        <v>110</v>
      </c>
      <c r="D11" s="88" t="s">
        <v>111</v>
      </c>
      <c r="E11" s="87" t="s">
        <v>112</v>
      </c>
      <c r="F11" s="87" t="s">
        <v>113</v>
      </c>
      <c r="G11" s="89" t="s">
        <v>69</v>
      </c>
      <c r="H11" s="87" t="s">
        <v>114</v>
      </c>
      <c r="I11" s="91" t="s">
        <v>71</v>
      </c>
      <c r="J11" s="92" t="s">
        <v>72</v>
      </c>
      <c r="K11" s="58"/>
      <c r="L11" s="58"/>
      <c r="M11" s="59"/>
      <c r="N11" s="55"/>
      <c r="O11" s="55"/>
      <c r="P11" s="93"/>
      <c r="Q11" s="93"/>
      <c r="R11" s="93"/>
      <c r="S11" s="55"/>
      <c r="T11" s="56"/>
      <c r="U11" s="52"/>
      <c r="V11" s="53"/>
      <c r="W11" s="55"/>
      <c r="X11" s="87" t="s">
        <v>117</v>
      </c>
      <c r="Y11" s="88" t="s">
        <v>119</v>
      </c>
      <c r="Z11" s="87" t="s">
        <v>121</v>
      </c>
      <c r="AA11" s="87" t="s">
        <v>122</v>
      </c>
      <c r="AB11" s="89" t="s">
        <v>69</v>
      </c>
      <c r="AC11" s="87" t="s">
        <v>124</v>
      </c>
      <c r="AD11" s="91" t="s">
        <v>71</v>
      </c>
      <c r="AE11" s="92"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v>1.0</v>
      </c>
      <c r="E14" s="99"/>
      <c r="F14" s="99">
        <v>1.0</v>
      </c>
      <c r="G14" s="100"/>
      <c r="H14" s="101"/>
      <c r="I14" s="103">
        <f t="shared" ref="I14:I29" si="1">C14+D14*3+E14*2+F14*2+H14*5</f>
        <v>5</v>
      </c>
      <c r="J14" s="105"/>
      <c r="K14" s="100"/>
      <c r="L14" s="100"/>
      <c r="M14" s="106"/>
      <c r="N14" s="107"/>
      <c r="O14" s="58"/>
      <c r="P14" s="58"/>
      <c r="Q14" s="58"/>
      <c r="R14" s="58"/>
      <c r="S14" s="59"/>
      <c r="T14" s="56"/>
      <c r="U14" s="52"/>
      <c r="V14" s="53"/>
      <c r="W14" s="95">
        <v>1.0</v>
      </c>
      <c r="X14" s="98"/>
      <c r="Y14" s="99">
        <v>1.0</v>
      </c>
      <c r="Z14" s="99"/>
      <c r="AA14" s="99"/>
      <c r="AB14" s="100"/>
      <c r="AC14" s="101">
        <v>1.0</v>
      </c>
      <c r="AD14" s="103">
        <f t="shared" ref="AD14:AD29" si="2">X14+Y14*3+Z14*2+AA14*2+AC14*5</f>
        <v>8</v>
      </c>
      <c r="AE14" s="105"/>
      <c r="AF14" s="100"/>
      <c r="AG14" s="100"/>
      <c r="AH14" s="106"/>
      <c r="AI14" s="108" t="s">
        <v>130</v>
      </c>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v>1.0</v>
      </c>
      <c r="E17" s="111"/>
      <c r="F17" s="111"/>
      <c r="G17" s="112"/>
      <c r="H17" s="114"/>
      <c r="I17" s="103">
        <f t="shared" si="1"/>
        <v>3</v>
      </c>
      <c r="J17" s="109"/>
      <c r="K17" s="111"/>
      <c r="L17" s="111"/>
      <c r="M17" s="114"/>
      <c r="N17" s="107"/>
      <c r="O17" s="58"/>
      <c r="P17" s="58"/>
      <c r="Q17" s="58"/>
      <c r="R17" s="58"/>
      <c r="S17" s="59"/>
      <c r="T17" s="56"/>
      <c r="U17" s="52"/>
      <c r="V17" s="53"/>
      <c r="W17" s="116">
        <v>4.0</v>
      </c>
      <c r="X17" s="109"/>
      <c r="Y17" s="110"/>
      <c r="Z17" s="111"/>
      <c r="AA17" s="118">
        <v>1.0</v>
      </c>
      <c r="AB17" s="112"/>
      <c r="AC17" s="114"/>
      <c r="AD17" s="103">
        <f t="shared" si="2"/>
        <v>2</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v>1.0</v>
      </c>
      <c r="G20" s="112"/>
      <c r="H20" s="119">
        <v>1.0</v>
      </c>
      <c r="I20" s="103">
        <f t="shared" si="1"/>
        <v>7</v>
      </c>
      <c r="J20" s="109"/>
      <c r="K20" s="111"/>
      <c r="L20" s="111"/>
      <c r="M20" s="114"/>
      <c r="N20" s="107"/>
      <c r="O20" s="58"/>
      <c r="P20" s="58"/>
      <c r="Q20" s="58"/>
      <c r="R20" s="58"/>
      <c r="S20" s="59"/>
      <c r="T20" s="56"/>
      <c r="U20" s="52"/>
      <c r="V20" s="53"/>
      <c r="W20" s="95">
        <v>7.0</v>
      </c>
      <c r="X20" s="109"/>
      <c r="Y20" s="110"/>
      <c r="Z20" s="111"/>
      <c r="AA20" s="118">
        <v>1.0</v>
      </c>
      <c r="AB20" s="112"/>
      <c r="AC20" s="114"/>
      <c r="AD20" s="103">
        <f t="shared" si="2"/>
        <v>2</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v>1.0</v>
      </c>
      <c r="G27" s="112"/>
      <c r="H27" s="114"/>
      <c r="I27" s="103">
        <f t="shared" si="1"/>
        <v>2</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50000.0</v>
      </c>
      <c r="C32" s="58"/>
      <c r="D32" s="58"/>
      <c r="E32" s="58"/>
      <c r="F32" s="59"/>
      <c r="G32" s="55"/>
      <c r="H32" s="60">
        <v>-10000.0</v>
      </c>
      <c r="I32" s="58"/>
      <c r="J32" s="58"/>
      <c r="K32" s="58"/>
      <c r="L32" s="58"/>
      <c r="M32" s="59"/>
      <c r="N32" s="55"/>
      <c r="O32" s="122">
        <v>1.0</v>
      </c>
      <c r="P32" s="58"/>
      <c r="Q32" s="58"/>
      <c r="R32" s="58"/>
      <c r="S32" s="59"/>
      <c r="T32" s="56"/>
      <c r="U32" s="52"/>
      <c r="V32" s="53"/>
      <c r="W32" s="121">
        <v>20000.0</v>
      </c>
      <c r="X32" s="58"/>
      <c r="Y32" s="58"/>
      <c r="Z32" s="58"/>
      <c r="AA32" s="59"/>
      <c r="AB32" s="55"/>
      <c r="AC32" s="60">
        <v>0.0</v>
      </c>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t="s">
        <v>131</v>
      </c>
      <c r="X35" s="124"/>
      <c r="Y35" s="124"/>
      <c r="Z35" s="124"/>
      <c r="AA35" s="124"/>
      <c r="AB35" s="124"/>
      <c r="AC35" s="124"/>
      <c r="AD35" s="124"/>
      <c r="AE35" s="125"/>
      <c r="AF35" s="55"/>
      <c r="AG35" s="126" t="s">
        <v>132</v>
      </c>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8:AN18"/>
    <mergeCell ref="AI19:AN19"/>
    <mergeCell ref="AI20:AN20"/>
    <mergeCell ref="AI21:AN21"/>
    <mergeCell ref="AI22:AN22"/>
    <mergeCell ref="AI28:AN28"/>
    <mergeCell ref="AI27:AN27"/>
    <mergeCell ref="AI26:AN26"/>
    <mergeCell ref="AI23:AN23"/>
    <mergeCell ref="AG35:AN37"/>
    <mergeCell ref="AJ32:AN32"/>
    <mergeCell ref="O31:S31"/>
    <mergeCell ref="N28:S28"/>
    <mergeCell ref="N29:S29"/>
    <mergeCell ref="N21:S21"/>
    <mergeCell ref="N14:S14"/>
    <mergeCell ref="N15:S15"/>
    <mergeCell ref="L34:S34"/>
    <mergeCell ref="L35:S37"/>
    <mergeCell ref="O32:S32"/>
    <mergeCell ref="H31:M31"/>
    <mergeCell ref="AI17:AN17"/>
    <mergeCell ref="N20:S20"/>
    <mergeCell ref="N19:S19"/>
    <mergeCell ref="N17:S17"/>
    <mergeCell ref="N18:S18"/>
    <mergeCell ref="AE11:AH11"/>
    <mergeCell ref="AK10:AM10"/>
    <mergeCell ref="I8:J8"/>
    <mergeCell ref="P8:R8"/>
    <mergeCell ref="K8:L8"/>
    <mergeCell ref="AK8:AM8"/>
    <mergeCell ref="AF8:AG8"/>
    <mergeCell ref="J11:M11"/>
    <mergeCell ref="J12:J13"/>
    <mergeCell ref="K12:K13"/>
    <mergeCell ref="AB11:AB13"/>
    <mergeCell ref="AG12:AG13"/>
    <mergeCell ref="W9:AA9"/>
    <mergeCell ref="AD8:AE8"/>
    <mergeCell ref="W8:AA8"/>
    <mergeCell ref="B8:F8"/>
    <mergeCell ref="AI25:AN25"/>
    <mergeCell ref="AI24:AN24"/>
    <mergeCell ref="N22:S22"/>
    <mergeCell ref="N25:S25"/>
    <mergeCell ref="AK9:AM9"/>
    <mergeCell ref="AH12:AH13"/>
    <mergeCell ref="AI15:AN15"/>
    <mergeCell ref="AE12:AE13"/>
    <mergeCell ref="AF12:AF13"/>
    <mergeCell ref="AI14:AN14"/>
    <mergeCell ref="AI13:AN13"/>
    <mergeCell ref="B9:F9"/>
    <mergeCell ref="D11:D13"/>
    <mergeCell ref="C11:C13"/>
    <mergeCell ref="F11:F13"/>
    <mergeCell ref="E11:E13"/>
    <mergeCell ref="L12:L13"/>
    <mergeCell ref="M12:M13"/>
    <mergeCell ref="I11:I13"/>
    <mergeCell ref="G11:G13"/>
    <mergeCell ref="H11:H13"/>
    <mergeCell ref="AC11:AC13"/>
    <mergeCell ref="AD11:AD13"/>
    <mergeCell ref="X11:X13"/>
    <mergeCell ref="Y11:Y13"/>
    <mergeCell ref="Z11:Z13"/>
    <mergeCell ref="AA11:AA13"/>
    <mergeCell ref="H5:L5"/>
    <mergeCell ref="H6:L6"/>
    <mergeCell ref="AC6:AG6"/>
    <mergeCell ref="AK5:AM5"/>
    <mergeCell ref="AC5:AG5"/>
    <mergeCell ref="W6:AA6"/>
    <mergeCell ref="W5:AA5"/>
    <mergeCell ref="P6:R6"/>
    <mergeCell ref="AJ2:AN2"/>
    <mergeCell ref="W2:AH2"/>
    <mergeCell ref="AJ3:AN3"/>
    <mergeCell ref="W3:AH3"/>
    <mergeCell ref="O3:S3"/>
    <mergeCell ref="B3:M3"/>
    <mergeCell ref="B5:F5"/>
    <mergeCell ref="O2:S2"/>
    <mergeCell ref="B6:F6"/>
    <mergeCell ref="B2:M2"/>
    <mergeCell ref="P5:R5"/>
    <mergeCell ref="AI16:AN16"/>
    <mergeCell ref="N16:S16"/>
    <mergeCell ref="AI29:AN29"/>
    <mergeCell ref="AC32:AH32"/>
    <mergeCell ref="W32:AA32"/>
    <mergeCell ref="W35:AE37"/>
    <mergeCell ref="H32:M32"/>
    <mergeCell ref="B32:F32"/>
    <mergeCell ref="B34:J34"/>
    <mergeCell ref="B35:J37"/>
    <mergeCell ref="B31:F31"/>
    <mergeCell ref="N23:S23"/>
    <mergeCell ref="N24:S24"/>
    <mergeCell ref="N27:S27"/>
    <mergeCell ref="N26:S26"/>
    <mergeCell ref="P10:R10"/>
    <mergeCell ref="P9:R9"/>
    <mergeCell ref="N13:S13"/>
    <mergeCell ref="B7:F7"/>
    <mergeCell ref="W7:AA7"/>
    <mergeCell ref="AK6:AM6"/>
    <mergeCell ref="AK7:AM7"/>
    <mergeCell ref="P7:R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c r="C3" s="58"/>
      <c r="D3" s="58"/>
      <c r="E3" s="58"/>
      <c r="F3" s="58"/>
      <c r="G3" s="58"/>
      <c r="H3" s="58"/>
      <c r="I3" s="58"/>
      <c r="J3" s="58"/>
      <c r="K3" s="58"/>
      <c r="L3" s="58"/>
      <c r="M3" s="59"/>
      <c r="N3" s="55"/>
      <c r="O3" s="60"/>
      <c r="P3" s="58"/>
      <c r="Q3" s="58"/>
      <c r="R3" s="58"/>
      <c r="S3" s="59"/>
      <c r="T3" s="56"/>
      <c r="U3" s="52"/>
      <c r="V3" s="53"/>
      <c r="W3" s="57"/>
      <c r="X3" s="58"/>
      <c r="Y3" s="58"/>
      <c r="Z3" s="58"/>
      <c r="AA3" s="58"/>
      <c r="AB3" s="58"/>
      <c r="AC3" s="58"/>
      <c r="AD3" s="58"/>
      <c r="AE3" s="58"/>
      <c r="AF3" s="58"/>
      <c r="AG3" s="58"/>
      <c r="AH3" s="59"/>
      <c r="AI3" s="55"/>
      <c r="AJ3" s="60"/>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t="str">
        <f>IF(B3&lt;&gt;"",IF(O3&lt;AJ3,AJ3-O3,0),"")</f>
        <v/>
      </c>
      <c r="C6" s="58"/>
      <c r="D6" s="58"/>
      <c r="E6" s="58"/>
      <c r="F6" s="59"/>
      <c r="G6" s="55"/>
      <c r="H6" s="65"/>
      <c r="I6" s="58"/>
      <c r="J6" s="58"/>
      <c r="K6" s="58"/>
      <c r="L6" s="59"/>
      <c r="M6" s="55"/>
      <c r="N6" s="55"/>
      <c r="O6" s="55"/>
      <c r="P6" s="66" t="str">
        <f>IF(B3&lt;&gt;"",IF(P8&gt;AK8,"WIN",IF(P8=AK8, "TIE","LOSS")),"")</f>
        <v/>
      </c>
      <c r="Q6" s="58"/>
      <c r="R6" s="59"/>
      <c r="S6" s="55"/>
      <c r="T6" s="56"/>
      <c r="U6" s="52"/>
      <c r="V6" s="53"/>
      <c r="W6" s="64" t="str">
        <f>IF(W3&lt;&gt;"",IF(AJ3&lt;O3,O3-AJ3,0),"")</f>
        <v/>
      </c>
      <c r="X6" s="58"/>
      <c r="Y6" s="58"/>
      <c r="Z6" s="58"/>
      <c r="AA6" s="59"/>
      <c r="AB6" s="55"/>
      <c r="AC6" s="65"/>
      <c r="AD6" s="58"/>
      <c r="AE6" s="58"/>
      <c r="AF6" s="58"/>
      <c r="AG6" s="59"/>
      <c r="AH6" s="55"/>
      <c r="AI6" s="55"/>
      <c r="AJ6" s="55"/>
      <c r="AK6" s="66" t="str">
        <f>IF(W3&lt;&gt;"",IF(AK8&gt;P8,"WIN",IF(AK8=P8, "TIE","LOSS")),"")</f>
        <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
      </c>
      <c r="L8" s="59"/>
      <c r="M8" s="55"/>
      <c r="N8" s="55"/>
      <c r="O8" s="55"/>
      <c r="P8" s="66" t="str">
        <f>IF(B3&lt;&gt;"",SUM(D14:D29),"")</f>
        <v/>
      </c>
      <c r="Q8" s="58"/>
      <c r="R8" s="59"/>
      <c r="S8" s="55"/>
      <c r="T8" s="56"/>
      <c r="U8" s="52"/>
      <c r="V8" s="53"/>
      <c r="W8" s="79"/>
      <c r="X8" s="80"/>
      <c r="Y8" s="80"/>
      <c r="Z8" s="80"/>
      <c r="AA8" s="81"/>
      <c r="AB8" s="55"/>
      <c r="AC8" s="55"/>
      <c r="AD8" s="54" t="s">
        <v>64</v>
      </c>
      <c r="AF8" s="82" t="str">
        <f>if(W3&lt;&gt;"",if(AC6=H6,"+0",if(AC6&gt;H6,if(AC6&gt;=H6*2,"+2","+1"),"+0")),"")</f>
        <v/>
      </c>
      <c r="AG8" s="59"/>
      <c r="AH8" s="55"/>
      <c r="AI8" s="55"/>
      <c r="AJ8" s="55"/>
      <c r="AK8" s="66" t="str">
        <f>IF(W3&lt;&gt;"",SUM(Y14:Y29),"")</f>
        <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t="str">
        <f>IF(B3&lt;&gt;"",SUM(F14:F29),"")</f>
        <v/>
      </c>
      <c r="Q10" s="58"/>
      <c r="R10" s="59"/>
      <c r="S10" s="55"/>
      <c r="T10" s="56"/>
      <c r="U10" s="52"/>
      <c r="V10" s="53"/>
      <c r="W10" s="55"/>
      <c r="X10" s="55"/>
      <c r="Y10" s="55"/>
      <c r="Z10" s="55"/>
      <c r="AA10" s="55"/>
      <c r="AB10" s="55"/>
      <c r="AC10" s="55"/>
      <c r="AD10" s="55"/>
      <c r="AE10" s="55"/>
      <c r="AF10" s="55"/>
      <c r="AG10" s="55"/>
      <c r="AH10" s="55"/>
      <c r="AI10" s="55"/>
      <c r="AJ10" s="86"/>
      <c r="AK10" s="66" t="str">
        <f>IF(W3&lt;&gt;"",SUM(AA14:AA29),"")</f>
        <v/>
      </c>
      <c r="AL10" s="58"/>
      <c r="AM10" s="59"/>
      <c r="AN10" s="55"/>
      <c r="AO10" s="56"/>
    </row>
    <row r="11" ht="15.0" customHeight="1">
      <c r="A11" s="53"/>
      <c r="B11" s="55"/>
      <c r="C11" s="87" t="s">
        <v>115</v>
      </c>
      <c r="D11" s="88" t="s">
        <v>116</v>
      </c>
      <c r="E11" s="87" t="s">
        <v>118</v>
      </c>
      <c r="F11" s="87" t="s">
        <v>120</v>
      </c>
      <c r="G11" s="89" t="s">
        <v>69</v>
      </c>
      <c r="H11" s="87" t="s">
        <v>123</v>
      </c>
      <c r="I11" s="91" t="s">
        <v>71</v>
      </c>
      <c r="J11" s="104" t="s">
        <v>72</v>
      </c>
      <c r="K11" s="58"/>
      <c r="L11" s="58"/>
      <c r="M11" s="59"/>
      <c r="N11" s="55"/>
      <c r="O11" s="55"/>
      <c r="P11" s="93"/>
      <c r="Q11" s="93"/>
      <c r="R11" s="93"/>
      <c r="S11" s="55"/>
      <c r="T11" s="56"/>
      <c r="U11" s="52"/>
      <c r="V11" s="53"/>
      <c r="W11" s="55"/>
      <c r="X11" s="87" t="s">
        <v>125</v>
      </c>
      <c r="Y11" s="88" t="s">
        <v>126</v>
      </c>
      <c r="Z11" s="87" t="s">
        <v>127</v>
      </c>
      <c r="AA11" s="87" t="s">
        <v>128</v>
      </c>
      <c r="AB11" s="89" t="s">
        <v>69</v>
      </c>
      <c r="AC11" s="87" t="s">
        <v>129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c r="C32" s="58"/>
      <c r="D32" s="58"/>
      <c r="E32" s="58"/>
      <c r="F32" s="59"/>
      <c r="G32" s="55"/>
      <c r="H32" s="60"/>
      <c r="I32" s="58"/>
      <c r="J32" s="58"/>
      <c r="K32" s="58"/>
      <c r="L32" s="58"/>
      <c r="M32" s="59"/>
      <c r="N32" s="55"/>
      <c r="O32" s="122"/>
      <c r="P32" s="58"/>
      <c r="Q32" s="58"/>
      <c r="R32" s="58"/>
      <c r="S32" s="59"/>
      <c r="T32" s="56"/>
      <c r="U32" s="52"/>
      <c r="V32" s="53"/>
      <c r="W32" s="121"/>
      <c r="X32" s="58"/>
      <c r="Y32" s="58"/>
      <c r="Z32" s="58"/>
      <c r="AA32" s="59"/>
      <c r="AB32" s="55"/>
      <c r="AC32" s="60"/>
      <c r="AD32" s="58"/>
      <c r="AE32" s="58"/>
      <c r="AF32" s="58"/>
      <c r="AG32" s="58"/>
      <c r="AH32" s="59"/>
      <c r="AI32" s="55"/>
      <c r="AJ32" s="122"/>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N23:S23"/>
    <mergeCell ref="N22:S22"/>
    <mergeCell ref="B32:F32"/>
    <mergeCell ref="B31:F31"/>
    <mergeCell ref="B35:J37"/>
    <mergeCell ref="B34:J34"/>
    <mergeCell ref="H32:M32"/>
    <mergeCell ref="H31:M31"/>
    <mergeCell ref="N17:S17"/>
    <mergeCell ref="N18:S18"/>
    <mergeCell ref="N15:S15"/>
    <mergeCell ref="N16:S16"/>
    <mergeCell ref="O32:S32"/>
    <mergeCell ref="N28:S28"/>
    <mergeCell ref="N26:S26"/>
    <mergeCell ref="N27:S27"/>
    <mergeCell ref="N21:S21"/>
    <mergeCell ref="N19:S19"/>
    <mergeCell ref="B9:F9"/>
    <mergeCell ref="E11:E13"/>
    <mergeCell ref="F11:F13"/>
    <mergeCell ref="D11:D13"/>
    <mergeCell ref="C11:C13"/>
    <mergeCell ref="K12:K13"/>
    <mergeCell ref="J11:M11"/>
    <mergeCell ref="J12:J13"/>
    <mergeCell ref="H11:H13"/>
    <mergeCell ref="I11:I13"/>
    <mergeCell ref="P5:R5"/>
    <mergeCell ref="B3:M3"/>
    <mergeCell ref="B2:M2"/>
    <mergeCell ref="O2:S2"/>
    <mergeCell ref="O3:S3"/>
    <mergeCell ref="H5:L5"/>
    <mergeCell ref="B5:F5"/>
    <mergeCell ref="H6:L6"/>
    <mergeCell ref="B6:F6"/>
    <mergeCell ref="P8:R8"/>
    <mergeCell ref="P7:R7"/>
    <mergeCell ref="N14:S14"/>
    <mergeCell ref="P6:R6"/>
    <mergeCell ref="K8:L8"/>
    <mergeCell ref="I8:J8"/>
    <mergeCell ref="B8:F8"/>
    <mergeCell ref="G11:G13"/>
    <mergeCell ref="B7:F7"/>
    <mergeCell ref="W2:AH2"/>
    <mergeCell ref="W3:AH3"/>
    <mergeCell ref="W6:AA6"/>
    <mergeCell ref="W7:AA7"/>
    <mergeCell ref="W9:AA9"/>
    <mergeCell ref="W8:AA8"/>
    <mergeCell ref="AF8:AG8"/>
    <mergeCell ref="AD8:AE8"/>
    <mergeCell ref="AB11:AB13"/>
    <mergeCell ref="AC5:AG5"/>
    <mergeCell ref="AC6:AG6"/>
    <mergeCell ref="AC32:AH32"/>
    <mergeCell ref="W32:AA32"/>
    <mergeCell ref="X11:X13"/>
    <mergeCell ref="Y11:Y13"/>
    <mergeCell ref="W5:AA5"/>
    <mergeCell ref="AJ3:AN3"/>
    <mergeCell ref="AK5:AM5"/>
    <mergeCell ref="AI17:AN17"/>
    <mergeCell ref="AI18:AN18"/>
    <mergeCell ref="AI14:AN14"/>
    <mergeCell ref="AI16:AN16"/>
    <mergeCell ref="AI15:AN15"/>
    <mergeCell ref="AI13:AN13"/>
    <mergeCell ref="AJ2:AN2"/>
    <mergeCell ref="AI25:AN25"/>
    <mergeCell ref="AI24:AN24"/>
    <mergeCell ref="AI21:AN21"/>
    <mergeCell ref="AI19:AN19"/>
    <mergeCell ref="AI20:AN20"/>
    <mergeCell ref="AI22:AN22"/>
    <mergeCell ref="AI26:AN26"/>
    <mergeCell ref="AI28:AN28"/>
    <mergeCell ref="AI27:AN27"/>
    <mergeCell ref="AI23:AN23"/>
    <mergeCell ref="AC11:AC13"/>
    <mergeCell ref="AE11:AH11"/>
    <mergeCell ref="AK8:AM8"/>
    <mergeCell ref="AK9:AM9"/>
    <mergeCell ref="AK10:AM10"/>
    <mergeCell ref="AE12:AE13"/>
    <mergeCell ref="N13:S13"/>
    <mergeCell ref="L12:L13"/>
    <mergeCell ref="M12:M13"/>
    <mergeCell ref="O31:S31"/>
    <mergeCell ref="N29:S29"/>
    <mergeCell ref="L35:S37"/>
    <mergeCell ref="L34:S34"/>
    <mergeCell ref="W35:AE37"/>
    <mergeCell ref="AI29:AN29"/>
    <mergeCell ref="AJ32:AN32"/>
    <mergeCell ref="AG35:AN37"/>
    <mergeCell ref="N24:S24"/>
    <mergeCell ref="N25:S25"/>
    <mergeCell ref="P10:R10"/>
    <mergeCell ref="P9:R9"/>
    <mergeCell ref="AK6:AM6"/>
    <mergeCell ref="AK7:AM7"/>
    <mergeCell ref="AD11:AD13"/>
    <mergeCell ref="AF12:AF13"/>
    <mergeCell ref="AG12:AG13"/>
    <mergeCell ref="AH12:AH13"/>
    <mergeCell ref="AA11:AA13"/>
    <mergeCell ref="Z11:Z13"/>
    <mergeCell ref="N20:S2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42</v>
      </c>
      <c r="C3" s="58"/>
      <c r="D3" s="58"/>
      <c r="E3" s="58"/>
      <c r="F3" s="58"/>
      <c r="G3" s="58"/>
      <c r="H3" s="58"/>
      <c r="I3" s="58"/>
      <c r="J3" s="58"/>
      <c r="K3" s="58"/>
      <c r="L3" s="58"/>
      <c r="M3" s="59"/>
      <c r="N3" s="55"/>
      <c r="O3" s="60">
        <v>1490000.0</v>
      </c>
      <c r="P3" s="58"/>
      <c r="Q3" s="58"/>
      <c r="R3" s="58"/>
      <c r="S3" s="59"/>
      <c r="T3" s="56"/>
      <c r="U3" s="52"/>
      <c r="V3" s="53"/>
      <c r="W3" s="57" t="s">
        <v>52</v>
      </c>
      <c r="X3" s="58"/>
      <c r="Y3" s="58"/>
      <c r="Z3" s="58"/>
      <c r="AA3" s="58"/>
      <c r="AB3" s="58"/>
      <c r="AC3" s="58"/>
      <c r="AD3" s="58"/>
      <c r="AE3" s="58"/>
      <c r="AF3" s="58"/>
      <c r="AG3" s="58"/>
      <c r="AH3" s="59"/>
      <c r="AI3" s="55"/>
      <c r="AJ3" s="60">
        <v>1080000.0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16000.0</v>
      </c>
      <c r="I6" s="58"/>
      <c r="J6" s="58"/>
      <c r="K6" s="58"/>
      <c r="L6" s="59"/>
      <c r="M6" s="55"/>
      <c r="N6" s="55"/>
      <c r="O6" s="55"/>
      <c r="P6" s="66" t="str">
        <f>IF(B3&lt;&gt;"",IF(P8&gt;AK8,"WIN",IF(P8=AK8, "TIE","LOSS")),"")</f>
        <v>WIN</v>
      </c>
      <c r="Q6" s="58"/>
      <c r="R6" s="59"/>
      <c r="S6" s="55"/>
      <c r="T6" s="56"/>
      <c r="U6" s="52"/>
      <c r="V6" s="53"/>
      <c r="W6" s="64">
        <f>IF(W3&lt;&gt;"",IF(AJ3&lt;O3,O3-AJ3,0),"")</f>
        <v>410000</v>
      </c>
      <c r="X6" s="58"/>
      <c r="Y6" s="58"/>
      <c r="Z6" s="58"/>
      <c r="AA6" s="59"/>
      <c r="AB6" s="55"/>
      <c r="AC6" s="65">
        <v>11000.0</v>
      </c>
      <c r="AD6" s="58"/>
      <c r="AE6" s="58"/>
      <c r="AF6" s="58"/>
      <c r="AG6" s="59"/>
      <c r="AH6" s="55"/>
      <c r="AI6" s="55"/>
      <c r="AJ6" s="55"/>
      <c r="AK6" s="66" t="str">
        <f>IF(W3&lt;&gt;"",IF(AK8&gt;P8,"WIN",IF(AK8=P8, "TIE","LOSS")),"")</f>
        <v>LOSS</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90" t="s">
        <v>133</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2</v>
      </c>
      <c r="Q8" s="58"/>
      <c r="R8" s="59"/>
      <c r="S8" s="55"/>
      <c r="T8" s="56"/>
      <c r="U8" s="52"/>
      <c r="V8" s="53"/>
      <c r="W8" s="134" t="s">
        <v>134</v>
      </c>
      <c r="X8" s="80"/>
      <c r="Y8" s="80"/>
      <c r="Z8" s="80"/>
      <c r="AA8" s="81"/>
      <c r="AB8" s="55"/>
      <c r="AC8" s="55"/>
      <c r="AD8" s="54" t="s">
        <v>64</v>
      </c>
      <c r="AF8" s="82" t="str">
        <f>if(W3&lt;&gt;"",if(AC6=H6,"+0",if(AC6&gt;H6,if(AC6&gt;=H6*2,"+2","+1"),"+0")),"")</f>
        <v>+0</v>
      </c>
      <c r="AG8" s="59"/>
      <c r="AH8" s="55"/>
      <c r="AI8" s="55"/>
      <c r="AJ8" s="55"/>
      <c r="AK8" s="66">
        <f>IF(W3&lt;&gt;"",SUM(Y14:Y29),"")</f>
        <v>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136" t="s">
        <v>137</v>
      </c>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3</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143</v>
      </c>
      <c r="D11" s="88" t="s">
        <v>144</v>
      </c>
      <c r="E11" s="87" t="s">
        <v>147</v>
      </c>
      <c r="F11" s="87" t="s">
        <v>150</v>
      </c>
      <c r="G11" s="89" t="s">
        <v>69</v>
      </c>
      <c r="H11" s="87" t="s">
        <v>152</v>
      </c>
      <c r="I11" s="91" t="s">
        <v>71</v>
      </c>
      <c r="J11" s="104" t="s">
        <v>72</v>
      </c>
      <c r="K11" s="58"/>
      <c r="L11" s="58"/>
      <c r="M11" s="59"/>
      <c r="N11" s="55"/>
      <c r="O11" s="55"/>
      <c r="P11" s="93"/>
      <c r="Q11" s="93"/>
      <c r="R11" s="93"/>
      <c r="S11" s="55"/>
      <c r="T11" s="56"/>
      <c r="U11" s="52"/>
      <c r="V11" s="53"/>
      <c r="W11" s="55"/>
      <c r="X11" s="87" t="s">
        <v>155</v>
      </c>
      <c r="Y11" s="88" t="s">
        <v>156</v>
      </c>
      <c r="Z11" s="87" t="s">
        <v>157</v>
      </c>
      <c r="AA11" s="87" t="s">
        <v>158</v>
      </c>
      <c r="AB11" s="89" t="s">
        <v>69</v>
      </c>
      <c r="AC11" s="87" t="s">
        <v>159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98">
        <v>1.0</v>
      </c>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9">
        <v>1.0</v>
      </c>
      <c r="AD18" s="103">
        <f t="shared" si="2"/>
        <v>5</v>
      </c>
      <c r="AE18" s="109"/>
      <c r="AF18" s="111"/>
      <c r="AG18" s="111"/>
      <c r="AH18" s="114"/>
      <c r="AI18" s="107"/>
      <c r="AJ18" s="58"/>
      <c r="AK18" s="58"/>
      <c r="AL18" s="58"/>
      <c r="AM18" s="58"/>
      <c r="AN18" s="59"/>
      <c r="AO18" s="56"/>
    </row>
    <row r="19" ht="15.0" customHeight="1">
      <c r="A19" s="53"/>
      <c r="B19" s="95">
        <v>6.0</v>
      </c>
      <c r="C19" s="109"/>
      <c r="D19" s="110"/>
      <c r="E19" s="111"/>
      <c r="F19" s="118">
        <v>1.0</v>
      </c>
      <c r="G19" s="112"/>
      <c r="H19" s="119">
        <v>1.0</v>
      </c>
      <c r="I19" s="103">
        <f t="shared" si="1"/>
        <v>7</v>
      </c>
      <c r="J19" s="109"/>
      <c r="K19" s="111"/>
      <c r="L19" s="111"/>
      <c r="M19" s="114"/>
      <c r="N19" s="108" t="s">
        <v>170</v>
      </c>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37">
        <v>1.0</v>
      </c>
      <c r="AF20" s="118" t="s">
        <v>171</v>
      </c>
      <c r="AG20" s="111"/>
      <c r="AH20" s="114"/>
      <c r="AI20" s="107"/>
      <c r="AJ20" s="58"/>
      <c r="AK20" s="58"/>
      <c r="AL20" s="58"/>
      <c r="AM20" s="58"/>
      <c r="AN20" s="59"/>
      <c r="AO20" s="56"/>
    </row>
    <row r="21" ht="15.0" customHeight="1">
      <c r="A21" s="53"/>
      <c r="B21" s="95">
        <v>8.0</v>
      </c>
      <c r="C21" s="109"/>
      <c r="D21" s="110"/>
      <c r="E21" s="111"/>
      <c r="F21" s="118">
        <v>1.0</v>
      </c>
      <c r="G21" s="112"/>
      <c r="H21" s="114"/>
      <c r="I21" s="103">
        <f t="shared" si="1"/>
        <v>2</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7">
        <v>1.0</v>
      </c>
      <c r="E24" s="111"/>
      <c r="F24" s="118">
        <v>1.0</v>
      </c>
      <c r="G24" s="112"/>
      <c r="H24" s="114"/>
      <c r="I24" s="103">
        <f t="shared" si="1"/>
        <v>5</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37">
        <v>1.0</v>
      </c>
      <c r="AF28" s="111"/>
      <c r="AG28" s="118" t="s">
        <v>172</v>
      </c>
      <c r="AH28" s="114"/>
      <c r="AI28" s="107"/>
      <c r="AJ28" s="58"/>
      <c r="AK28" s="58"/>
      <c r="AL28" s="58"/>
      <c r="AM28" s="58"/>
      <c r="AN28" s="59"/>
      <c r="AO28" s="56"/>
    </row>
    <row r="29" ht="15.0" customHeight="1">
      <c r="A29" s="53"/>
      <c r="B29" s="95">
        <v>16.0</v>
      </c>
      <c r="C29" s="109"/>
      <c r="D29" s="118">
        <v>1.0</v>
      </c>
      <c r="E29" s="111"/>
      <c r="F29" s="111"/>
      <c r="G29" s="112"/>
      <c r="H29" s="114"/>
      <c r="I29" s="103">
        <f t="shared" si="1"/>
        <v>3</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30000.0</v>
      </c>
      <c r="C32" s="58"/>
      <c r="D32" s="58"/>
      <c r="E32" s="58"/>
      <c r="F32" s="59"/>
      <c r="G32" s="55"/>
      <c r="H32" s="60">
        <v>0.0</v>
      </c>
      <c r="I32" s="58"/>
      <c r="J32" s="58"/>
      <c r="K32" s="58"/>
      <c r="L32" s="58"/>
      <c r="M32" s="59"/>
      <c r="N32" s="55"/>
      <c r="O32" s="122">
        <v>1.0</v>
      </c>
      <c r="P32" s="58"/>
      <c r="Q32" s="58"/>
      <c r="R32" s="58"/>
      <c r="S32" s="59"/>
      <c r="T32" s="56"/>
      <c r="U32" s="52"/>
      <c r="V32" s="53"/>
      <c r="W32" s="121">
        <v>30000.0</v>
      </c>
      <c r="X32" s="58"/>
      <c r="Y32" s="58"/>
      <c r="Z32" s="58"/>
      <c r="AA32" s="59"/>
      <c r="AB32" s="55"/>
      <c r="AC32" s="60">
        <v>0.0</v>
      </c>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44</v>
      </c>
      <c r="C3" s="58"/>
      <c r="D3" s="58"/>
      <c r="E3" s="58"/>
      <c r="F3" s="58"/>
      <c r="G3" s="58"/>
      <c r="H3" s="58"/>
      <c r="I3" s="58"/>
      <c r="J3" s="58"/>
      <c r="K3" s="58"/>
      <c r="L3" s="58"/>
      <c r="M3" s="59"/>
      <c r="N3" s="55"/>
      <c r="O3" s="60">
        <v>1860000.0</v>
      </c>
      <c r="P3" s="58"/>
      <c r="Q3" s="58"/>
      <c r="R3" s="58"/>
      <c r="S3" s="59"/>
      <c r="T3" s="56"/>
      <c r="U3" s="52"/>
      <c r="V3" s="53"/>
      <c r="W3" s="57" t="s">
        <v>43</v>
      </c>
      <c r="X3" s="58"/>
      <c r="Y3" s="58"/>
      <c r="Z3" s="58"/>
      <c r="AA3" s="58"/>
      <c r="AB3" s="58"/>
      <c r="AC3" s="58"/>
      <c r="AD3" s="58"/>
      <c r="AE3" s="58"/>
      <c r="AF3" s="58"/>
      <c r="AG3" s="58"/>
      <c r="AH3" s="59"/>
      <c r="AI3" s="55"/>
      <c r="AJ3" s="60">
        <v>1720000.0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17000.0</v>
      </c>
      <c r="I6" s="58"/>
      <c r="J6" s="58"/>
      <c r="K6" s="58"/>
      <c r="L6" s="59"/>
      <c r="M6" s="55"/>
      <c r="N6" s="55"/>
      <c r="O6" s="55"/>
      <c r="P6" s="66" t="str">
        <f>IF(B3&lt;&gt;"",IF(P8&gt;AK8,"WIN",IF(P8=AK8, "TIE","LOSS")),"")</f>
        <v>TIE</v>
      </c>
      <c r="Q6" s="58"/>
      <c r="R6" s="59"/>
      <c r="S6" s="55"/>
      <c r="T6" s="56"/>
      <c r="U6" s="52"/>
      <c r="V6" s="53"/>
      <c r="W6" s="64">
        <f>IF(W3&lt;&gt;"",IF(AJ3&lt;O3,O3-AJ3,0),"")</f>
        <v>140000</v>
      </c>
      <c r="X6" s="58"/>
      <c r="Y6" s="58"/>
      <c r="Z6" s="58"/>
      <c r="AA6" s="59"/>
      <c r="AB6" s="55"/>
      <c r="AC6" s="65">
        <v>12000.0</v>
      </c>
      <c r="AD6" s="58"/>
      <c r="AE6" s="58"/>
      <c r="AF6" s="58"/>
      <c r="AG6" s="59"/>
      <c r="AH6" s="55"/>
      <c r="AI6" s="55"/>
      <c r="AJ6" s="55"/>
      <c r="AK6" s="66" t="str">
        <f>IF(W3&lt;&gt;"",IF(AK8&gt;P8,"WIN",IF(AK8=P8, "TIE","LOSS")),"")</f>
        <v>TIE</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90" t="s">
        <v>135</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135">
        <v>2.0</v>
      </c>
      <c r="Q8" s="58"/>
      <c r="R8" s="59"/>
      <c r="S8" s="55"/>
      <c r="T8" s="56"/>
      <c r="U8" s="52"/>
      <c r="V8" s="53"/>
      <c r="W8" s="134" t="s">
        <v>136</v>
      </c>
      <c r="X8" s="80"/>
      <c r="Y8" s="80"/>
      <c r="Z8" s="80"/>
      <c r="AA8" s="81"/>
      <c r="AB8" s="55"/>
      <c r="AC8" s="55"/>
      <c r="AD8" s="54" t="s">
        <v>64</v>
      </c>
      <c r="AF8" s="82" t="str">
        <f>if(W3&lt;&gt;"",if(AC6=H6,"+0",if(AC6&gt;H6,if(AC6&gt;=H6*2,"+2","+1"),"+0")),"")</f>
        <v>+0</v>
      </c>
      <c r="AG8" s="59"/>
      <c r="AH8" s="55"/>
      <c r="AI8" s="55"/>
      <c r="AJ8" s="55"/>
      <c r="AK8" s="135">
        <v>2.0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135">
        <v>3.0</v>
      </c>
      <c r="Q10" s="58"/>
      <c r="R10" s="59"/>
      <c r="S10" s="55"/>
      <c r="T10" s="56"/>
      <c r="U10" s="52"/>
      <c r="V10" s="53"/>
      <c r="W10" s="55"/>
      <c r="X10" s="55"/>
      <c r="Y10" s="55"/>
      <c r="Z10" s="55"/>
      <c r="AA10" s="55"/>
      <c r="AB10" s="55"/>
      <c r="AC10" s="55"/>
      <c r="AD10" s="55"/>
      <c r="AE10" s="55"/>
      <c r="AF10" s="55"/>
      <c r="AG10" s="55"/>
      <c r="AH10" s="55"/>
      <c r="AI10" s="55"/>
      <c r="AJ10" s="86"/>
      <c r="AK10" s="135">
        <v>1.0</v>
      </c>
      <c r="AL10" s="58"/>
      <c r="AM10" s="59"/>
      <c r="AN10" s="55"/>
      <c r="AO10" s="56"/>
    </row>
    <row r="11" ht="15.0" customHeight="1">
      <c r="A11" s="53"/>
      <c r="B11" s="55"/>
      <c r="C11" s="87" t="s">
        <v>138</v>
      </c>
      <c r="D11" s="88" t="s">
        <v>139</v>
      </c>
      <c r="E11" s="87" t="s">
        <v>140</v>
      </c>
      <c r="F11" s="87" t="s">
        <v>141</v>
      </c>
      <c r="G11" s="89" t="s">
        <v>69</v>
      </c>
      <c r="H11" s="87" t="s">
        <v>142</v>
      </c>
      <c r="I11" s="91" t="s">
        <v>71</v>
      </c>
      <c r="J11" s="104" t="s">
        <v>72</v>
      </c>
      <c r="K11" s="58"/>
      <c r="L11" s="58"/>
      <c r="M11" s="59"/>
      <c r="N11" s="55"/>
      <c r="O11" s="55"/>
      <c r="P11" s="93"/>
      <c r="Q11" s="93"/>
      <c r="R11" s="93"/>
      <c r="S11" s="55"/>
      <c r="T11" s="56"/>
      <c r="U11" s="52"/>
      <c r="V11" s="53"/>
      <c r="W11" s="55"/>
      <c r="X11" s="87" t="s">
        <v>146</v>
      </c>
      <c r="Y11" s="88" t="s">
        <v>148</v>
      </c>
      <c r="Z11" s="87" t="s">
        <v>149</v>
      </c>
      <c r="AA11" s="87" t="s">
        <v>151</v>
      </c>
      <c r="AB11" s="89" t="s">
        <v>69</v>
      </c>
      <c r="AC11" s="87" t="s">
        <v>153</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v>1.0</v>
      </c>
      <c r="Z14" s="99"/>
      <c r="AA14" s="99"/>
      <c r="AB14" s="100"/>
      <c r="AC14" s="101"/>
      <c r="AD14" s="103">
        <f t="shared" ref="AD14:AD29" si="2">X14+Y14*3+Z14*2+AA14*2+AC14*5</f>
        <v>3</v>
      </c>
      <c r="AE14" s="105"/>
      <c r="AF14" s="100"/>
      <c r="AG14" s="100"/>
      <c r="AH14" s="106"/>
      <c r="AI14" s="108"/>
      <c r="AJ14" s="58"/>
      <c r="AK14" s="58"/>
      <c r="AL14" s="58"/>
      <c r="AM14" s="58"/>
      <c r="AN14" s="59"/>
      <c r="AO14" s="56"/>
    </row>
    <row r="15" ht="15.0" customHeight="1">
      <c r="A15" s="53"/>
      <c r="B15" s="95">
        <v>2.0</v>
      </c>
      <c r="C15" s="109"/>
      <c r="D15" s="110"/>
      <c r="E15" s="111"/>
      <c r="F15" s="118">
        <v>1.0</v>
      </c>
      <c r="G15" s="112"/>
      <c r="H15" s="114"/>
      <c r="I15" s="103">
        <f t="shared" si="1"/>
        <v>2</v>
      </c>
      <c r="J15" s="109"/>
      <c r="K15" s="115"/>
      <c r="L15" s="115"/>
      <c r="M15" s="114"/>
      <c r="N15" s="107"/>
      <c r="O15" s="58"/>
      <c r="P15" s="58"/>
      <c r="Q15" s="58"/>
      <c r="R15" s="58"/>
      <c r="S15" s="59"/>
      <c r="T15" s="56"/>
      <c r="U15" s="52"/>
      <c r="V15" s="53"/>
      <c r="W15" s="95">
        <v>2.0</v>
      </c>
      <c r="X15" s="137">
        <v>2.0</v>
      </c>
      <c r="Y15" s="117">
        <v>1.0</v>
      </c>
      <c r="Z15" s="111"/>
      <c r="AA15" s="111"/>
      <c r="AB15" s="112"/>
      <c r="AC15" s="119"/>
      <c r="AD15" s="103">
        <f t="shared" si="2"/>
        <v>5</v>
      </c>
      <c r="AE15" s="109"/>
      <c r="AF15" s="115"/>
      <c r="AG15" s="115"/>
      <c r="AH15" s="114"/>
      <c r="AI15" s="108"/>
      <c r="AJ15" s="58"/>
      <c r="AK15" s="58"/>
      <c r="AL15" s="58"/>
      <c r="AM15" s="58"/>
      <c r="AN15" s="59"/>
      <c r="AO15" s="56"/>
    </row>
    <row r="16" ht="15.0" customHeight="1">
      <c r="A16" s="53"/>
      <c r="B16" s="95">
        <v>3.0</v>
      </c>
      <c r="C16" s="109"/>
      <c r="D16" s="110"/>
      <c r="E16" s="111"/>
      <c r="F16" s="118">
        <v>1.0</v>
      </c>
      <c r="G16" s="112"/>
      <c r="H16" s="114"/>
      <c r="I16" s="103">
        <f t="shared" si="1"/>
        <v>2</v>
      </c>
      <c r="J16" s="109"/>
      <c r="K16" s="111"/>
      <c r="L16" s="111"/>
      <c r="M16" s="114"/>
      <c r="N16" s="107"/>
      <c r="O16" s="58"/>
      <c r="P16" s="58"/>
      <c r="Q16" s="58"/>
      <c r="R16" s="58"/>
      <c r="S16" s="59"/>
      <c r="T16" s="56"/>
      <c r="U16" s="52"/>
      <c r="V16" s="53"/>
      <c r="W16" s="95">
        <v>3.0</v>
      </c>
      <c r="X16" s="109"/>
      <c r="Y16" s="110"/>
      <c r="Z16" s="111"/>
      <c r="AA16" s="118">
        <v>1.0</v>
      </c>
      <c r="AB16" s="112"/>
      <c r="AC16" s="114"/>
      <c r="AD16" s="103">
        <f t="shared" si="2"/>
        <v>2</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9">
        <v>1.0</v>
      </c>
      <c r="I19" s="103">
        <f t="shared" si="1"/>
        <v>5</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v>1.0</v>
      </c>
      <c r="G20" s="112"/>
      <c r="H20" s="119"/>
      <c r="I20" s="103">
        <f t="shared" si="1"/>
        <v>2</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7">
        <v>2.0</v>
      </c>
      <c r="E21" s="111"/>
      <c r="F21" s="111"/>
      <c r="G21" s="112"/>
      <c r="H21" s="114"/>
      <c r="I21" s="103">
        <f t="shared" si="1"/>
        <v>6</v>
      </c>
      <c r="J21" s="109"/>
      <c r="K21" s="111"/>
      <c r="L21" s="111"/>
      <c r="M21" s="114"/>
      <c r="N21" s="107"/>
      <c r="O21" s="58"/>
      <c r="P21" s="58"/>
      <c r="Q21" s="58"/>
      <c r="R21" s="58"/>
      <c r="S21" s="59"/>
      <c r="T21" s="56"/>
      <c r="U21" s="52"/>
      <c r="V21" s="53"/>
      <c r="W21" s="95">
        <v>8.0</v>
      </c>
      <c r="X21" s="109"/>
      <c r="Y21" s="110"/>
      <c r="Z21" s="111"/>
      <c r="AA21" s="111"/>
      <c r="AB21" s="112"/>
      <c r="AC21" s="119">
        <v>1.0</v>
      </c>
      <c r="AD21" s="103">
        <f t="shared" si="2"/>
        <v>5</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37">
        <v>1.0</v>
      </c>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37">
        <v>1.0</v>
      </c>
      <c r="AF28" s="111"/>
      <c r="AG28" s="118" t="s">
        <v>173</v>
      </c>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80000.0</v>
      </c>
      <c r="C32" s="58"/>
      <c r="D32" s="58"/>
      <c r="E32" s="58"/>
      <c r="F32" s="59"/>
      <c r="G32" s="55"/>
      <c r="H32" s="60">
        <v>10000.0</v>
      </c>
      <c r="I32" s="58"/>
      <c r="J32" s="58"/>
      <c r="K32" s="58"/>
      <c r="L32" s="58"/>
      <c r="M32" s="59"/>
      <c r="N32" s="55"/>
      <c r="O32" s="122">
        <v>0.0</v>
      </c>
      <c r="P32" s="58"/>
      <c r="Q32" s="58"/>
      <c r="R32" s="58"/>
      <c r="S32" s="59"/>
      <c r="T32" s="56"/>
      <c r="U32" s="52"/>
      <c r="V32" s="53"/>
      <c r="W32" s="121">
        <v>40000.0</v>
      </c>
      <c r="X32" s="58"/>
      <c r="Y32" s="58"/>
      <c r="Z32" s="58"/>
      <c r="AA32" s="59"/>
      <c r="AB32" s="55"/>
      <c r="AC32" s="60">
        <v>30000.0</v>
      </c>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174</v>
      </c>
      <c r="C35" s="124"/>
      <c r="D35" s="124"/>
      <c r="E35" s="124"/>
      <c r="F35" s="124"/>
      <c r="G35" s="124"/>
      <c r="H35" s="124"/>
      <c r="I35" s="124"/>
      <c r="J35" s="125"/>
      <c r="K35" s="55"/>
      <c r="L35" s="123"/>
      <c r="M35" s="124"/>
      <c r="N35" s="124"/>
      <c r="O35" s="124"/>
      <c r="P35" s="124"/>
      <c r="Q35" s="124"/>
      <c r="R35" s="124"/>
      <c r="S35" s="125"/>
      <c r="T35" s="56"/>
      <c r="U35" s="52"/>
      <c r="V35" s="53"/>
      <c r="W35" s="126" t="s">
        <v>175</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46</v>
      </c>
      <c r="C3" s="58"/>
      <c r="D3" s="58"/>
      <c r="E3" s="58"/>
      <c r="F3" s="58"/>
      <c r="G3" s="58"/>
      <c r="H3" s="58"/>
      <c r="I3" s="58"/>
      <c r="J3" s="58"/>
      <c r="K3" s="58"/>
      <c r="L3" s="58"/>
      <c r="M3" s="59"/>
      <c r="N3" s="55"/>
      <c r="O3" s="60"/>
      <c r="P3" s="58"/>
      <c r="Q3" s="58"/>
      <c r="R3" s="58"/>
      <c r="S3" s="59"/>
      <c r="T3" s="56"/>
      <c r="U3" s="52"/>
      <c r="V3" s="53"/>
      <c r="W3" s="57" t="s">
        <v>38</v>
      </c>
      <c r="X3" s="58"/>
      <c r="Y3" s="58"/>
      <c r="Z3" s="58"/>
      <c r="AA3" s="58"/>
      <c r="AB3" s="58"/>
      <c r="AC3" s="58"/>
      <c r="AD3" s="58"/>
      <c r="AE3" s="58"/>
      <c r="AF3" s="58"/>
      <c r="AG3" s="58"/>
      <c r="AH3" s="59"/>
      <c r="AI3" s="55"/>
      <c r="AJ3" s="60"/>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12000.0</v>
      </c>
      <c r="I6" s="58"/>
      <c r="J6" s="58"/>
      <c r="K6" s="58"/>
      <c r="L6" s="59"/>
      <c r="M6" s="55"/>
      <c r="N6" s="55"/>
      <c r="O6" s="55"/>
      <c r="P6" s="66" t="str">
        <f>IF(B3&lt;&gt;"",IF(P8&gt;AK8,"WIN",IF(P8=AK8, "TIE","LOSS")),"")</f>
        <v>LOSS</v>
      </c>
      <c r="Q6" s="58"/>
      <c r="R6" s="59"/>
      <c r="S6" s="55"/>
      <c r="T6" s="56"/>
      <c r="U6" s="52"/>
      <c r="V6" s="53"/>
      <c r="W6" s="64">
        <f>IF(W3&lt;&gt;"",IF(AJ3&lt;O3,O3-AJ3,0),"")</f>
        <v>0</v>
      </c>
      <c r="X6" s="58"/>
      <c r="Y6" s="58"/>
      <c r="Z6" s="58"/>
      <c r="AA6" s="59"/>
      <c r="AB6" s="55"/>
      <c r="AC6" s="65">
        <v>11000.0</v>
      </c>
      <c r="AD6" s="58"/>
      <c r="AE6" s="58"/>
      <c r="AF6" s="58"/>
      <c r="AG6" s="59"/>
      <c r="AH6" s="55"/>
      <c r="AI6" s="55"/>
      <c r="AJ6" s="55"/>
      <c r="AK6" s="66" t="str">
        <f>IF(W3&lt;&gt;"",IF(AK8&gt;P8,"WIN",IF(AK8=P8, "TIE","LOSS")),"")</f>
        <v>WIN</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90" t="s">
        <v>145</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1</v>
      </c>
      <c r="Q8" s="58"/>
      <c r="R8" s="59"/>
      <c r="S8" s="55"/>
      <c r="T8" s="56"/>
      <c r="U8" s="52"/>
      <c r="V8" s="53"/>
      <c r="W8" s="134" t="s">
        <v>154</v>
      </c>
      <c r="X8" s="80"/>
      <c r="Y8" s="80"/>
      <c r="Z8" s="80"/>
      <c r="AA8" s="81"/>
      <c r="AB8" s="55"/>
      <c r="AC8" s="55"/>
      <c r="AD8" s="54" t="s">
        <v>64</v>
      </c>
      <c r="AF8" s="82" t="str">
        <f>if(W3&lt;&gt;"",if(AC6=H6,"+0",if(AC6&gt;H6,if(AC6&gt;=H6*2,"+2","+1"),"+0")),"")</f>
        <v>+0</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1</v>
      </c>
      <c r="Q10" s="58"/>
      <c r="R10" s="59"/>
      <c r="S10" s="55"/>
      <c r="T10" s="56"/>
      <c r="U10" s="52"/>
      <c r="V10" s="53"/>
      <c r="W10" s="55"/>
      <c r="X10" s="55"/>
      <c r="Y10" s="55"/>
      <c r="Z10" s="55"/>
      <c r="AA10" s="55"/>
      <c r="AB10" s="55"/>
      <c r="AC10" s="55"/>
      <c r="AD10" s="55"/>
      <c r="AE10" s="55"/>
      <c r="AF10" s="55"/>
      <c r="AG10" s="55"/>
      <c r="AH10" s="55"/>
      <c r="AI10" s="55"/>
      <c r="AJ10" s="86"/>
      <c r="AK10" s="66">
        <f>IF(W3&lt;&gt;"",SUM(AA14:AA29),"")</f>
        <v>4</v>
      </c>
      <c r="AL10" s="58"/>
      <c r="AM10" s="59"/>
      <c r="AN10" s="55"/>
      <c r="AO10" s="56"/>
    </row>
    <row r="11" ht="15.0" customHeight="1">
      <c r="A11" s="53"/>
      <c r="B11" s="55"/>
      <c r="C11" s="87" t="s">
        <v>160</v>
      </c>
      <c r="D11" s="88" t="s">
        <v>161</v>
      </c>
      <c r="E11" s="87" t="s">
        <v>162</v>
      </c>
      <c r="F11" s="87" t="s">
        <v>163</v>
      </c>
      <c r="G11" s="89" t="s">
        <v>69</v>
      </c>
      <c r="H11" s="87" t="s">
        <v>164</v>
      </c>
      <c r="I11" s="91" t="s">
        <v>71</v>
      </c>
      <c r="J11" s="104" t="s">
        <v>72</v>
      </c>
      <c r="K11" s="58"/>
      <c r="L11" s="58"/>
      <c r="M11" s="59"/>
      <c r="N11" s="55"/>
      <c r="O11" s="55"/>
      <c r="P11" s="93"/>
      <c r="Q11" s="93"/>
      <c r="R11" s="93"/>
      <c r="S11" s="55"/>
      <c r="T11" s="56"/>
      <c r="U11" s="52"/>
      <c r="V11" s="53"/>
      <c r="W11" s="55"/>
      <c r="X11" s="87" t="s">
        <v>165</v>
      </c>
      <c r="Y11" s="88" t="s">
        <v>166</v>
      </c>
      <c r="Z11" s="87" t="s">
        <v>167</v>
      </c>
      <c r="AA11" s="87" t="s">
        <v>168</v>
      </c>
      <c r="AB11" s="89" t="s">
        <v>69</v>
      </c>
      <c r="AC11" s="87" t="s">
        <v>169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v>3.0</v>
      </c>
      <c r="AB14" s="100"/>
      <c r="AC14" s="101"/>
      <c r="AD14" s="103">
        <f t="shared" ref="AD14:AD29" si="2">X14+Y14*3+Z14*2+AA14*2+AC14*5</f>
        <v>6</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8">
        <v>1.0</v>
      </c>
      <c r="AB15" s="112"/>
      <c r="AC15" s="119"/>
      <c r="AD15" s="103">
        <f t="shared" si="2"/>
        <v>2</v>
      </c>
      <c r="AE15" s="109"/>
      <c r="AF15" s="115"/>
      <c r="AG15" s="115"/>
      <c r="AH15" s="114"/>
      <c r="AI15" s="108"/>
      <c r="AJ15" s="58"/>
      <c r="AK15" s="58"/>
      <c r="AL15" s="58"/>
      <c r="AM15" s="58"/>
      <c r="AN15" s="59"/>
      <c r="AO15" s="56"/>
    </row>
    <row r="16" ht="15.0" customHeight="1">
      <c r="A16" s="53"/>
      <c r="B16" s="95">
        <v>3.0</v>
      </c>
      <c r="C16" s="109"/>
      <c r="D16" s="117">
        <v>1.0</v>
      </c>
      <c r="E16" s="111"/>
      <c r="F16" s="111"/>
      <c r="G16" s="112"/>
      <c r="H16" s="114"/>
      <c r="I16" s="103">
        <f t="shared" si="1"/>
        <v>3</v>
      </c>
      <c r="J16" s="109"/>
      <c r="K16" s="111"/>
      <c r="L16" s="111"/>
      <c r="M16" s="114"/>
      <c r="N16" s="107"/>
      <c r="O16" s="58"/>
      <c r="P16" s="58"/>
      <c r="Q16" s="58"/>
      <c r="R16" s="58"/>
      <c r="S16" s="59"/>
      <c r="T16" s="56"/>
      <c r="U16" s="52"/>
      <c r="V16" s="53"/>
      <c r="W16" s="95">
        <v>3.0</v>
      </c>
      <c r="X16" s="109"/>
      <c r="Y16" s="117">
        <v>2.0</v>
      </c>
      <c r="Z16" s="111"/>
      <c r="AA16" s="111"/>
      <c r="AB16" s="112"/>
      <c r="AC16" s="114"/>
      <c r="AD16" s="103">
        <f t="shared" si="2"/>
        <v>6</v>
      </c>
      <c r="AE16" s="109"/>
      <c r="AF16" s="111"/>
      <c r="AG16" s="111"/>
      <c r="AH16" s="114"/>
      <c r="AI16" s="107"/>
      <c r="AJ16" s="58"/>
      <c r="AK16" s="58"/>
      <c r="AL16" s="58"/>
      <c r="AM16" s="58"/>
      <c r="AN16" s="59"/>
      <c r="AO16" s="56"/>
    </row>
    <row r="17" ht="15.0" customHeight="1">
      <c r="A17" s="53"/>
      <c r="B17" s="116">
        <v>4.0</v>
      </c>
      <c r="C17" s="109"/>
      <c r="D17" s="117"/>
      <c r="E17" s="111"/>
      <c r="F17" s="118">
        <v>1.0</v>
      </c>
      <c r="G17" s="112"/>
      <c r="H17" s="114"/>
      <c r="I17" s="103">
        <f t="shared" si="1"/>
        <v>2</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37">
        <v>1.0</v>
      </c>
      <c r="Y23" s="110"/>
      <c r="Z23" s="111"/>
      <c r="AA23" s="111"/>
      <c r="AB23" s="112"/>
      <c r="AC23" s="119">
        <v>1.0</v>
      </c>
      <c r="AD23" s="103">
        <f t="shared" si="2"/>
        <v>6</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c r="C32" s="58"/>
      <c r="D32" s="58"/>
      <c r="E32" s="58"/>
      <c r="F32" s="59"/>
      <c r="G32" s="55"/>
      <c r="H32" s="60"/>
      <c r="I32" s="58"/>
      <c r="J32" s="58"/>
      <c r="K32" s="58"/>
      <c r="L32" s="58"/>
      <c r="M32" s="59"/>
      <c r="N32" s="55"/>
      <c r="O32" s="122"/>
      <c r="P32" s="58"/>
      <c r="Q32" s="58"/>
      <c r="R32" s="58"/>
      <c r="S32" s="59"/>
      <c r="T32" s="56"/>
      <c r="U32" s="52"/>
      <c r="V32" s="53"/>
      <c r="W32" s="121"/>
      <c r="X32" s="58"/>
      <c r="Y32" s="58"/>
      <c r="Z32" s="58"/>
      <c r="AA32" s="59"/>
      <c r="AB32" s="55"/>
      <c r="AC32" s="60"/>
      <c r="AD32" s="58"/>
      <c r="AE32" s="58"/>
      <c r="AF32" s="58"/>
      <c r="AG32" s="58"/>
      <c r="AH32" s="59"/>
      <c r="AI32" s="55"/>
      <c r="AJ32" s="122"/>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67"/>
      <c r="Q1" s="68" t="s">
        <v>62</v>
      </c>
      <c r="R1" s="69"/>
      <c r="S1" s="70">
        <v>42976.0</v>
      </c>
      <c r="T1" s="71"/>
      <c r="U1" s="71"/>
      <c r="V1" s="71"/>
      <c r="W1" s="73"/>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5"/>
      <c r="U2" s="76"/>
      <c r="V2" s="55"/>
      <c r="W2" s="54" t="s">
        <v>58</v>
      </c>
      <c r="AI2" s="55"/>
      <c r="AJ2" s="54" t="s">
        <v>57</v>
      </c>
      <c r="AO2" s="56"/>
    </row>
    <row r="3" ht="15.0" customHeight="1">
      <c r="A3" s="53"/>
      <c r="B3" s="57" t="s">
        <v>49</v>
      </c>
      <c r="C3" s="58"/>
      <c r="D3" s="58"/>
      <c r="E3" s="58"/>
      <c r="F3" s="58"/>
      <c r="G3" s="58"/>
      <c r="H3" s="58"/>
      <c r="I3" s="58"/>
      <c r="J3" s="58"/>
      <c r="K3" s="58"/>
      <c r="L3" s="58"/>
      <c r="M3" s="59"/>
      <c r="N3" s="55"/>
      <c r="O3" s="60">
        <v>1240000.0</v>
      </c>
      <c r="P3" s="58"/>
      <c r="Q3" s="58"/>
      <c r="R3" s="58"/>
      <c r="S3" s="59"/>
      <c r="T3" s="56"/>
      <c r="U3" s="52"/>
      <c r="V3" s="53"/>
      <c r="W3" s="57" t="s">
        <v>21</v>
      </c>
      <c r="X3" s="58"/>
      <c r="Y3" s="58"/>
      <c r="Z3" s="58"/>
      <c r="AA3" s="58"/>
      <c r="AB3" s="58"/>
      <c r="AC3" s="58"/>
      <c r="AD3" s="58"/>
      <c r="AE3" s="58"/>
      <c r="AF3" s="58"/>
      <c r="AG3" s="58"/>
      <c r="AH3" s="59"/>
      <c r="AI3" s="55"/>
      <c r="AJ3" s="60">
        <v>1530000.0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290000</v>
      </c>
      <c r="C6" s="58"/>
      <c r="D6" s="58"/>
      <c r="E6" s="58"/>
      <c r="F6" s="59"/>
      <c r="G6" s="55"/>
      <c r="H6" s="65">
        <v>8000.0</v>
      </c>
      <c r="I6" s="58"/>
      <c r="J6" s="58"/>
      <c r="K6" s="58"/>
      <c r="L6" s="59"/>
      <c r="M6" s="55"/>
      <c r="N6" s="55"/>
      <c r="O6" s="55"/>
      <c r="P6" s="66" t="str">
        <f>IF(B3&lt;&gt;"",IF(P8&gt;AK8,"WIN",IF(P8=AK8, "TIE","LOSS")),"")</f>
        <v>LOSS</v>
      </c>
      <c r="Q6" s="58"/>
      <c r="R6" s="59"/>
      <c r="S6" s="55"/>
      <c r="T6" s="56"/>
      <c r="U6" s="52"/>
      <c r="V6" s="53"/>
      <c r="W6" s="64">
        <f>IF(W3&lt;&gt;"",IF(AJ3&lt;O3,O3-AJ3,0),"")</f>
        <v>0</v>
      </c>
      <c r="X6" s="58"/>
      <c r="Y6" s="58"/>
      <c r="Z6" s="58"/>
      <c r="AA6" s="59"/>
      <c r="AB6" s="55"/>
      <c r="AC6" s="65">
        <v>12000.0</v>
      </c>
      <c r="AD6" s="58"/>
      <c r="AE6" s="58"/>
      <c r="AF6" s="58"/>
      <c r="AG6" s="59"/>
      <c r="AH6" s="55"/>
      <c r="AI6" s="55"/>
      <c r="AJ6" s="55"/>
      <c r="AK6" s="66" t="str">
        <f>IF(W3&lt;&gt;"",IF(AK8&gt;P8,"WIN",IF(AK8=P8, "TIE","LOSS")),"")</f>
        <v>WIN</v>
      </c>
      <c r="AL6" s="58"/>
      <c r="AM6" s="59"/>
      <c r="AN6" s="55"/>
      <c r="AO6" s="56"/>
    </row>
    <row r="7" ht="15.0" customHeight="1">
      <c r="A7" s="53"/>
      <c r="B7" s="90" t="s">
        <v>176</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134" t="s">
        <v>177</v>
      </c>
      <c r="C8" s="80"/>
      <c r="D8" s="80"/>
      <c r="E8" s="80"/>
      <c r="F8" s="81"/>
      <c r="G8" s="55"/>
      <c r="H8" s="55"/>
      <c r="I8" s="54" t="s">
        <v>64</v>
      </c>
      <c r="K8" s="66" t="str">
        <f>if(B3&lt;&gt;"",if(H6=AC6,"+0",if(H6&gt;AC6,if(H6&gt;=AC6*2,"+2","+1"),"+0")),"")</f>
        <v>+0</v>
      </c>
      <c r="L8" s="59"/>
      <c r="M8" s="55"/>
      <c r="N8" s="55"/>
      <c r="O8" s="55"/>
      <c r="P8" s="135">
        <v>1.0</v>
      </c>
      <c r="Q8" s="58"/>
      <c r="R8" s="59"/>
      <c r="S8" s="55"/>
      <c r="T8" s="56"/>
      <c r="U8" s="52"/>
      <c r="V8" s="53"/>
      <c r="W8" s="79"/>
      <c r="X8" s="80"/>
      <c r="Y8" s="80"/>
      <c r="Z8" s="80"/>
      <c r="AA8" s="81"/>
      <c r="AB8" s="55"/>
      <c r="AC8" s="55"/>
      <c r="AD8" s="54" t="s">
        <v>64</v>
      </c>
      <c r="AF8" s="82" t="str">
        <f>if(W3&lt;&gt;"",if(AC6=H6,"+0",if(AC6&gt;H6,if(AC6&gt;=H6*2,"+2","+1"),"+0")),"")</f>
        <v>+1</v>
      </c>
      <c r="AG8" s="59"/>
      <c r="AH8" s="55"/>
      <c r="AI8" s="55"/>
      <c r="AJ8" s="55"/>
      <c r="AK8" s="66">
        <f>IF(W3&lt;&gt;"",SUM(Y14:Y29),"")</f>
        <v>3</v>
      </c>
      <c r="AL8" s="58"/>
      <c r="AM8" s="59"/>
      <c r="AN8" s="55"/>
      <c r="AO8" s="56"/>
    </row>
    <row r="9" ht="15.0" customHeight="1">
      <c r="A9" s="53"/>
      <c r="B9" s="136" t="s">
        <v>178</v>
      </c>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1</v>
      </c>
      <c r="Q10" s="58"/>
      <c r="R10" s="59"/>
      <c r="S10" s="55"/>
      <c r="T10" s="56"/>
      <c r="U10" s="52"/>
      <c r="V10" s="53"/>
      <c r="W10" s="55"/>
      <c r="X10" s="55"/>
      <c r="Y10" s="55"/>
      <c r="Z10" s="55"/>
      <c r="AA10" s="55"/>
      <c r="AB10" s="55"/>
      <c r="AC10" s="55"/>
      <c r="AD10" s="55"/>
      <c r="AE10" s="55"/>
      <c r="AF10" s="55"/>
      <c r="AG10" s="55"/>
      <c r="AH10" s="55"/>
      <c r="AI10" s="55"/>
      <c r="AJ10" s="86"/>
      <c r="AK10" s="66">
        <f>IF(W3&lt;&gt;"",SUM(AA14:AA29),"")</f>
        <v>2</v>
      </c>
      <c r="AL10" s="58"/>
      <c r="AM10" s="59"/>
      <c r="AN10" s="55"/>
      <c r="AO10" s="56"/>
    </row>
    <row r="11" ht="15.0" customHeight="1">
      <c r="A11" s="53"/>
      <c r="B11" s="55"/>
      <c r="C11" s="87" t="s">
        <v>179</v>
      </c>
      <c r="D11" s="88" t="s">
        <v>180</v>
      </c>
      <c r="E11" s="87" t="s">
        <v>181</v>
      </c>
      <c r="F11" s="87" t="s">
        <v>182</v>
      </c>
      <c r="G11" s="89" t="s">
        <v>69</v>
      </c>
      <c r="H11" s="87" t="s">
        <v>183</v>
      </c>
      <c r="I11" s="91" t="s">
        <v>71</v>
      </c>
      <c r="J11" s="104" t="s">
        <v>72</v>
      </c>
      <c r="K11" s="58"/>
      <c r="L11" s="58"/>
      <c r="M11" s="59"/>
      <c r="N11" s="55"/>
      <c r="O11" s="55"/>
      <c r="P11" s="93"/>
      <c r="Q11" s="93"/>
      <c r="R11" s="93"/>
      <c r="S11" s="55"/>
      <c r="T11" s="56"/>
      <c r="U11" s="52"/>
      <c r="V11" s="53"/>
      <c r="W11" s="55"/>
      <c r="X11" s="87" t="s">
        <v>184</v>
      </c>
      <c r="Y11" s="88" t="s">
        <v>185</v>
      </c>
      <c r="Z11" s="87" t="s">
        <v>187</v>
      </c>
      <c r="AA11" s="87" t="s">
        <v>188</v>
      </c>
      <c r="AB11" s="89" t="s">
        <v>69</v>
      </c>
      <c r="AC11" s="87" t="s">
        <v>189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8">
        <v>1.0</v>
      </c>
      <c r="G16" s="112"/>
      <c r="H16" s="114"/>
      <c r="I16" s="103">
        <f t="shared" si="1"/>
        <v>2</v>
      </c>
      <c r="J16" s="109"/>
      <c r="K16" s="111"/>
      <c r="L16" s="111"/>
      <c r="M16" s="114"/>
      <c r="N16" s="107"/>
      <c r="O16" s="58"/>
      <c r="P16" s="58"/>
      <c r="Q16" s="58"/>
      <c r="R16" s="58"/>
      <c r="S16" s="59"/>
      <c r="T16" s="56"/>
      <c r="U16" s="52"/>
      <c r="V16" s="53"/>
      <c r="W16" s="95">
        <v>3.0</v>
      </c>
      <c r="X16" s="137">
        <v>1.0</v>
      </c>
      <c r="Y16" s="110"/>
      <c r="Z16" s="111"/>
      <c r="AA16" s="111"/>
      <c r="AB16" s="112"/>
      <c r="AC16" s="114"/>
      <c r="AD16" s="103">
        <f t="shared" si="2"/>
        <v>1</v>
      </c>
      <c r="AE16" s="109"/>
      <c r="AF16" s="111"/>
      <c r="AG16" s="111"/>
      <c r="AH16" s="114"/>
      <c r="AI16" s="107"/>
      <c r="AJ16" s="58"/>
      <c r="AK16" s="58"/>
      <c r="AL16" s="58"/>
      <c r="AM16" s="58"/>
      <c r="AN16" s="59"/>
      <c r="AO16" s="56"/>
    </row>
    <row r="17" ht="15.0" customHeight="1">
      <c r="A17" s="53"/>
      <c r="B17" s="116">
        <v>4.0</v>
      </c>
      <c r="C17" s="109"/>
      <c r="D17" s="117"/>
      <c r="E17" s="111"/>
      <c r="F17" s="111"/>
      <c r="G17" s="112"/>
      <c r="H17" s="119">
        <v>1.0</v>
      </c>
      <c r="I17" s="103">
        <f t="shared" si="1"/>
        <v>5</v>
      </c>
      <c r="J17" s="109"/>
      <c r="K17" s="111"/>
      <c r="L17" s="111"/>
      <c r="M17" s="114"/>
      <c r="N17" s="107"/>
      <c r="O17" s="58"/>
      <c r="P17" s="58"/>
      <c r="Q17" s="58"/>
      <c r="R17" s="58"/>
      <c r="S17" s="59"/>
      <c r="T17" s="56"/>
      <c r="U17" s="52"/>
      <c r="V17" s="53"/>
      <c r="W17" s="116">
        <v>4.0</v>
      </c>
      <c r="X17" s="137">
        <v>1.0</v>
      </c>
      <c r="Y17" s="110"/>
      <c r="Z17" s="111"/>
      <c r="AA17" s="118">
        <v>1.0</v>
      </c>
      <c r="AB17" s="112"/>
      <c r="AC17" s="114"/>
      <c r="AD17" s="103">
        <f t="shared" si="2"/>
        <v>3</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9">
        <v>1.0</v>
      </c>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v>1.0</v>
      </c>
      <c r="AB20" s="138">
        <v>1.0</v>
      </c>
      <c r="AC20" s="114"/>
      <c r="AD20" s="103">
        <f t="shared" si="2"/>
        <v>2</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37">
        <v>2.0</v>
      </c>
      <c r="Y23" s="117">
        <v>3.0</v>
      </c>
      <c r="Z23" s="111"/>
      <c r="AA23" s="111"/>
      <c r="AB23" s="112"/>
      <c r="AC23" s="114"/>
      <c r="AD23" s="103">
        <f t="shared" si="2"/>
        <v>11</v>
      </c>
      <c r="AE23" s="109"/>
      <c r="AF23" s="111"/>
      <c r="AG23" s="111"/>
      <c r="AH23" s="114"/>
      <c r="AI23" s="108" t="s">
        <v>210</v>
      </c>
      <c r="AJ23" s="58"/>
      <c r="AK23" s="58"/>
      <c r="AL23" s="58"/>
      <c r="AM23" s="58"/>
      <c r="AN23" s="59"/>
      <c r="AO23" s="56"/>
    </row>
    <row r="24" ht="15.0" customHeight="1">
      <c r="A24" s="53"/>
      <c r="B24" s="95">
        <v>11.0</v>
      </c>
      <c r="C24" s="137">
        <v>1.0</v>
      </c>
      <c r="D24" s="110"/>
      <c r="E24" s="111"/>
      <c r="F24" s="111"/>
      <c r="G24" s="112"/>
      <c r="H24" s="114"/>
      <c r="I24" s="103">
        <f t="shared" si="1"/>
        <v>1</v>
      </c>
      <c r="J24" s="109"/>
      <c r="K24" s="111"/>
      <c r="L24" s="111"/>
      <c r="M24" s="114"/>
      <c r="N24" s="107"/>
      <c r="O24" s="58"/>
      <c r="P24" s="58"/>
      <c r="Q24" s="58"/>
      <c r="R24" s="58"/>
      <c r="S24" s="59"/>
      <c r="T24" s="56"/>
      <c r="U24" s="52"/>
      <c r="V24" s="53"/>
      <c r="W24" s="95">
        <v>11.0</v>
      </c>
      <c r="X24" s="137">
        <v>2.0</v>
      </c>
      <c r="Y24" s="110"/>
      <c r="Z24" s="111"/>
      <c r="AA24" s="111"/>
      <c r="AB24" s="112"/>
      <c r="AC24" s="114"/>
      <c r="AD24" s="103">
        <f t="shared" si="2"/>
        <v>2</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9">
        <v>1.0</v>
      </c>
      <c r="AD25" s="103">
        <f t="shared" si="2"/>
        <v>5</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c r="C32" s="58"/>
      <c r="D32" s="58"/>
      <c r="E32" s="58"/>
      <c r="F32" s="59"/>
      <c r="G32" s="55"/>
      <c r="H32" s="60"/>
      <c r="I32" s="58"/>
      <c r="J32" s="58"/>
      <c r="K32" s="58"/>
      <c r="L32" s="58"/>
      <c r="M32" s="59"/>
      <c r="N32" s="55"/>
      <c r="O32" s="122"/>
      <c r="P32" s="58"/>
      <c r="Q32" s="58"/>
      <c r="R32" s="58"/>
      <c r="S32" s="59"/>
      <c r="T32" s="56"/>
      <c r="U32" s="52"/>
      <c r="V32" s="53"/>
      <c r="W32" s="121">
        <v>60000.0</v>
      </c>
      <c r="X32" s="58"/>
      <c r="Y32" s="58"/>
      <c r="Z32" s="58"/>
      <c r="AA32" s="59"/>
      <c r="AB32" s="55"/>
      <c r="AC32" s="60"/>
      <c r="AD32" s="58"/>
      <c r="AE32" s="58"/>
      <c r="AF32" s="58"/>
      <c r="AG32" s="58"/>
      <c r="AH32" s="59"/>
      <c r="AI32" s="55"/>
      <c r="AJ32" s="122">
        <f>1</f>
        <v>1</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39" t="s">
        <v>212</v>
      </c>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3">
    <mergeCell ref="N26:S26"/>
    <mergeCell ref="N24:S24"/>
    <mergeCell ref="N27:S27"/>
    <mergeCell ref="AI29:AN29"/>
    <mergeCell ref="AI28:AN28"/>
    <mergeCell ref="AI27:AN27"/>
    <mergeCell ref="N23:S23"/>
    <mergeCell ref="N25:S25"/>
    <mergeCell ref="O32:S32"/>
    <mergeCell ref="O31:S31"/>
    <mergeCell ref="H32:M32"/>
    <mergeCell ref="B32:F32"/>
    <mergeCell ref="B31:F31"/>
    <mergeCell ref="H31:M31"/>
    <mergeCell ref="B35:J37"/>
    <mergeCell ref="B34:J34"/>
    <mergeCell ref="N28:S28"/>
    <mergeCell ref="N29:S29"/>
    <mergeCell ref="L34:S34"/>
    <mergeCell ref="L35:S37"/>
    <mergeCell ref="W35:AE37"/>
    <mergeCell ref="AG35:AN37"/>
    <mergeCell ref="W32:AA32"/>
    <mergeCell ref="J12:J13"/>
    <mergeCell ref="J11:M11"/>
    <mergeCell ref="L12:L13"/>
    <mergeCell ref="K12:K13"/>
    <mergeCell ref="M12:M13"/>
    <mergeCell ref="N15:S15"/>
    <mergeCell ref="N13:S13"/>
    <mergeCell ref="N14:S14"/>
    <mergeCell ref="N16:S16"/>
    <mergeCell ref="N17:S17"/>
    <mergeCell ref="N22:S22"/>
    <mergeCell ref="N21:S21"/>
    <mergeCell ref="G11:G13"/>
    <mergeCell ref="H11:H13"/>
    <mergeCell ref="I11:I13"/>
    <mergeCell ref="C11:C13"/>
    <mergeCell ref="D11:D13"/>
    <mergeCell ref="AI21:AN21"/>
    <mergeCell ref="AI20:AN20"/>
    <mergeCell ref="AK5:AM5"/>
    <mergeCell ref="AJ3:AN3"/>
    <mergeCell ref="AJ2:AN2"/>
    <mergeCell ref="AI19:AN19"/>
    <mergeCell ref="AI22:AN22"/>
    <mergeCell ref="AI15:AN15"/>
    <mergeCell ref="AK6:AM6"/>
    <mergeCell ref="AI16:AN16"/>
    <mergeCell ref="AI14:AN14"/>
    <mergeCell ref="AI13:AN13"/>
    <mergeCell ref="AI17:AN17"/>
    <mergeCell ref="AI18:AN18"/>
    <mergeCell ref="N18:S18"/>
    <mergeCell ref="N19:S19"/>
    <mergeCell ref="N20:S20"/>
    <mergeCell ref="AI26:AN26"/>
    <mergeCell ref="AI25:AN25"/>
    <mergeCell ref="AI24:AN24"/>
    <mergeCell ref="AI23:AN23"/>
    <mergeCell ref="AJ32:AN32"/>
    <mergeCell ref="AC32:AH32"/>
    <mergeCell ref="Y11:Y13"/>
    <mergeCell ref="X11:X13"/>
    <mergeCell ref="P10:R10"/>
    <mergeCell ref="P9:R9"/>
    <mergeCell ref="AK9:AM9"/>
    <mergeCell ref="AK10:AM10"/>
    <mergeCell ref="AE11:AH11"/>
    <mergeCell ref="AH12:AH13"/>
    <mergeCell ref="AK8:AM8"/>
    <mergeCell ref="AK7:AM7"/>
    <mergeCell ref="W8:AA8"/>
    <mergeCell ref="W9:AA9"/>
    <mergeCell ref="K8:L8"/>
    <mergeCell ref="H6:L6"/>
    <mergeCell ref="I8:J8"/>
    <mergeCell ref="AC6:AG6"/>
    <mergeCell ref="P6:R6"/>
    <mergeCell ref="F11:F13"/>
    <mergeCell ref="W7:AA7"/>
    <mergeCell ref="AA11:AA13"/>
    <mergeCell ref="Z11:Z13"/>
    <mergeCell ref="AC5:AG5"/>
    <mergeCell ref="AE12:AE13"/>
    <mergeCell ref="H5:L5"/>
    <mergeCell ref="P5:R5"/>
    <mergeCell ref="AB11:AB13"/>
    <mergeCell ref="AD11:AD13"/>
    <mergeCell ref="AC11:AC13"/>
    <mergeCell ref="AD8:AE8"/>
    <mergeCell ref="AF8:AG8"/>
    <mergeCell ref="AG12:AG13"/>
    <mergeCell ref="AF12:AF13"/>
    <mergeCell ref="B2:M2"/>
    <mergeCell ref="B3:M3"/>
    <mergeCell ref="W6:AA6"/>
    <mergeCell ref="W5:AA5"/>
    <mergeCell ref="W3:AH3"/>
    <mergeCell ref="W2:AH2"/>
    <mergeCell ref="S1:W1"/>
    <mergeCell ref="Q1:R1"/>
    <mergeCell ref="O2:S2"/>
    <mergeCell ref="O3:S3"/>
    <mergeCell ref="E11:E13"/>
    <mergeCell ref="B8:F8"/>
    <mergeCell ref="B7:F7"/>
    <mergeCell ref="B6:F6"/>
    <mergeCell ref="B5:F5"/>
    <mergeCell ref="B9:F9"/>
    <mergeCell ref="P8:R8"/>
    <mergeCell ref="P7:R7"/>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52</v>
      </c>
      <c r="C3" s="58"/>
      <c r="D3" s="58"/>
      <c r="E3" s="58"/>
      <c r="F3" s="58"/>
      <c r="G3" s="58"/>
      <c r="H3" s="58"/>
      <c r="I3" s="58"/>
      <c r="J3" s="58"/>
      <c r="K3" s="58"/>
      <c r="L3" s="58"/>
      <c r="M3" s="59"/>
      <c r="N3" s="55"/>
      <c r="O3" s="60">
        <v>1030000.0</v>
      </c>
      <c r="P3" s="58"/>
      <c r="Q3" s="58"/>
      <c r="R3" s="58"/>
      <c r="S3" s="59"/>
      <c r="T3" s="56"/>
      <c r="U3" s="52"/>
      <c r="V3" s="53"/>
      <c r="W3" s="57" t="s">
        <v>21</v>
      </c>
      <c r="X3" s="58"/>
      <c r="Y3" s="58"/>
      <c r="Z3" s="58"/>
      <c r="AA3" s="58"/>
      <c r="AB3" s="58"/>
      <c r="AC3" s="58"/>
      <c r="AD3" s="58"/>
      <c r="AE3" s="58"/>
      <c r="AF3" s="58"/>
      <c r="AG3" s="58"/>
      <c r="AH3" s="59"/>
      <c r="AI3" s="55"/>
      <c r="AJ3" s="60">
        <v>1500000.0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470000</v>
      </c>
      <c r="C6" s="58"/>
      <c r="D6" s="58"/>
      <c r="E6" s="58"/>
      <c r="F6" s="59"/>
      <c r="G6" s="55"/>
      <c r="H6" s="65">
        <v>10000.0</v>
      </c>
      <c r="I6" s="58"/>
      <c r="J6" s="58"/>
      <c r="K6" s="58"/>
      <c r="L6" s="59"/>
      <c r="M6" s="55"/>
      <c r="N6" s="55"/>
      <c r="O6" s="55"/>
      <c r="P6" s="66" t="str">
        <f>IF(B3&lt;&gt;"",IF(P8&gt;AK8,"WIN",IF(P8=AK8, "TIE","LOSS")),"")</f>
        <v>LOSS</v>
      </c>
      <c r="Q6" s="58"/>
      <c r="R6" s="59"/>
      <c r="S6" s="55"/>
      <c r="T6" s="56"/>
      <c r="U6" s="52"/>
      <c r="V6" s="53"/>
      <c r="W6" s="64">
        <f>IF(W3&lt;&gt;"",IF(AJ3&lt;O3,O3-AJ3,0),"")</f>
        <v>0</v>
      </c>
      <c r="X6" s="58"/>
      <c r="Y6" s="58"/>
      <c r="Z6" s="58"/>
      <c r="AA6" s="59"/>
      <c r="AB6" s="55"/>
      <c r="AC6" s="65">
        <v>6000.0</v>
      </c>
      <c r="AD6" s="58"/>
      <c r="AE6" s="58"/>
      <c r="AF6" s="58"/>
      <c r="AG6" s="59"/>
      <c r="AH6" s="55"/>
      <c r="AI6" s="55"/>
      <c r="AJ6" s="55"/>
      <c r="AK6" s="66" t="str">
        <f>IF(W3&lt;&gt;"",IF(AK8&gt;P8,"WIN",IF(AK8=P8, "TIE","LOSS")),"")</f>
        <v>WIN</v>
      </c>
      <c r="AL6" s="58"/>
      <c r="AM6" s="59"/>
      <c r="AN6" s="55"/>
      <c r="AO6" s="56"/>
    </row>
    <row r="7" ht="15.0" customHeight="1">
      <c r="A7" s="53"/>
      <c r="B7" s="90" t="s">
        <v>134</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134" t="s">
        <v>133</v>
      </c>
      <c r="C8" s="80"/>
      <c r="D8" s="80"/>
      <c r="E8" s="80"/>
      <c r="F8" s="81"/>
      <c r="G8" s="55"/>
      <c r="H8" s="55"/>
      <c r="I8" s="54" t="s">
        <v>64</v>
      </c>
      <c r="K8" s="66" t="str">
        <f>if(B3&lt;&gt;"",if(H6=AC6,"+0",if(H6&gt;AC6,if(H6&gt;=AC6*2,"+2","+1"),"+0")),"")</f>
        <v>+1</v>
      </c>
      <c r="L8" s="59"/>
      <c r="M8" s="55"/>
      <c r="N8" s="55"/>
      <c r="O8" s="55"/>
      <c r="P8" s="66">
        <f>IF(B3&lt;&gt;"",SUM(D14:D29),"")</f>
        <v>1</v>
      </c>
      <c r="Q8" s="58"/>
      <c r="R8" s="59"/>
      <c r="S8" s="55"/>
      <c r="T8" s="56"/>
      <c r="U8" s="52"/>
      <c r="V8" s="53"/>
      <c r="W8" s="79"/>
      <c r="X8" s="80"/>
      <c r="Y8" s="80"/>
      <c r="Z8" s="80"/>
      <c r="AA8" s="81"/>
      <c r="AB8" s="55"/>
      <c r="AC8" s="55"/>
      <c r="AD8" s="54" t="s">
        <v>64</v>
      </c>
      <c r="AF8" s="82" t="str">
        <f>if(W3&lt;&gt;"",if(AC6=H6,"+0",if(AC6&gt;H6,if(AC6&gt;=H6*2,"+2","+1"),"+0")),"")</f>
        <v>+0</v>
      </c>
      <c r="AG8" s="59"/>
      <c r="AH8" s="55"/>
      <c r="AI8" s="55"/>
      <c r="AJ8" s="55"/>
      <c r="AK8" s="66">
        <f>IF(W3&lt;&gt;"",SUM(Y14:Y29),"")</f>
        <v>2</v>
      </c>
      <c r="AL8" s="58"/>
      <c r="AM8" s="59"/>
      <c r="AN8" s="55"/>
      <c r="AO8" s="56"/>
    </row>
    <row r="9" ht="15.0" customHeight="1">
      <c r="A9" s="53"/>
      <c r="B9" s="136" t="s">
        <v>186</v>
      </c>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1</v>
      </c>
      <c r="Q10" s="58"/>
      <c r="R10" s="59"/>
      <c r="S10" s="55"/>
      <c r="T10" s="56"/>
      <c r="U10" s="52"/>
      <c r="V10" s="53"/>
      <c r="W10" s="55"/>
      <c r="X10" s="55"/>
      <c r="Y10" s="55"/>
      <c r="Z10" s="55"/>
      <c r="AA10" s="55"/>
      <c r="AB10" s="55"/>
      <c r="AC10" s="55"/>
      <c r="AD10" s="55"/>
      <c r="AE10" s="55"/>
      <c r="AF10" s="55"/>
      <c r="AG10" s="55"/>
      <c r="AH10" s="55"/>
      <c r="AI10" s="55"/>
      <c r="AJ10" s="86"/>
      <c r="AK10" s="66">
        <f>IF(W3&lt;&gt;"",SUM(AA14:AA29),"")</f>
        <v>3</v>
      </c>
      <c r="AL10" s="58"/>
      <c r="AM10" s="59"/>
      <c r="AN10" s="55"/>
      <c r="AO10" s="56"/>
    </row>
    <row r="11" ht="15.0" customHeight="1">
      <c r="A11" s="53"/>
      <c r="B11" s="55"/>
      <c r="C11" s="87" t="s">
        <v>190</v>
      </c>
      <c r="D11" s="88" t="s">
        <v>191</v>
      </c>
      <c r="E11" s="87" t="s">
        <v>193</v>
      </c>
      <c r="F11" s="87" t="s">
        <v>195</v>
      </c>
      <c r="G11" s="89" t="s">
        <v>69</v>
      </c>
      <c r="H11" s="87" t="s">
        <v>198</v>
      </c>
      <c r="I11" s="91" t="s">
        <v>71</v>
      </c>
      <c r="J11" s="104" t="s">
        <v>72</v>
      </c>
      <c r="K11" s="58"/>
      <c r="L11" s="58"/>
      <c r="M11" s="59"/>
      <c r="N11" s="55"/>
      <c r="O11" s="55"/>
      <c r="P11" s="93"/>
      <c r="Q11" s="93"/>
      <c r="R11" s="93"/>
      <c r="S11" s="55"/>
      <c r="T11" s="56"/>
      <c r="U11" s="52"/>
      <c r="V11" s="53"/>
      <c r="W11" s="55"/>
      <c r="X11" s="87" t="s">
        <v>200</v>
      </c>
      <c r="Y11" s="88" t="s">
        <v>202</v>
      </c>
      <c r="Z11" s="87" t="s">
        <v>203</v>
      </c>
      <c r="AA11" s="87" t="s">
        <v>205</v>
      </c>
      <c r="AB11" s="89" t="s">
        <v>69</v>
      </c>
      <c r="AC11" s="87" t="s">
        <v>207</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8">
        <v>1.0</v>
      </c>
      <c r="G19" s="112"/>
      <c r="H19" s="114"/>
      <c r="I19" s="103">
        <f t="shared" si="1"/>
        <v>2</v>
      </c>
      <c r="J19" s="109"/>
      <c r="K19" s="111"/>
      <c r="L19" s="111"/>
      <c r="M19" s="114"/>
      <c r="N19" s="107"/>
      <c r="O19" s="58"/>
      <c r="P19" s="58"/>
      <c r="Q19" s="58"/>
      <c r="R19" s="58"/>
      <c r="S19" s="59"/>
      <c r="T19" s="56"/>
      <c r="U19" s="52"/>
      <c r="V19" s="53"/>
      <c r="W19" s="95">
        <v>6.0</v>
      </c>
      <c r="X19" s="109"/>
      <c r="Y19" s="110"/>
      <c r="Z19" s="111"/>
      <c r="AA19" s="118">
        <v>3.0</v>
      </c>
      <c r="AB19" s="112"/>
      <c r="AC19" s="114"/>
      <c r="AD19" s="103">
        <f t="shared" si="2"/>
        <v>6</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37">
        <v>1.0</v>
      </c>
      <c r="Y20" s="110"/>
      <c r="Z20" s="111"/>
      <c r="AA20" s="118"/>
      <c r="AB20" s="112"/>
      <c r="AC20" s="119">
        <v>1.0</v>
      </c>
      <c r="AD20" s="103">
        <f t="shared" si="2"/>
        <v>6</v>
      </c>
      <c r="AE20" s="109"/>
      <c r="AF20" s="111"/>
      <c r="AG20" s="111"/>
      <c r="AH20" s="114"/>
      <c r="AI20" s="108" t="s">
        <v>210</v>
      </c>
      <c r="AJ20" s="58"/>
      <c r="AK20" s="58"/>
      <c r="AL20" s="58"/>
      <c r="AM20" s="58"/>
      <c r="AN20" s="59"/>
      <c r="AO20" s="56"/>
    </row>
    <row r="21" ht="15.0" customHeight="1">
      <c r="A21" s="53"/>
      <c r="B21" s="95">
        <v>8.0</v>
      </c>
      <c r="C21" s="109"/>
      <c r="D21" s="117">
        <v>1.0</v>
      </c>
      <c r="E21" s="111"/>
      <c r="F21" s="111"/>
      <c r="G21" s="112"/>
      <c r="H21" s="114"/>
      <c r="I21" s="103">
        <f t="shared" si="1"/>
        <v>3</v>
      </c>
      <c r="J21" s="109"/>
      <c r="K21" s="111"/>
      <c r="L21" s="111"/>
      <c r="M21" s="114"/>
      <c r="N21" s="108" t="s">
        <v>130</v>
      </c>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7">
        <v>2.0</v>
      </c>
      <c r="Z24" s="111"/>
      <c r="AA24" s="111"/>
      <c r="AB24" s="112"/>
      <c r="AC24" s="114"/>
      <c r="AD24" s="103">
        <f t="shared" si="2"/>
        <v>6</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9">
        <v>1.0</v>
      </c>
      <c r="I26" s="103">
        <f t="shared" si="1"/>
        <v>5</v>
      </c>
      <c r="J26" s="109"/>
      <c r="K26" s="111"/>
      <c r="L26" s="111"/>
      <c r="M26" s="114"/>
      <c r="N26" s="108" t="s">
        <v>213</v>
      </c>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60000.0</v>
      </c>
      <c r="C32" s="58"/>
      <c r="D32" s="58"/>
      <c r="E32" s="58"/>
      <c r="F32" s="59"/>
      <c r="G32" s="55"/>
      <c r="H32" s="60">
        <v>0.0</v>
      </c>
      <c r="I32" s="58"/>
      <c r="J32" s="58"/>
      <c r="K32" s="58"/>
      <c r="L32" s="58"/>
      <c r="M32" s="59"/>
      <c r="N32" s="55"/>
      <c r="O32" s="122">
        <v>0.0</v>
      </c>
      <c r="P32" s="58"/>
      <c r="Q32" s="58"/>
      <c r="R32" s="58"/>
      <c r="S32" s="59"/>
      <c r="T32" s="56"/>
      <c r="U32" s="52"/>
      <c r="V32" s="53"/>
      <c r="W32" s="121">
        <v>20000.0</v>
      </c>
      <c r="X32" s="58"/>
      <c r="Y32" s="58"/>
      <c r="Z32" s="58"/>
      <c r="AA32" s="59"/>
      <c r="AB32" s="55"/>
      <c r="AC32" s="60"/>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B3:M3"/>
    <mergeCell ref="B2:M2"/>
    <mergeCell ref="O2:S2"/>
    <mergeCell ref="O3:S3"/>
    <mergeCell ref="AC5:AG5"/>
    <mergeCell ref="AK5:AM5"/>
    <mergeCell ref="AC6:AG6"/>
    <mergeCell ref="AK6:AM6"/>
    <mergeCell ref="P5:R5"/>
    <mergeCell ref="B5:F5"/>
    <mergeCell ref="W2:AH2"/>
    <mergeCell ref="W3:AH3"/>
    <mergeCell ref="P6:R6"/>
    <mergeCell ref="AJ3:AN3"/>
    <mergeCell ref="AJ2:AN2"/>
    <mergeCell ref="AA11:AA13"/>
    <mergeCell ref="AB11:AB13"/>
    <mergeCell ref="AC11:AC13"/>
    <mergeCell ref="AI14:AN14"/>
    <mergeCell ref="AI13:AN13"/>
    <mergeCell ref="AI15:AN15"/>
    <mergeCell ref="AD11:AD13"/>
    <mergeCell ref="AF12:AF13"/>
    <mergeCell ref="AG12:AG13"/>
    <mergeCell ref="AH12:AH13"/>
    <mergeCell ref="AE11:AH11"/>
    <mergeCell ref="AE12:AE13"/>
    <mergeCell ref="N20:S20"/>
    <mergeCell ref="N22:S22"/>
    <mergeCell ref="N21:S21"/>
    <mergeCell ref="K12:K13"/>
    <mergeCell ref="J12:J13"/>
    <mergeCell ref="L12:L13"/>
    <mergeCell ref="J11:M11"/>
    <mergeCell ref="N17:S17"/>
    <mergeCell ref="N15:S15"/>
    <mergeCell ref="N16:S16"/>
    <mergeCell ref="N13:S13"/>
    <mergeCell ref="N14:S14"/>
    <mergeCell ref="F11:F13"/>
    <mergeCell ref="H11:H13"/>
    <mergeCell ref="G11:G13"/>
    <mergeCell ref="N18:S18"/>
    <mergeCell ref="N19:S19"/>
    <mergeCell ref="M12:M13"/>
    <mergeCell ref="I11:I13"/>
    <mergeCell ref="P7:R7"/>
    <mergeCell ref="P8:R8"/>
    <mergeCell ref="W5:AA5"/>
    <mergeCell ref="W6:AA6"/>
    <mergeCell ref="P10:R10"/>
    <mergeCell ref="P9:R9"/>
    <mergeCell ref="W7:AA7"/>
    <mergeCell ref="W9:AA9"/>
    <mergeCell ref="W8:AA8"/>
    <mergeCell ref="AI23:AN23"/>
    <mergeCell ref="AJ32:AN32"/>
    <mergeCell ref="AG35:AN37"/>
    <mergeCell ref="AI24:AN24"/>
    <mergeCell ref="AC32:AH32"/>
    <mergeCell ref="AI25:AN25"/>
    <mergeCell ref="AI26:AN26"/>
    <mergeCell ref="AI29:AN29"/>
    <mergeCell ref="N27:S27"/>
    <mergeCell ref="N28:S28"/>
    <mergeCell ref="O32:S32"/>
    <mergeCell ref="O31:S31"/>
    <mergeCell ref="AI28:AN28"/>
    <mergeCell ref="AI27:AN27"/>
    <mergeCell ref="N26:S26"/>
    <mergeCell ref="N24:S24"/>
    <mergeCell ref="N25:S25"/>
    <mergeCell ref="N23:S23"/>
    <mergeCell ref="W32:AA32"/>
    <mergeCell ref="N29:S29"/>
    <mergeCell ref="AI16:AN16"/>
    <mergeCell ref="AI17:AN17"/>
    <mergeCell ref="AI18:AN18"/>
    <mergeCell ref="AI21:AN21"/>
    <mergeCell ref="AI19:AN19"/>
    <mergeCell ref="AI20:AN20"/>
    <mergeCell ref="AI22:AN22"/>
    <mergeCell ref="H5:L5"/>
    <mergeCell ref="H6:L6"/>
    <mergeCell ref="K8:L8"/>
    <mergeCell ref="I8:J8"/>
    <mergeCell ref="AF8:AG8"/>
    <mergeCell ref="AD8:AE8"/>
    <mergeCell ref="AK8:AM8"/>
    <mergeCell ref="AK9:AM9"/>
    <mergeCell ref="AK7:AM7"/>
    <mergeCell ref="AK10:AM10"/>
    <mergeCell ref="B6:F6"/>
    <mergeCell ref="B8:F8"/>
    <mergeCell ref="B7:F7"/>
    <mergeCell ref="B9:F9"/>
    <mergeCell ref="E11:E13"/>
    <mergeCell ref="D11:D13"/>
    <mergeCell ref="C11:C13"/>
    <mergeCell ref="Z11:Z13"/>
    <mergeCell ref="X11:X13"/>
    <mergeCell ref="Y11:Y13"/>
    <mergeCell ref="L35:S37"/>
    <mergeCell ref="L34:S34"/>
    <mergeCell ref="W35:AE37"/>
    <mergeCell ref="B35:J37"/>
    <mergeCell ref="B34:J34"/>
    <mergeCell ref="H32:M32"/>
    <mergeCell ref="H31:M31"/>
    <mergeCell ref="B32:F32"/>
    <mergeCell ref="B31:F3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67"/>
      <c r="Q1" s="68" t="s">
        <v>62</v>
      </c>
      <c r="R1" s="69"/>
      <c r="S1" s="70">
        <v>42973.0</v>
      </c>
      <c r="T1" s="71"/>
      <c r="U1" s="71"/>
      <c r="V1" s="71"/>
      <c r="W1" s="73"/>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5"/>
      <c r="U2" s="76"/>
      <c r="V2" s="55"/>
      <c r="W2" s="54" t="s">
        <v>58</v>
      </c>
      <c r="AI2" s="55"/>
      <c r="AJ2" s="54" t="s">
        <v>57</v>
      </c>
      <c r="AO2" s="56"/>
    </row>
    <row r="3" ht="15.0" customHeight="1">
      <c r="A3" s="53"/>
      <c r="B3" s="57" t="s">
        <v>41</v>
      </c>
      <c r="C3" s="58"/>
      <c r="D3" s="58"/>
      <c r="E3" s="58"/>
      <c r="F3" s="58"/>
      <c r="G3" s="58"/>
      <c r="H3" s="58"/>
      <c r="I3" s="58"/>
      <c r="J3" s="58"/>
      <c r="K3" s="58"/>
      <c r="L3" s="58"/>
      <c r="M3" s="59"/>
      <c r="N3" s="55"/>
      <c r="O3" s="60">
        <v>1300000.0</v>
      </c>
      <c r="P3" s="58"/>
      <c r="Q3" s="58"/>
      <c r="R3" s="58"/>
      <c r="S3" s="59"/>
      <c r="T3" s="56"/>
      <c r="U3" s="52"/>
      <c r="V3" s="53"/>
      <c r="W3" s="57" t="s">
        <v>21</v>
      </c>
      <c r="X3" s="58"/>
      <c r="Y3" s="58"/>
      <c r="Z3" s="58"/>
      <c r="AA3" s="58"/>
      <c r="AB3" s="58"/>
      <c r="AC3" s="58"/>
      <c r="AD3" s="58"/>
      <c r="AE3" s="58"/>
      <c r="AF3" s="58"/>
      <c r="AG3" s="58"/>
      <c r="AH3" s="59"/>
      <c r="AI3" s="55"/>
      <c r="AJ3" s="60">
        <v>1370000.0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70000</v>
      </c>
      <c r="C6" s="58"/>
      <c r="D6" s="58"/>
      <c r="E6" s="58"/>
      <c r="F6" s="59"/>
      <c r="G6" s="55"/>
      <c r="H6" s="65">
        <v>17000.0</v>
      </c>
      <c r="I6" s="58"/>
      <c r="J6" s="58"/>
      <c r="K6" s="58"/>
      <c r="L6" s="59"/>
      <c r="M6" s="55"/>
      <c r="N6" s="55"/>
      <c r="O6" s="55"/>
      <c r="P6" s="66" t="str">
        <f>IF(B3&lt;&gt;"",IF(P8&gt;AK8,"WIN",IF(P8=AK8, "TIE","LOSS")),"")</f>
        <v>WIN</v>
      </c>
      <c r="Q6" s="58"/>
      <c r="R6" s="59"/>
      <c r="S6" s="55"/>
      <c r="T6" s="56"/>
      <c r="U6" s="52"/>
      <c r="V6" s="53"/>
      <c r="W6" s="64">
        <f>IF(W3&lt;&gt;"",IF(AJ3&lt;O3,O3-AJ3,0),"")</f>
        <v>0</v>
      </c>
      <c r="X6" s="58"/>
      <c r="Y6" s="58"/>
      <c r="Z6" s="58"/>
      <c r="AA6" s="59"/>
      <c r="AB6" s="55"/>
      <c r="AC6" s="65">
        <v>8000.0</v>
      </c>
      <c r="AD6" s="58"/>
      <c r="AE6" s="58"/>
      <c r="AF6" s="58"/>
      <c r="AG6" s="59"/>
      <c r="AH6" s="55"/>
      <c r="AI6" s="55"/>
      <c r="AJ6" s="55"/>
      <c r="AK6" s="66" t="str">
        <f>IF(W3&lt;&gt;"",IF(AK8&gt;P8,"WIN",IF(AK8=P8, "TIE","LOSS")),"")</f>
        <v>LOSS</v>
      </c>
      <c r="AL6" s="58"/>
      <c r="AM6" s="59"/>
      <c r="AN6" s="55"/>
      <c r="AO6" s="56"/>
    </row>
    <row r="7" ht="15.0" customHeight="1">
      <c r="A7" s="53"/>
      <c r="B7" s="90" t="s">
        <v>145</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134" t="s">
        <v>154</v>
      </c>
      <c r="C8" s="80"/>
      <c r="D8" s="80"/>
      <c r="E8" s="80"/>
      <c r="F8" s="81"/>
      <c r="G8" s="55"/>
      <c r="H8" s="55"/>
      <c r="I8" s="54" t="s">
        <v>64</v>
      </c>
      <c r="K8" s="66" t="str">
        <f>if(B3&lt;&gt;"",if(H6=AC6,"+0",if(H6&gt;AC6,if(H6&gt;=AC6*2,"+2","+1"),"+0")),"")</f>
        <v>+2</v>
      </c>
      <c r="L8" s="59"/>
      <c r="M8" s="55"/>
      <c r="N8" s="55"/>
      <c r="O8" s="55"/>
      <c r="P8" s="66">
        <f>IF(B3&lt;&gt;"",SUM(D14:D29),"")</f>
        <v>2</v>
      </c>
      <c r="Q8" s="58"/>
      <c r="R8" s="59"/>
      <c r="S8" s="55"/>
      <c r="T8" s="56"/>
      <c r="U8" s="52"/>
      <c r="V8" s="53"/>
      <c r="W8" s="79"/>
      <c r="X8" s="80"/>
      <c r="Y8" s="80"/>
      <c r="Z8" s="80"/>
      <c r="AA8" s="81"/>
      <c r="AB8" s="55"/>
      <c r="AC8" s="55"/>
      <c r="AD8" s="54" t="s">
        <v>64</v>
      </c>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0</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192</v>
      </c>
      <c r="D11" s="88" t="s">
        <v>194</v>
      </c>
      <c r="E11" s="87" t="s">
        <v>196</v>
      </c>
      <c r="F11" s="87" t="s">
        <v>197</v>
      </c>
      <c r="G11" s="89" t="s">
        <v>69</v>
      </c>
      <c r="H11" s="87" t="s">
        <v>199</v>
      </c>
      <c r="I11" s="91" t="s">
        <v>71</v>
      </c>
      <c r="J11" s="104" t="s">
        <v>72</v>
      </c>
      <c r="K11" s="58"/>
      <c r="L11" s="58"/>
      <c r="M11" s="59"/>
      <c r="N11" s="55"/>
      <c r="O11" s="55"/>
      <c r="P11" s="93"/>
      <c r="Q11" s="93"/>
      <c r="R11" s="93"/>
      <c r="S11" s="55"/>
      <c r="T11" s="56"/>
      <c r="U11" s="52"/>
      <c r="V11" s="53"/>
      <c r="W11" s="55"/>
      <c r="X11" s="87" t="s">
        <v>201</v>
      </c>
      <c r="Y11" s="88" t="s">
        <v>204</v>
      </c>
      <c r="Z11" s="87" t="s">
        <v>206</v>
      </c>
      <c r="AA11" s="87" t="s">
        <v>208</v>
      </c>
      <c r="AB11" s="89" t="s">
        <v>69</v>
      </c>
      <c r="AC11" s="87" t="s">
        <v>209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v>1.0</v>
      </c>
      <c r="E14" s="99"/>
      <c r="F14" s="99"/>
      <c r="G14" s="100"/>
      <c r="H14" s="101"/>
      <c r="I14" s="103">
        <f t="shared" ref="I14:I29" si="1">C14+D14*3+E14*2+F14*2+H14*5</f>
        <v>3</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37">
        <v>1.0</v>
      </c>
      <c r="D18" s="117"/>
      <c r="E18" s="111"/>
      <c r="F18" s="111"/>
      <c r="G18" s="112"/>
      <c r="H18" s="119">
        <v>1.0</v>
      </c>
      <c r="I18" s="103">
        <f t="shared" si="1"/>
        <v>6</v>
      </c>
      <c r="J18" s="109"/>
      <c r="K18" s="111"/>
      <c r="L18" s="111"/>
      <c r="M18" s="114"/>
      <c r="N18" s="108" t="s">
        <v>211</v>
      </c>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9">
        <v>1.0</v>
      </c>
      <c r="AD19" s="103">
        <f t="shared" si="2"/>
        <v>5</v>
      </c>
      <c r="AE19" s="109"/>
      <c r="AF19" s="111"/>
      <c r="AG19" s="111"/>
      <c r="AH19" s="114"/>
      <c r="AI19" s="108" t="s">
        <v>170</v>
      </c>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7">
        <v>1.0</v>
      </c>
      <c r="Z24" s="111"/>
      <c r="AA24" s="111"/>
      <c r="AB24" s="112"/>
      <c r="AC24" s="114"/>
      <c r="AD24" s="103">
        <f t="shared" si="2"/>
        <v>3</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7">
        <v>1.0</v>
      </c>
      <c r="E28" s="111"/>
      <c r="F28" s="111"/>
      <c r="G28" s="112"/>
      <c r="H28" s="114"/>
      <c r="I28" s="103">
        <f t="shared" si="1"/>
        <v>3</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37">
        <v>2.0</v>
      </c>
      <c r="Y29" s="111"/>
      <c r="Z29" s="111"/>
      <c r="AA29" s="111"/>
      <c r="AB29" s="112"/>
      <c r="AC29" s="114"/>
      <c r="AD29" s="103">
        <f t="shared" si="2"/>
        <v>2</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c r="I32" s="58"/>
      <c r="J32" s="58"/>
      <c r="K32" s="58"/>
      <c r="L32" s="58"/>
      <c r="M32" s="59"/>
      <c r="N32" s="55"/>
      <c r="O32" s="122">
        <f>1</f>
        <v>1</v>
      </c>
      <c r="P32" s="58"/>
      <c r="Q32" s="58"/>
      <c r="R32" s="58"/>
      <c r="S32" s="59"/>
      <c r="T32" s="56"/>
      <c r="U32" s="52"/>
      <c r="V32" s="53"/>
      <c r="W32" s="121">
        <v>10000.0</v>
      </c>
      <c r="X32" s="58"/>
      <c r="Y32" s="58"/>
      <c r="Z32" s="58"/>
      <c r="AA32" s="59"/>
      <c r="AB32" s="55"/>
      <c r="AC32" s="60"/>
      <c r="AD32" s="58"/>
      <c r="AE32" s="58"/>
      <c r="AF32" s="58"/>
      <c r="AG32" s="58"/>
      <c r="AH32" s="59"/>
      <c r="AI32" s="55"/>
      <c r="AJ32" s="122">
        <f>0</f>
        <v>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214</v>
      </c>
      <c r="C35" s="124"/>
      <c r="D35" s="124"/>
      <c r="E35" s="124"/>
      <c r="F35" s="124"/>
      <c r="G35" s="124"/>
      <c r="H35" s="124"/>
      <c r="I35" s="124"/>
      <c r="J35" s="125"/>
      <c r="K35" s="55"/>
      <c r="L35" s="123"/>
      <c r="M35" s="124"/>
      <c r="N35" s="124"/>
      <c r="O35" s="124"/>
      <c r="P35" s="124"/>
      <c r="Q35" s="124"/>
      <c r="R35" s="124"/>
      <c r="S35" s="125"/>
      <c r="T35" s="56"/>
      <c r="U35" s="52"/>
      <c r="V35" s="53"/>
      <c r="W35" s="126" t="s">
        <v>215</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3">
    <mergeCell ref="N22:S22"/>
    <mergeCell ref="N21:S21"/>
    <mergeCell ref="I11:I13"/>
    <mergeCell ref="I8:J8"/>
    <mergeCell ref="H31:M31"/>
    <mergeCell ref="J12:J13"/>
    <mergeCell ref="J11:M11"/>
    <mergeCell ref="L12:L13"/>
    <mergeCell ref="K12:K13"/>
    <mergeCell ref="M12:M13"/>
    <mergeCell ref="H6:L6"/>
    <mergeCell ref="P8:R8"/>
    <mergeCell ref="P7:R7"/>
    <mergeCell ref="N15:S15"/>
    <mergeCell ref="N18:S18"/>
    <mergeCell ref="N19:S19"/>
    <mergeCell ref="N20:S20"/>
    <mergeCell ref="P10:R10"/>
    <mergeCell ref="P9:R9"/>
    <mergeCell ref="P6:R6"/>
    <mergeCell ref="AK5:AM5"/>
    <mergeCell ref="AK6:AM6"/>
    <mergeCell ref="AI15:AN15"/>
    <mergeCell ref="AI14:AN14"/>
    <mergeCell ref="AI16:AN16"/>
    <mergeCell ref="AI17:AN17"/>
    <mergeCell ref="AI13:AN13"/>
    <mergeCell ref="AK9:AM9"/>
    <mergeCell ref="AK10:AM10"/>
    <mergeCell ref="AK8:AM8"/>
    <mergeCell ref="AK7:AM7"/>
    <mergeCell ref="AI21:AN21"/>
    <mergeCell ref="AI20:AN20"/>
    <mergeCell ref="AJ3:AN3"/>
    <mergeCell ref="AJ2:AN2"/>
    <mergeCell ref="AI19:AN19"/>
    <mergeCell ref="AI22:AN22"/>
    <mergeCell ref="AI18:AN18"/>
    <mergeCell ref="AI24:AN24"/>
    <mergeCell ref="AI23:AN23"/>
    <mergeCell ref="N26:S26"/>
    <mergeCell ref="N24:S24"/>
    <mergeCell ref="AI29:AN29"/>
    <mergeCell ref="AI28:AN28"/>
    <mergeCell ref="AI27:AN27"/>
    <mergeCell ref="N23:S23"/>
    <mergeCell ref="N25:S25"/>
    <mergeCell ref="AA11:AA13"/>
    <mergeCell ref="Z11:Z13"/>
    <mergeCell ref="Y11:Y13"/>
    <mergeCell ref="AB11:AB13"/>
    <mergeCell ref="AD11:AD13"/>
    <mergeCell ref="AC11:AC13"/>
    <mergeCell ref="AG12:AG13"/>
    <mergeCell ref="AF12:AF13"/>
    <mergeCell ref="N13:S13"/>
    <mergeCell ref="N14:S14"/>
    <mergeCell ref="X11:X13"/>
    <mergeCell ref="AE11:AH11"/>
    <mergeCell ref="AH12:AH13"/>
    <mergeCell ref="W9:AA9"/>
    <mergeCell ref="AE12:AE13"/>
    <mergeCell ref="AD8:AE8"/>
    <mergeCell ref="AF8:AG8"/>
    <mergeCell ref="W6:AA6"/>
    <mergeCell ref="W5:AA5"/>
    <mergeCell ref="W8:AA8"/>
    <mergeCell ref="K8:L8"/>
    <mergeCell ref="AC6:AG6"/>
    <mergeCell ref="W7:AA7"/>
    <mergeCell ref="AC5:AG5"/>
    <mergeCell ref="H5:L5"/>
    <mergeCell ref="P5:R5"/>
    <mergeCell ref="B35:J37"/>
    <mergeCell ref="B34:J34"/>
    <mergeCell ref="L35:S37"/>
    <mergeCell ref="W35:AE37"/>
    <mergeCell ref="AG35:AN37"/>
    <mergeCell ref="N28:S28"/>
    <mergeCell ref="N29:S29"/>
    <mergeCell ref="W32:AA32"/>
    <mergeCell ref="AC32:AH32"/>
    <mergeCell ref="N27:S27"/>
    <mergeCell ref="O32:S32"/>
    <mergeCell ref="O31:S31"/>
    <mergeCell ref="H32:M32"/>
    <mergeCell ref="B32:F32"/>
    <mergeCell ref="B31:F31"/>
    <mergeCell ref="L34:S34"/>
    <mergeCell ref="N16:S16"/>
    <mergeCell ref="N17:S17"/>
    <mergeCell ref="AI26:AN26"/>
    <mergeCell ref="AI25:AN25"/>
    <mergeCell ref="AJ32:AN32"/>
    <mergeCell ref="B2:M2"/>
    <mergeCell ref="B3:M3"/>
    <mergeCell ref="W3:AH3"/>
    <mergeCell ref="W2:AH2"/>
    <mergeCell ref="S1:W1"/>
    <mergeCell ref="Q1:R1"/>
    <mergeCell ref="O2:S2"/>
    <mergeCell ref="O3:S3"/>
    <mergeCell ref="B7:F7"/>
    <mergeCell ref="B6:F6"/>
    <mergeCell ref="B5:F5"/>
    <mergeCell ref="G11:G13"/>
    <mergeCell ref="H11:H13"/>
    <mergeCell ref="C11:C13"/>
    <mergeCell ref="D11:D13"/>
    <mergeCell ref="F11:F13"/>
    <mergeCell ref="E11:E13"/>
    <mergeCell ref="B8:F8"/>
    <mergeCell ref="B9:F9"/>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43</v>
      </c>
      <c r="C3" s="58"/>
      <c r="D3" s="58"/>
      <c r="E3" s="58"/>
      <c r="F3" s="58"/>
      <c r="G3" s="58"/>
      <c r="H3" s="58"/>
      <c r="I3" s="58"/>
      <c r="J3" s="58"/>
      <c r="K3" s="58"/>
      <c r="L3" s="58"/>
      <c r="M3" s="59"/>
      <c r="N3" s="55"/>
      <c r="O3" s="60">
        <v>1470000.0</v>
      </c>
      <c r="P3" s="58"/>
      <c r="Q3" s="58"/>
      <c r="R3" s="58"/>
      <c r="S3" s="59"/>
      <c r="T3" s="56"/>
      <c r="U3" s="52"/>
      <c r="V3" s="53"/>
      <c r="W3" s="57" t="s">
        <v>48</v>
      </c>
      <c r="X3" s="58"/>
      <c r="Y3" s="58"/>
      <c r="Z3" s="58"/>
      <c r="AA3" s="58"/>
      <c r="AB3" s="58"/>
      <c r="AC3" s="58"/>
      <c r="AD3" s="58"/>
      <c r="AE3" s="58"/>
      <c r="AF3" s="58"/>
      <c r="AG3" s="58"/>
      <c r="AH3" s="59"/>
      <c r="AI3" s="55"/>
      <c r="AJ3" s="60">
        <v>1120000.0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18000.0</v>
      </c>
      <c r="I6" s="58"/>
      <c r="J6" s="58"/>
      <c r="K6" s="58"/>
      <c r="L6" s="59"/>
      <c r="M6" s="55"/>
      <c r="N6" s="55"/>
      <c r="O6" s="55"/>
      <c r="P6" s="66" t="str">
        <f>IF(B3&lt;&gt;"",IF(P8&gt;AK8,"WIN",IF(P8=AK8, "TIE","LOSS")),"")</f>
        <v>WIN</v>
      </c>
      <c r="Q6" s="58"/>
      <c r="R6" s="59"/>
      <c r="S6" s="55"/>
      <c r="T6" s="56"/>
      <c r="U6" s="52"/>
      <c r="V6" s="53"/>
      <c r="W6" s="64">
        <f>IF(W3&lt;&gt;"",IF(AJ3&lt;O3,O3-AJ3,0),"")</f>
        <v>350000</v>
      </c>
      <c r="X6" s="58"/>
      <c r="Y6" s="58"/>
      <c r="Z6" s="58"/>
      <c r="AA6" s="59"/>
      <c r="AB6" s="55"/>
      <c r="AC6" s="65">
        <v>11000.0</v>
      </c>
      <c r="AD6" s="58"/>
      <c r="AE6" s="58"/>
      <c r="AF6" s="58"/>
      <c r="AG6" s="59"/>
      <c r="AH6" s="55"/>
      <c r="AI6" s="55"/>
      <c r="AJ6" s="55"/>
      <c r="AK6" s="66" t="str">
        <f>IF(W3&lt;&gt;"",IF(AK8&gt;P8,"WIN",IF(AK8=P8, "TIE","LOSS")),"")</f>
        <v>LOSS</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90" t="s">
        <v>216</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2</v>
      </c>
      <c r="Q8" s="58"/>
      <c r="R8" s="59"/>
      <c r="S8" s="55"/>
      <c r="T8" s="56"/>
      <c r="U8" s="52"/>
      <c r="V8" s="53"/>
      <c r="W8" s="134" t="s">
        <v>217</v>
      </c>
      <c r="X8" s="80"/>
      <c r="Y8" s="80"/>
      <c r="Z8" s="80"/>
      <c r="AA8" s="81"/>
      <c r="AB8" s="55"/>
      <c r="AC8" s="55"/>
      <c r="AD8" s="54" t="s">
        <v>64</v>
      </c>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136" t="s">
        <v>220</v>
      </c>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0</v>
      </c>
      <c r="Q10" s="58"/>
      <c r="R10" s="59"/>
      <c r="S10" s="55"/>
      <c r="T10" s="56"/>
      <c r="U10" s="52"/>
      <c r="V10" s="53"/>
      <c r="W10" s="55"/>
      <c r="X10" s="55"/>
      <c r="Y10" s="55"/>
      <c r="Z10" s="55"/>
      <c r="AA10" s="55"/>
      <c r="AB10" s="55"/>
      <c r="AC10" s="55"/>
      <c r="AD10" s="55"/>
      <c r="AE10" s="55"/>
      <c r="AF10" s="55"/>
      <c r="AG10" s="55"/>
      <c r="AH10" s="55"/>
      <c r="AI10" s="55"/>
      <c r="AJ10" s="86"/>
      <c r="AK10" s="66">
        <f>IF(W3&lt;&gt;"",SUM(AA14:AA29),"")</f>
        <v>2</v>
      </c>
      <c r="AL10" s="58"/>
      <c r="AM10" s="59"/>
      <c r="AN10" s="55"/>
      <c r="AO10" s="56"/>
    </row>
    <row r="11" ht="15.0" customHeight="1">
      <c r="A11" s="53"/>
      <c r="B11" s="55"/>
      <c r="C11" s="87" t="s">
        <v>222</v>
      </c>
      <c r="D11" s="88" t="s">
        <v>223</v>
      </c>
      <c r="E11" s="87" t="s">
        <v>224</v>
      </c>
      <c r="F11" s="87" t="s">
        <v>226</v>
      </c>
      <c r="G11" s="89" t="s">
        <v>69</v>
      </c>
      <c r="H11" s="87" t="s">
        <v>228</v>
      </c>
      <c r="I11" s="91" t="s">
        <v>71</v>
      </c>
      <c r="J11" s="104" t="s">
        <v>72</v>
      </c>
      <c r="K11" s="58"/>
      <c r="L11" s="58"/>
      <c r="M11" s="59"/>
      <c r="N11" s="55"/>
      <c r="O11" s="55"/>
      <c r="P11" s="93"/>
      <c r="Q11" s="93"/>
      <c r="R11" s="93"/>
      <c r="S11" s="55"/>
      <c r="T11" s="56"/>
      <c r="U11" s="52"/>
      <c r="V11" s="53"/>
      <c r="W11" s="55"/>
      <c r="X11" s="87" t="s">
        <v>233</v>
      </c>
      <c r="Y11" s="88" t="s">
        <v>234</v>
      </c>
      <c r="Z11" s="87" t="s">
        <v>237</v>
      </c>
      <c r="AA11" s="87" t="s">
        <v>240</v>
      </c>
      <c r="AB11" s="89" t="s">
        <v>69</v>
      </c>
      <c r="AC11" s="87" t="s">
        <v>243</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v>1.0</v>
      </c>
      <c r="AB14" s="100"/>
      <c r="AC14" s="101"/>
      <c r="AD14" s="103">
        <f t="shared" ref="AD14:AD29" si="2">X14+Y14*3+Z14*2+AA14*2+AC14*5</f>
        <v>2</v>
      </c>
      <c r="AE14" s="105"/>
      <c r="AF14" s="100"/>
      <c r="AG14" s="100"/>
      <c r="AH14" s="106"/>
      <c r="AI14" s="108"/>
      <c r="AJ14" s="58"/>
      <c r="AK14" s="58"/>
      <c r="AL14" s="58"/>
      <c r="AM14" s="58"/>
      <c r="AN14" s="59"/>
      <c r="AO14" s="56"/>
    </row>
    <row r="15" ht="15.0" customHeight="1">
      <c r="A15" s="53"/>
      <c r="B15" s="95">
        <v>2.0</v>
      </c>
      <c r="C15" s="137">
        <v>1.0</v>
      </c>
      <c r="D15" s="117">
        <v>1.0</v>
      </c>
      <c r="E15" s="111"/>
      <c r="F15" s="111"/>
      <c r="G15" s="112"/>
      <c r="H15" s="114"/>
      <c r="I15" s="103">
        <f t="shared" si="1"/>
        <v>4</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8">
        <v>1.0</v>
      </c>
      <c r="AB18" s="112"/>
      <c r="AC18" s="114"/>
      <c r="AD18" s="103">
        <f t="shared" si="2"/>
        <v>2</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7">
        <v>1.0</v>
      </c>
      <c r="Z19" s="111"/>
      <c r="AA19" s="111"/>
      <c r="AB19" s="112"/>
      <c r="AC19" s="114"/>
      <c r="AD19" s="103">
        <f t="shared" si="2"/>
        <v>3</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9">
        <v>1.0</v>
      </c>
      <c r="AD22" s="103">
        <f t="shared" si="2"/>
        <v>5</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8">
        <v>1.0</v>
      </c>
      <c r="F26" s="111"/>
      <c r="G26" s="112"/>
      <c r="H26" s="114"/>
      <c r="I26" s="103">
        <f t="shared" si="1"/>
        <v>2</v>
      </c>
      <c r="J26" s="109"/>
      <c r="K26" s="111"/>
      <c r="L26" s="111"/>
      <c r="M26" s="114"/>
      <c r="N26" s="108" t="s">
        <v>170</v>
      </c>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7">
        <v>1.0</v>
      </c>
      <c r="E27" s="111"/>
      <c r="F27" s="118"/>
      <c r="G27" s="112"/>
      <c r="H27" s="119">
        <v>1.0</v>
      </c>
      <c r="I27" s="103">
        <f t="shared" si="1"/>
        <v>8</v>
      </c>
      <c r="J27" s="109"/>
      <c r="K27" s="111"/>
      <c r="L27" s="111"/>
      <c r="M27" s="114"/>
      <c r="N27" s="108" t="s">
        <v>257</v>
      </c>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8">
        <v>1.0</v>
      </c>
      <c r="F28" s="111"/>
      <c r="G28" s="112"/>
      <c r="H28" s="114"/>
      <c r="I28" s="103">
        <f t="shared" si="1"/>
        <v>2</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50000.0</v>
      </c>
      <c r="C32" s="58"/>
      <c r="D32" s="58"/>
      <c r="E32" s="58"/>
      <c r="F32" s="59"/>
      <c r="G32" s="55"/>
      <c r="H32" s="60">
        <v>0.0</v>
      </c>
      <c r="I32" s="58"/>
      <c r="J32" s="58"/>
      <c r="K32" s="58"/>
      <c r="L32" s="58"/>
      <c r="M32" s="59"/>
      <c r="N32" s="55"/>
      <c r="O32" s="122">
        <v>1.0</v>
      </c>
      <c r="P32" s="58"/>
      <c r="Q32" s="58"/>
      <c r="R32" s="58"/>
      <c r="S32" s="59"/>
      <c r="T32" s="56"/>
      <c r="U32" s="52"/>
      <c r="V32" s="53"/>
      <c r="W32" s="121">
        <v>60000.0</v>
      </c>
      <c r="X32" s="58"/>
      <c r="Y32" s="58"/>
      <c r="Z32" s="58"/>
      <c r="AA32" s="59"/>
      <c r="AB32" s="55"/>
      <c r="AC32" s="60"/>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t="s">
        <v>259</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38</v>
      </c>
      <c r="C3" s="58"/>
      <c r="D3" s="58"/>
      <c r="E3" s="58"/>
      <c r="F3" s="58"/>
      <c r="G3" s="58"/>
      <c r="H3" s="58"/>
      <c r="I3" s="58"/>
      <c r="J3" s="58"/>
      <c r="K3" s="58"/>
      <c r="L3" s="58"/>
      <c r="M3" s="59"/>
      <c r="N3" s="55"/>
      <c r="O3" s="60">
        <v>1320000.0</v>
      </c>
      <c r="P3" s="58"/>
      <c r="Q3" s="58"/>
      <c r="R3" s="58"/>
      <c r="S3" s="59"/>
      <c r="T3" s="56"/>
      <c r="U3" s="52"/>
      <c r="V3" s="53"/>
      <c r="W3" s="57" t="s">
        <v>44</v>
      </c>
      <c r="X3" s="58"/>
      <c r="Y3" s="58"/>
      <c r="Z3" s="58"/>
      <c r="AA3" s="58"/>
      <c r="AB3" s="58"/>
      <c r="AC3" s="58"/>
      <c r="AD3" s="58"/>
      <c r="AE3" s="58"/>
      <c r="AF3" s="58"/>
      <c r="AG3" s="58"/>
      <c r="AH3" s="59"/>
      <c r="AI3" s="55"/>
      <c r="AJ3" s="60">
        <v>1740000.0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420000</v>
      </c>
      <c r="C6" s="58"/>
      <c r="D6" s="58"/>
      <c r="E6" s="58"/>
      <c r="F6" s="59"/>
      <c r="G6" s="55"/>
      <c r="H6" s="65">
        <v>12000.0</v>
      </c>
      <c r="I6" s="58"/>
      <c r="J6" s="58"/>
      <c r="K6" s="58"/>
      <c r="L6" s="59"/>
      <c r="M6" s="55"/>
      <c r="N6" s="55"/>
      <c r="O6" s="55"/>
      <c r="P6" s="66" t="str">
        <f>IF(B3&lt;&gt;"",IF(P8&gt;AK8,"WIN",IF(P8=AK8, "TIE","LOSS")),"")</f>
        <v>WIN</v>
      </c>
      <c r="Q6" s="58"/>
      <c r="R6" s="59"/>
      <c r="S6" s="55"/>
      <c r="T6" s="56"/>
      <c r="U6" s="52"/>
      <c r="V6" s="53"/>
      <c r="W6" s="64">
        <f>IF(W3&lt;&gt;"",IF(AJ3&lt;O3,O3-AJ3,0),"")</f>
        <v>0</v>
      </c>
      <c r="X6" s="58"/>
      <c r="Y6" s="58"/>
      <c r="Z6" s="58"/>
      <c r="AA6" s="59"/>
      <c r="AB6" s="55"/>
      <c r="AC6" s="65">
        <v>15000.0</v>
      </c>
      <c r="AD6" s="58"/>
      <c r="AE6" s="58"/>
      <c r="AF6" s="58"/>
      <c r="AG6" s="59"/>
      <c r="AH6" s="55"/>
      <c r="AI6" s="55"/>
      <c r="AJ6" s="55"/>
      <c r="AK6" s="66" t="str">
        <f>IF(W3&lt;&gt;"",IF(AK8&gt;P8,"WIN",IF(AK8=P8, "TIE","LOSS")),"")</f>
        <v>LOSS</v>
      </c>
      <c r="AL6" s="58"/>
      <c r="AM6" s="59"/>
      <c r="AN6" s="55"/>
      <c r="AO6" s="56"/>
    </row>
    <row r="7" ht="15.0" customHeight="1">
      <c r="A7" s="53"/>
      <c r="B7" s="90" t="s">
        <v>218</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134" t="s">
        <v>219</v>
      </c>
      <c r="C8" s="80"/>
      <c r="D8" s="80"/>
      <c r="E8" s="80"/>
      <c r="F8" s="81"/>
      <c r="G8" s="55"/>
      <c r="H8" s="55"/>
      <c r="I8" s="54" t="s">
        <v>64</v>
      </c>
      <c r="K8" s="66" t="str">
        <f>if(B3&lt;&gt;"",if(H6=AC6,"+0",if(H6&gt;AC6,if(H6&gt;=AC6*2,"+2","+1"),"+0")),"")</f>
        <v>+0</v>
      </c>
      <c r="L8" s="59"/>
      <c r="M8" s="55"/>
      <c r="N8" s="55"/>
      <c r="O8" s="55"/>
      <c r="P8" s="66">
        <f>IF(B3&lt;&gt;"",SUM(D14:D29),"")</f>
        <v>4</v>
      </c>
      <c r="Q8" s="58"/>
      <c r="R8" s="59"/>
      <c r="S8" s="55"/>
      <c r="T8" s="56"/>
      <c r="U8" s="52"/>
      <c r="V8" s="53"/>
      <c r="W8" s="79"/>
      <c r="X8" s="80"/>
      <c r="Y8" s="80"/>
      <c r="Z8" s="80"/>
      <c r="AA8" s="81"/>
      <c r="AB8" s="55"/>
      <c r="AC8" s="55"/>
      <c r="AD8" s="54" t="s">
        <v>64</v>
      </c>
      <c r="AF8" s="82" t="str">
        <f>if(W3&lt;&gt;"",if(AC6=H6,"+0",if(AC6&gt;H6,if(AC6&gt;=H6*2,"+2","+1"),"+0")),"")</f>
        <v>+1</v>
      </c>
      <c r="AG8" s="59"/>
      <c r="AH8" s="55"/>
      <c r="AI8" s="55"/>
      <c r="AJ8" s="55"/>
      <c r="AK8" s="66">
        <f>IF(W3&lt;&gt;"",SUM(Y14:Y29),"")</f>
        <v>1</v>
      </c>
      <c r="AL8" s="58"/>
      <c r="AM8" s="59"/>
      <c r="AN8" s="55"/>
      <c r="AO8" s="56"/>
    </row>
    <row r="9" ht="15.0" customHeight="1">
      <c r="A9" s="53"/>
      <c r="B9" s="136" t="s">
        <v>221</v>
      </c>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1</v>
      </c>
      <c r="Q10" s="58"/>
      <c r="R10" s="59"/>
      <c r="S10" s="55"/>
      <c r="T10" s="56"/>
      <c r="U10" s="52"/>
      <c r="V10" s="53"/>
      <c r="W10" s="55"/>
      <c r="X10" s="55"/>
      <c r="Y10" s="55"/>
      <c r="Z10" s="55"/>
      <c r="AA10" s="55"/>
      <c r="AB10" s="55"/>
      <c r="AC10" s="55"/>
      <c r="AD10" s="55"/>
      <c r="AE10" s="55"/>
      <c r="AF10" s="55"/>
      <c r="AG10" s="55"/>
      <c r="AH10" s="55"/>
      <c r="AI10" s="55"/>
      <c r="AJ10" s="86"/>
      <c r="AK10" s="66">
        <f>IF(W3&lt;&gt;"",SUM(AA14:AA29),"")</f>
        <v>6</v>
      </c>
      <c r="AL10" s="58"/>
      <c r="AM10" s="59"/>
      <c r="AN10" s="55"/>
      <c r="AO10" s="56"/>
    </row>
    <row r="11" ht="15.0" customHeight="1">
      <c r="A11" s="53"/>
      <c r="B11" s="55"/>
      <c r="C11" s="87" t="s">
        <v>227</v>
      </c>
      <c r="D11" s="88" t="s">
        <v>229</v>
      </c>
      <c r="E11" s="87" t="s">
        <v>230</v>
      </c>
      <c r="F11" s="87" t="s">
        <v>231</v>
      </c>
      <c r="G11" s="89" t="s">
        <v>69</v>
      </c>
      <c r="H11" s="87" t="s">
        <v>232</v>
      </c>
      <c r="I11" s="91" t="s">
        <v>71</v>
      </c>
      <c r="J11" s="104" t="s">
        <v>72</v>
      </c>
      <c r="K11" s="58"/>
      <c r="L11" s="58"/>
      <c r="M11" s="59"/>
      <c r="N11" s="55"/>
      <c r="O11" s="55"/>
      <c r="P11" s="93"/>
      <c r="Q11" s="93"/>
      <c r="R11" s="93"/>
      <c r="S11" s="55"/>
      <c r="T11" s="56"/>
      <c r="U11" s="52"/>
      <c r="V11" s="53"/>
      <c r="W11" s="55"/>
      <c r="X11" s="87" t="s">
        <v>235</v>
      </c>
      <c r="Y11" s="88" t="s">
        <v>236</v>
      </c>
      <c r="Z11" s="87" t="s">
        <v>238</v>
      </c>
      <c r="AA11" s="87" t="s">
        <v>239</v>
      </c>
      <c r="AB11" s="89" t="s">
        <v>69</v>
      </c>
      <c r="AC11" s="87" t="s">
        <v>241</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v>2.0</v>
      </c>
      <c r="AB14" s="99">
        <v>1.0</v>
      </c>
      <c r="AC14" s="101"/>
      <c r="AD14" s="103">
        <f t="shared" ref="AD14:AD29" si="2">X14+Y14*3+Z14*2+AA14*2+AC14*5</f>
        <v>4</v>
      </c>
      <c r="AE14" s="105"/>
      <c r="AF14" s="100"/>
      <c r="AG14" s="100"/>
      <c r="AH14" s="106"/>
      <c r="AI14" s="108"/>
      <c r="AJ14" s="58"/>
      <c r="AK14" s="58"/>
      <c r="AL14" s="58"/>
      <c r="AM14" s="58"/>
      <c r="AN14" s="59"/>
      <c r="AO14" s="56"/>
    </row>
    <row r="15" ht="15.0" customHeight="1">
      <c r="A15" s="53"/>
      <c r="B15" s="95">
        <v>2.0</v>
      </c>
      <c r="C15" s="109"/>
      <c r="D15" s="110"/>
      <c r="E15" s="111"/>
      <c r="F15" s="118">
        <v>1.0</v>
      </c>
      <c r="G15" s="112"/>
      <c r="H15" s="114"/>
      <c r="I15" s="103">
        <f t="shared" si="1"/>
        <v>2</v>
      </c>
      <c r="J15" s="137">
        <v>1.0</v>
      </c>
      <c r="K15" s="115"/>
      <c r="L15" s="140" t="s">
        <v>245</v>
      </c>
      <c r="M15" s="114"/>
      <c r="N15" s="107"/>
      <c r="O15" s="58"/>
      <c r="P15" s="58"/>
      <c r="Q15" s="58"/>
      <c r="R15" s="58"/>
      <c r="S15" s="59"/>
      <c r="T15" s="56"/>
      <c r="U15" s="52"/>
      <c r="V15" s="53"/>
      <c r="W15" s="95">
        <v>2.0</v>
      </c>
      <c r="X15" s="109"/>
      <c r="Y15" s="110"/>
      <c r="Z15" s="111"/>
      <c r="AA15" s="118">
        <v>3.0</v>
      </c>
      <c r="AB15" s="138">
        <v>1.0</v>
      </c>
      <c r="AC15" s="119"/>
      <c r="AD15" s="103">
        <f t="shared" si="2"/>
        <v>6</v>
      </c>
      <c r="AE15" s="109"/>
      <c r="AF15" s="115"/>
      <c r="AG15" s="115"/>
      <c r="AH15" s="114"/>
      <c r="AI15" s="108" t="s">
        <v>213</v>
      </c>
      <c r="AJ15" s="58"/>
      <c r="AK15" s="58"/>
      <c r="AL15" s="58"/>
      <c r="AM15" s="58"/>
      <c r="AN15" s="59"/>
      <c r="AO15" s="56"/>
    </row>
    <row r="16" ht="15.0" customHeight="1">
      <c r="A16" s="53"/>
      <c r="B16" s="95">
        <v>3.0</v>
      </c>
      <c r="C16" s="109"/>
      <c r="D16" s="110"/>
      <c r="E16" s="111"/>
      <c r="F16" s="111"/>
      <c r="G16" s="112"/>
      <c r="H16" s="119">
        <v>1.0</v>
      </c>
      <c r="I16" s="103">
        <f t="shared" si="1"/>
        <v>5</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v>1.0</v>
      </c>
      <c r="E17" s="111"/>
      <c r="F17" s="111"/>
      <c r="G17" s="112"/>
      <c r="H17" s="114"/>
      <c r="I17" s="103">
        <f t="shared" si="1"/>
        <v>3</v>
      </c>
      <c r="J17" s="109"/>
      <c r="K17" s="111"/>
      <c r="L17" s="111"/>
      <c r="M17" s="114"/>
      <c r="N17" s="108" t="s">
        <v>253</v>
      </c>
      <c r="O17" s="58"/>
      <c r="P17" s="58"/>
      <c r="Q17" s="58"/>
      <c r="R17" s="58"/>
      <c r="S17" s="59"/>
      <c r="T17" s="56"/>
      <c r="U17" s="52"/>
      <c r="V17" s="53"/>
      <c r="W17" s="116">
        <v>4.0</v>
      </c>
      <c r="X17" s="109"/>
      <c r="Y17" s="110"/>
      <c r="Z17" s="111"/>
      <c r="AA17" s="118"/>
      <c r="AB17" s="112"/>
      <c r="AC17" s="119">
        <v>1.0</v>
      </c>
      <c r="AD17" s="103">
        <f t="shared" si="2"/>
        <v>5</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37">
        <v>1.0</v>
      </c>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37">
        <v>1.0</v>
      </c>
      <c r="Y21" s="117">
        <v>1.0</v>
      </c>
      <c r="Z21" s="111"/>
      <c r="AA21" s="118">
        <v>1.0</v>
      </c>
      <c r="AB21" s="112"/>
      <c r="AC21" s="114"/>
      <c r="AD21" s="103">
        <f t="shared" si="2"/>
        <v>6</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37">
        <v>1.0</v>
      </c>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7">
        <v>3.0</v>
      </c>
      <c r="E23" s="111"/>
      <c r="F23" s="111"/>
      <c r="G23" s="112"/>
      <c r="H23" s="114"/>
      <c r="I23" s="103">
        <f t="shared" si="1"/>
        <v>9</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37">
        <v>1.0</v>
      </c>
      <c r="K25" s="118"/>
      <c r="L25" s="118" t="s">
        <v>172</v>
      </c>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9">
        <v>1.0</v>
      </c>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50000.0</v>
      </c>
      <c r="C32" s="58"/>
      <c r="D32" s="58"/>
      <c r="E32" s="58"/>
      <c r="F32" s="59"/>
      <c r="G32" s="55"/>
      <c r="H32" s="60"/>
      <c r="I32" s="58"/>
      <c r="J32" s="58"/>
      <c r="K32" s="58"/>
      <c r="L32" s="58"/>
      <c r="M32" s="59"/>
      <c r="N32" s="55"/>
      <c r="O32" s="122">
        <v>1.0</v>
      </c>
      <c r="P32" s="58"/>
      <c r="Q32" s="58"/>
      <c r="R32" s="58"/>
      <c r="S32" s="59"/>
      <c r="T32" s="56"/>
      <c r="U32" s="52"/>
      <c r="V32" s="53"/>
      <c r="W32" s="121">
        <v>30000.0</v>
      </c>
      <c r="X32" s="58"/>
      <c r="Y32" s="58"/>
      <c r="Z32" s="58"/>
      <c r="AA32" s="59"/>
      <c r="AB32" s="55"/>
      <c r="AC32" s="60"/>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t="s">
        <v>258</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44</v>
      </c>
      <c r="C3" s="58"/>
      <c r="D3" s="58"/>
      <c r="E3" s="58"/>
      <c r="F3" s="58"/>
      <c r="G3" s="58"/>
      <c r="H3" s="58"/>
      <c r="I3" s="58"/>
      <c r="J3" s="58"/>
      <c r="K3" s="58"/>
      <c r="L3" s="58"/>
      <c r="M3" s="59"/>
      <c r="N3" s="55"/>
      <c r="O3" s="60">
        <v>1550000.0</v>
      </c>
      <c r="P3" s="58"/>
      <c r="Q3" s="58"/>
      <c r="R3" s="58"/>
      <c r="S3" s="59"/>
      <c r="T3" s="56"/>
      <c r="U3" s="52"/>
      <c r="V3" s="53"/>
      <c r="W3" s="57" t="s">
        <v>41</v>
      </c>
      <c r="X3" s="58"/>
      <c r="Y3" s="58"/>
      <c r="Z3" s="58"/>
      <c r="AA3" s="58"/>
      <c r="AB3" s="58"/>
      <c r="AC3" s="58"/>
      <c r="AD3" s="58"/>
      <c r="AE3" s="58"/>
      <c r="AF3" s="58"/>
      <c r="AG3" s="58"/>
      <c r="AH3" s="59"/>
      <c r="AI3" s="55"/>
      <c r="AJ3" s="60">
        <v>1200000.0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19000.0</v>
      </c>
      <c r="I6" s="58"/>
      <c r="J6" s="58"/>
      <c r="K6" s="58"/>
      <c r="L6" s="59"/>
      <c r="M6" s="55"/>
      <c r="N6" s="55"/>
      <c r="O6" s="55"/>
      <c r="P6" s="66" t="str">
        <f>IF(B3&lt;&gt;"",IF(P8&gt;AK8,"WIN",IF(P8=AK8, "TIE","LOSS")),"")</f>
        <v>LOSS</v>
      </c>
      <c r="Q6" s="58"/>
      <c r="R6" s="59"/>
      <c r="S6" s="55"/>
      <c r="T6" s="56"/>
      <c r="U6" s="52"/>
      <c r="V6" s="53"/>
      <c r="W6" s="64">
        <f>IF(W3&lt;&gt;"",IF(AJ3&lt;O3,O3-AJ3,0),"")</f>
        <v>350000</v>
      </c>
      <c r="X6" s="58"/>
      <c r="Y6" s="58"/>
      <c r="Z6" s="58"/>
      <c r="AA6" s="59"/>
      <c r="AB6" s="55"/>
      <c r="AC6" s="65">
        <v>14000.0</v>
      </c>
      <c r="AD6" s="58"/>
      <c r="AE6" s="58"/>
      <c r="AF6" s="58"/>
      <c r="AG6" s="59"/>
      <c r="AH6" s="55"/>
      <c r="AI6" s="55"/>
      <c r="AJ6" s="55"/>
      <c r="AK6" s="66" t="str">
        <f>IF(W3&lt;&gt;"",IF(AK8&gt;P8,"WIN",IF(AK8=P8, "TIE","LOSS")),"")</f>
        <v>WIN</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90" t="s">
        <v>225</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1</v>
      </c>
      <c r="Q8" s="58"/>
      <c r="R8" s="59"/>
      <c r="S8" s="55"/>
      <c r="T8" s="56"/>
      <c r="U8" s="52"/>
      <c r="V8" s="53"/>
      <c r="W8" s="134" t="s">
        <v>242</v>
      </c>
      <c r="X8" s="80"/>
      <c r="Y8" s="80"/>
      <c r="Z8" s="80"/>
      <c r="AA8" s="81"/>
      <c r="AB8" s="55"/>
      <c r="AC8" s="55"/>
      <c r="AD8" s="54" t="s">
        <v>64</v>
      </c>
      <c r="AF8" s="82" t="str">
        <f>if(W3&lt;&gt;"",if(AC6=H6,"+0",if(AC6&gt;H6,if(AC6&gt;=H6*2,"+2","+1"),"+0")),"")</f>
        <v>+0</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136" t="s">
        <v>244</v>
      </c>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1</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246</v>
      </c>
      <c r="D11" s="88" t="s">
        <v>247</v>
      </c>
      <c r="E11" s="87" t="s">
        <v>248</v>
      </c>
      <c r="F11" s="87" t="s">
        <v>249</v>
      </c>
      <c r="G11" s="89" t="s">
        <v>69</v>
      </c>
      <c r="H11" s="87" t="s">
        <v>250</v>
      </c>
      <c r="I11" s="91" t="s">
        <v>71</v>
      </c>
      <c r="J11" s="104" t="s">
        <v>72</v>
      </c>
      <c r="K11" s="58"/>
      <c r="L11" s="58"/>
      <c r="M11" s="59"/>
      <c r="N11" s="55"/>
      <c r="O11" s="55"/>
      <c r="P11" s="93"/>
      <c r="Q11" s="93"/>
      <c r="R11" s="93"/>
      <c r="S11" s="55"/>
      <c r="T11" s="56"/>
      <c r="U11" s="52"/>
      <c r="V11" s="53"/>
      <c r="W11" s="55"/>
      <c r="X11" s="87" t="s">
        <v>251</v>
      </c>
      <c r="Y11" s="88" t="s">
        <v>252</v>
      </c>
      <c r="Z11" s="87" t="s">
        <v>254</v>
      </c>
      <c r="AA11" s="87" t="s">
        <v>255</v>
      </c>
      <c r="AB11" s="89" t="s">
        <v>69</v>
      </c>
      <c r="AC11" s="87" t="s">
        <v>256</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v>1.0</v>
      </c>
      <c r="Z14" s="99"/>
      <c r="AA14" s="99"/>
      <c r="AB14" s="100"/>
      <c r="AC14" s="101"/>
      <c r="AD14" s="103">
        <f t="shared" ref="AD14:AD29" si="2">X14+Y14*3+Z14*2+AA14*2+AC14*5</f>
        <v>3</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8">
        <v>1.0</v>
      </c>
      <c r="G18" s="112"/>
      <c r="H18" s="114"/>
      <c r="I18" s="103">
        <f t="shared" si="1"/>
        <v>2</v>
      </c>
      <c r="J18" s="109"/>
      <c r="K18" s="111"/>
      <c r="L18" s="111"/>
      <c r="M18" s="114"/>
      <c r="N18" s="107"/>
      <c r="O18" s="58"/>
      <c r="P18" s="58"/>
      <c r="Q18" s="58"/>
      <c r="R18" s="58"/>
      <c r="S18" s="59"/>
      <c r="T18" s="56"/>
      <c r="U18" s="52"/>
      <c r="V18" s="53"/>
      <c r="W18" s="95">
        <v>5.0</v>
      </c>
      <c r="X18" s="109"/>
      <c r="Y18" s="117">
        <v>1.0</v>
      </c>
      <c r="Z18" s="111"/>
      <c r="AA18" s="118"/>
      <c r="AB18" s="112"/>
      <c r="AC18" s="114"/>
      <c r="AD18" s="103">
        <f t="shared" si="2"/>
        <v>3</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7">
        <v>1.0</v>
      </c>
      <c r="E22" s="111"/>
      <c r="F22" s="111"/>
      <c r="G22" s="112"/>
      <c r="H22" s="119">
        <v>1.0</v>
      </c>
      <c r="I22" s="103">
        <f t="shared" si="1"/>
        <v>8</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9">
        <v>1.0</v>
      </c>
      <c r="AD23" s="103">
        <f t="shared" si="2"/>
        <v>5</v>
      </c>
      <c r="AE23" s="109"/>
      <c r="AF23" s="111"/>
      <c r="AG23" s="111"/>
      <c r="AH23" s="114"/>
      <c r="AI23" s="108" t="s">
        <v>213</v>
      </c>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v>20000.0</v>
      </c>
      <c r="I32" s="58"/>
      <c r="J32" s="58"/>
      <c r="K32" s="58"/>
      <c r="L32" s="58"/>
      <c r="M32" s="59"/>
      <c r="N32" s="55"/>
      <c r="O32" s="122">
        <v>-1.0</v>
      </c>
      <c r="P32" s="58"/>
      <c r="Q32" s="58"/>
      <c r="R32" s="58"/>
      <c r="S32" s="59"/>
      <c r="T32" s="56"/>
      <c r="U32" s="52"/>
      <c r="V32" s="53"/>
      <c r="W32" s="121">
        <v>60000.0</v>
      </c>
      <c r="X32" s="58"/>
      <c r="Y32" s="58"/>
      <c r="Z32" s="58"/>
      <c r="AA32" s="59"/>
      <c r="AB32" s="55"/>
      <c r="AC32" s="60"/>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44</v>
      </c>
      <c r="C3" s="58"/>
      <c r="D3" s="58"/>
      <c r="E3" s="58"/>
      <c r="F3" s="58"/>
      <c r="G3" s="58"/>
      <c r="H3" s="58"/>
      <c r="I3" s="58"/>
      <c r="J3" s="58"/>
      <c r="K3" s="58"/>
      <c r="L3" s="58"/>
      <c r="M3" s="59"/>
      <c r="N3" s="55"/>
      <c r="O3" s="60">
        <v>1640000.0</v>
      </c>
      <c r="P3" s="58"/>
      <c r="Q3" s="58"/>
      <c r="R3" s="58"/>
      <c r="S3" s="59"/>
      <c r="T3" s="56"/>
      <c r="U3" s="52"/>
      <c r="V3" s="53"/>
      <c r="W3" s="57" t="s">
        <v>42</v>
      </c>
      <c r="X3" s="58"/>
      <c r="Y3" s="58"/>
      <c r="Z3" s="58"/>
      <c r="AA3" s="58"/>
      <c r="AB3" s="58"/>
      <c r="AC3" s="58"/>
      <c r="AD3" s="58"/>
      <c r="AE3" s="58"/>
      <c r="AF3" s="58"/>
      <c r="AG3" s="58"/>
      <c r="AH3" s="59"/>
      <c r="AI3" s="55"/>
      <c r="AJ3" s="60">
        <v>1420000.0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14000.0</v>
      </c>
      <c r="I6" s="58"/>
      <c r="J6" s="58"/>
      <c r="K6" s="58"/>
      <c r="L6" s="59"/>
      <c r="M6" s="55"/>
      <c r="N6" s="55"/>
      <c r="O6" s="55"/>
      <c r="P6" s="66" t="str">
        <f>IF(B3&lt;&gt;"",IF(P8&gt;AK8,"WIN",IF(P8=AK8, "TIE","LOSS")),"")</f>
        <v>WIN</v>
      </c>
      <c r="Q6" s="58"/>
      <c r="R6" s="59"/>
      <c r="S6" s="55"/>
      <c r="T6" s="56"/>
      <c r="U6" s="52"/>
      <c r="V6" s="53"/>
      <c r="W6" s="64">
        <f>IF(W3&lt;&gt;"",IF(AJ3&lt;O3,O3-AJ3,0),"")</f>
        <v>220000</v>
      </c>
      <c r="X6" s="58"/>
      <c r="Y6" s="58"/>
      <c r="Z6" s="58"/>
      <c r="AA6" s="59"/>
      <c r="AB6" s="55"/>
      <c r="AC6" s="65">
        <v>9000.0</v>
      </c>
      <c r="AD6" s="58"/>
      <c r="AE6" s="58"/>
      <c r="AF6" s="58"/>
      <c r="AG6" s="59"/>
      <c r="AH6" s="55"/>
      <c r="AI6" s="55"/>
      <c r="AJ6" s="55"/>
      <c r="AK6" s="66" t="str">
        <f>IF(W3&lt;&gt;"",IF(AK8&gt;P8,"WIN",IF(AK8=P8, "TIE","LOSS")),"")</f>
        <v>LOSS</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90" t="s">
        <v>260</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3</v>
      </c>
      <c r="Q8" s="58"/>
      <c r="R8" s="59"/>
      <c r="S8" s="55"/>
      <c r="T8" s="141"/>
      <c r="U8" s="52"/>
      <c r="V8" s="53"/>
      <c r="W8" s="134" t="s">
        <v>261</v>
      </c>
      <c r="X8" s="80"/>
      <c r="Y8" s="80"/>
      <c r="Z8" s="80"/>
      <c r="AA8" s="81"/>
      <c r="AB8" s="55"/>
      <c r="AC8" s="55"/>
      <c r="AD8" s="54" t="s">
        <v>64</v>
      </c>
      <c r="AF8" s="82" t="str">
        <f>if(W3&lt;&gt;"",if(AC6=H6,"+0",if(AC6&gt;H6,if(AC6&gt;=H6*2,"+2","+1"),"+0")),"")</f>
        <v>+0</v>
      </c>
      <c r="AG8" s="59"/>
      <c r="AH8" s="55"/>
      <c r="AI8" s="55"/>
      <c r="AJ8" s="55"/>
      <c r="AK8" s="66">
        <f>IF(W3&lt;&gt;"",SUM(Y14:Y29),"")</f>
        <v>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0</v>
      </c>
      <c r="Q10" s="58"/>
      <c r="R10" s="59"/>
      <c r="S10" s="55"/>
      <c r="T10" s="56"/>
      <c r="U10" s="52"/>
      <c r="V10" s="53"/>
      <c r="W10" s="55"/>
      <c r="X10" s="55"/>
      <c r="Y10" s="55"/>
      <c r="Z10" s="55"/>
      <c r="AA10" s="55"/>
      <c r="AB10" s="55"/>
      <c r="AC10" s="55"/>
      <c r="AD10" s="55"/>
      <c r="AE10" s="55"/>
      <c r="AF10" s="55"/>
      <c r="AG10" s="55"/>
      <c r="AH10" s="55"/>
      <c r="AI10" s="55"/>
      <c r="AJ10" s="86"/>
      <c r="AK10" s="66">
        <f>IF(W3&lt;&gt;"",SUM(AA14:AA29),"")</f>
        <v>2</v>
      </c>
      <c r="AL10" s="58"/>
      <c r="AM10" s="59"/>
      <c r="AN10" s="55"/>
      <c r="AO10" s="56"/>
    </row>
    <row r="11" ht="15.0" customHeight="1">
      <c r="A11" s="53"/>
      <c r="B11" s="55"/>
      <c r="C11" s="87" t="s">
        <v>263</v>
      </c>
      <c r="D11" s="88" t="s">
        <v>264</v>
      </c>
      <c r="E11" s="87" t="s">
        <v>265</v>
      </c>
      <c r="F11" s="87" t="s">
        <v>266</v>
      </c>
      <c r="G11" s="89" t="s">
        <v>69</v>
      </c>
      <c r="H11" s="87" t="s">
        <v>267</v>
      </c>
      <c r="I11" s="91" t="s">
        <v>71</v>
      </c>
      <c r="J11" s="104" t="s">
        <v>72</v>
      </c>
      <c r="K11" s="58"/>
      <c r="L11" s="58"/>
      <c r="M11" s="59"/>
      <c r="N11" s="55"/>
      <c r="O11" s="55"/>
      <c r="P11" s="93"/>
      <c r="Q11" s="93"/>
      <c r="R11" s="93"/>
      <c r="S11" s="55"/>
      <c r="T11" s="56"/>
      <c r="U11" s="52"/>
      <c r="V11" s="53"/>
      <c r="W11" s="55"/>
      <c r="X11" s="87" t="s">
        <v>268</v>
      </c>
      <c r="Y11" s="88" t="s">
        <v>269</v>
      </c>
      <c r="Z11" s="87" t="s">
        <v>270</v>
      </c>
      <c r="AA11" s="87" t="s">
        <v>271</v>
      </c>
      <c r="AB11" s="89" t="s">
        <v>69</v>
      </c>
      <c r="AC11" s="87" t="s">
        <v>272</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98">
        <v>1.0</v>
      </c>
      <c r="K14" s="100"/>
      <c r="L14" s="99" t="s">
        <v>280</v>
      </c>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9">
        <v>1.0</v>
      </c>
      <c r="I16" s="103">
        <f t="shared" si="1"/>
        <v>5</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8">
        <v>1.0</v>
      </c>
      <c r="AB19" s="112"/>
      <c r="AC19" s="114"/>
      <c r="AD19" s="103">
        <f t="shared" si="2"/>
        <v>2</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7">
        <v>1.0</v>
      </c>
      <c r="E21" s="111"/>
      <c r="F21" s="111"/>
      <c r="G21" s="112"/>
      <c r="H21" s="114"/>
      <c r="I21" s="103">
        <f t="shared" si="1"/>
        <v>3</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7">
        <v>1.0</v>
      </c>
      <c r="E23" s="111"/>
      <c r="F23" s="111"/>
      <c r="G23" s="112"/>
      <c r="H23" s="114"/>
      <c r="I23" s="103">
        <f t="shared" si="1"/>
        <v>3</v>
      </c>
      <c r="J23" s="109"/>
      <c r="K23" s="118"/>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8">
        <v>1.0</v>
      </c>
      <c r="L24" s="111"/>
      <c r="M24" s="114"/>
      <c r="N24" s="107"/>
      <c r="O24" s="58"/>
      <c r="P24" s="58"/>
      <c r="Q24" s="58"/>
      <c r="R24" s="58"/>
      <c r="S24" s="59"/>
      <c r="T24" s="56"/>
      <c r="U24" s="52"/>
      <c r="V24" s="53"/>
      <c r="W24" s="95">
        <v>11.0</v>
      </c>
      <c r="X24" s="109"/>
      <c r="Y24" s="110"/>
      <c r="Z24" s="111"/>
      <c r="AA24" s="118">
        <v>1.0</v>
      </c>
      <c r="AB24" s="112"/>
      <c r="AC24" s="119">
        <v>1.0</v>
      </c>
      <c r="AD24" s="103">
        <f t="shared" si="2"/>
        <v>7</v>
      </c>
      <c r="AE24" s="109"/>
      <c r="AF24" s="111"/>
      <c r="AG24" s="111"/>
      <c r="AH24" s="114"/>
      <c r="AI24" s="108" t="s">
        <v>294</v>
      </c>
      <c r="AJ24" s="58"/>
      <c r="AK24" s="58"/>
      <c r="AL24" s="58"/>
      <c r="AM24" s="58"/>
      <c r="AN24" s="59"/>
      <c r="AO24" s="56"/>
    </row>
    <row r="25" ht="15.0" customHeight="1">
      <c r="A25" s="53"/>
      <c r="B25" s="95">
        <v>12.0</v>
      </c>
      <c r="C25" s="109"/>
      <c r="D25" s="117">
        <v>1.0</v>
      </c>
      <c r="E25" s="111"/>
      <c r="F25" s="111"/>
      <c r="G25" s="112"/>
      <c r="H25" s="114"/>
      <c r="I25" s="103">
        <f t="shared" si="1"/>
        <v>3</v>
      </c>
      <c r="J25" s="109"/>
      <c r="K25" s="111"/>
      <c r="L25" s="111"/>
      <c r="M25" s="114"/>
      <c r="N25" s="108" t="s">
        <v>295</v>
      </c>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80000.0</v>
      </c>
      <c r="C32" s="58"/>
      <c r="D32" s="58"/>
      <c r="E32" s="58"/>
      <c r="F32" s="59"/>
      <c r="G32" s="55"/>
      <c r="H32" s="60">
        <v>0.0</v>
      </c>
      <c r="I32" s="58"/>
      <c r="J32" s="58"/>
      <c r="K32" s="58"/>
      <c r="L32" s="58"/>
      <c r="M32" s="59"/>
      <c r="N32" s="55"/>
      <c r="O32" s="122">
        <v>1.0</v>
      </c>
      <c r="P32" s="58"/>
      <c r="Q32" s="58"/>
      <c r="R32" s="58"/>
      <c r="S32" s="59"/>
      <c r="T32" s="56"/>
      <c r="U32" s="52"/>
      <c r="V32" s="53"/>
      <c r="W32" s="121">
        <v>40000.0</v>
      </c>
      <c r="X32" s="58"/>
      <c r="Y32" s="58"/>
      <c r="Z32" s="58"/>
      <c r="AA32" s="59"/>
      <c r="AB32" s="55"/>
      <c r="AC32" s="60">
        <v>0.0</v>
      </c>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t="s">
        <v>298</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N23:S23"/>
    <mergeCell ref="N24:S24"/>
    <mergeCell ref="N25:S25"/>
    <mergeCell ref="N26:S26"/>
    <mergeCell ref="N20:S20"/>
    <mergeCell ref="N21:S21"/>
    <mergeCell ref="N17:S17"/>
    <mergeCell ref="N18:S18"/>
    <mergeCell ref="N19:S19"/>
    <mergeCell ref="N22:S22"/>
    <mergeCell ref="N28:S28"/>
    <mergeCell ref="N27:S27"/>
    <mergeCell ref="N29:S29"/>
    <mergeCell ref="B34:J34"/>
    <mergeCell ref="B35:J37"/>
    <mergeCell ref="L35:S37"/>
    <mergeCell ref="L34:S34"/>
    <mergeCell ref="B32:F32"/>
    <mergeCell ref="B31:F31"/>
    <mergeCell ref="O32:S32"/>
    <mergeCell ref="O31:S31"/>
    <mergeCell ref="H32:M32"/>
    <mergeCell ref="H31:M31"/>
    <mergeCell ref="F11:F13"/>
    <mergeCell ref="E11:E13"/>
    <mergeCell ref="G11:G13"/>
    <mergeCell ref="H11:H13"/>
    <mergeCell ref="N16:S16"/>
    <mergeCell ref="M12:M13"/>
    <mergeCell ref="J11:M11"/>
    <mergeCell ref="D11:D13"/>
    <mergeCell ref="C11:C13"/>
    <mergeCell ref="P8:R8"/>
    <mergeCell ref="P9:R9"/>
    <mergeCell ref="P10:R10"/>
    <mergeCell ref="I11:I13"/>
    <mergeCell ref="J12:J13"/>
    <mergeCell ref="B7:F7"/>
    <mergeCell ref="B9:F9"/>
    <mergeCell ref="B8:F8"/>
    <mergeCell ref="K8:L8"/>
    <mergeCell ref="I8:J8"/>
    <mergeCell ref="N15:S15"/>
    <mergeCell ref="N14:S14"/>
    <mergeCell ref="P7:R7"/>
    <mergeCell ref="AI28:AN28"/>
    <mergeCell ref="AI29:AN29"/>
    <mergeCell ref="W35:AE37"/>
    <mergeCell ref="AG35:AN37"/>
    <mergeCell ref="AI26:AN26"/>
    <mergeCell ref="AI27:AN27"/>
    <mergeCell ref="W8:AA8"/>
    <mergeCell ref="W9:AA9"/>
    <mergeCell ref="AK8:AM8"/>
    <mergeCell ref="AK7:AM7"/>
    <mergeCell ref="W7:AA7"/>
    <mergeCell ref="W5:AA5"/>
    <mergeCell ref="W6:AA6"/>
    <mergeCell ref="K12:K13"/>
    <mergeCell ref="L12:L13"/>
    <mergeCell ref="AC11:AC13"/>
    <mergeCell ref="Z11:Z13"/>
    <mergeCell ref="AA11:AA13"/>
    <mergeCell ref="AD11:AD13"/>
    <mergeCell ref="N13:S13"/>
    <mergeCell ref="P5:R5"/>
    <mergeCell ref="P6:R6"/>
    <mergeCell ref="B2:M2"/>
    <mergeCell ref="B3:M3"/>
    <mergeCell ref="O2:S2"/>
    <mergeCell ref="O3:S3"/>
    <mergeCell ref="B5:F5"/>
    <mergeCell ref="H5:L5"/>
    <mergeCell ref="B6:F6"/>
    <mergeCell ref="H6:L6"/>
    <mergeCell ref="AC5:AG5"/>
    <mergeCell ref="AC6:AG6"/>
    <mergeCell ref="AF12:AF13"/>
    <mergeCell ref="AH12:AH13"/>
    <mergeCell ref="AG12:AG13"/>
    <mergeCell ref="AF8:AG8"/>
    <mergeCell ref="AD8:AE8"/>
    <mergeCell ref="AE12:AE13"/>
    <mergeCell ref="AE11:AH11"/>
    <mergeCell ref="W3:AH3"/>
    <mergeCell ref="W2:AH2"/>
    <mergeCell ref="AI20:AN20"/>
    <mergeCell ref="AI21:AN21"/>
    <mergeCell ref="AI22:AN22"/>
    <mergeCell ref="AI15:AN15"/>
    <mergeCell ref="AI18:AN18"/>
    <mergeCell ref="AI17:AN17"/>
    <mergeCell ref="AI19:AN19"/>
    <mergeCell ref="AI16:AN16"/>
    <mergeCell ref="AI25:AN25"/>
    <mergeCell ref="AI24:AN24"/>
    <mergeCell ref="AJ2:AN2"/>
    <mergeCell ref="AJ3:AN3"/>
    <mergeCell ref="AK9:AM9"/>
    <mergeCell ref="AK5:AM5"/>
    <mergeCell ref="AK10:AM10"/>
    <mergeCell ref="AK6:AM6"/>
    <mergeCell ref="AI14:AN14"/>
    <mergeCell ref="AI13:AN13"/>
    <mergeCell ref="Y11:Y13"/>
    <mergeCell ref="X11:X13"/>
    <mergeCell ref="AI23:AN23"/>
    <mergeCell ref="AJ32:AN32"/>
    <mergeCell ref="W32:AA32"/>
    <mergeCell ref="AC32:AH32"/>
    <mergeCell ref="AB11:AB13"/>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53</v>
      </c>
      <c r="C3" s="58"/>
      <c r="D3" s="58"/>
      <c r="E3" s="58"/>
      <c r="F3" s="58"/>
      <c r="G3" s="58"/>
      <c r="H3" s="58"/>
      <c r="I3" s="58"/>
      <c r="J3" s="58"/>
      <c r="K3" s="58"/>
      <c r="L3" s="58"/>
      <c r="M3" s="59"/>
      <c r="N3" s="55"/>
      <c r="O3" s="60">
        <v>1270000.0</v>
      </c>
      <c r="P3" s="58"/>
      <c r="Q3" s="58"/>
      <c r="R3" s="58"/>
      <c r="S3" s="59"/>
      <c r="T3" s="56"/>
      <c r="U3" s="52"/>
      <c r="V3" s="53"/>
      <c r="W3" s="57" t="s">
        <v>43</v>
      </c>
      <c r="X3" s="58"/>
      <c r="Y3" s="58"/>
      <c r="Z3" s="58"/>
      <c r="AA3" s="58"/>
      <c r="AB3" s="58"/>
      <c r="AC3" s="58"/>
      <c r="AD3" s="58"/>
      <c r="AE3" s="58"/>
      <c r="AF3" s="58"/>
      <c r="AG3" s="58"/>
      <c r="AH3" s="59"/>
      <c r="AI3" s="55"/>
      <c r="AJ3" s="60">
        <v>1490000.0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220000</v>
      </c>
      <c r="C6" s="58"/>
      <c r="D6" s="58"/>
      <c r="E6" s="58"/>
      <c r="F6" s="59"/>
      <c r="G6" s="55"/>
      <c r="H6" s="65">
        <v>12000.0</v>
      </c>
      <c r="I6" s="58"/>
      <c r="J6" s="58"/>
      <c r="K6" s="58"/>
      <c r="L6" s="59"/>
      <c r="M6" s="55"/>
      <c r="N6" s="55"/>
      <c r="O6" s="55"/>
      <c r="P6" s="66" t="str">
        <f>IF(B3&lt;&gt;"",IF(P8&gt;AK8,"WIN",IF(P8=AK8, "TIE","LOSS")),"")</f>
        <v>LOSS</v>
      </c>
      <c r="Q6" s="58"/>
      <c r="R6" s="59"/>
      <c r="S6" s="55"/>
      <c r="T6" s="56"/>
      <c r="U6" s="52"/>
      <c r="V6" s="53"/>
      <c r="W6" s="64">
        <f>IF(W3&lt;&gt;"",IF(AJ3&lt;O3,O3-AJ3,0),"")</f>
        <v>0</v>
      </c>
      <c r="X6" s="58"/>
      <c r="Y6" s="58"/>
      <c r="Z6" s="58"/>
      <c r="AA6" s="59"/>
      <c r="AB6" s="55"/>
      <c r="AC6" s="65">
        <v>11000.0</v>
      </c>
      <c r="AD6" s="58"/>
      <c r="AE6" s="58"/>
      <c r="AF6" s="58"/>
      <c r="AG6" s="59"/>
      <c r="AH6" s="55"/>
      <c r="AI6" s="55"/>
      <c r="AJ6" s="55"/>
      <c r="AK6" s="66" t="str">
        <f>IF(W3&lt;&gt;"",IF(AK8&gt;P8,"WIN",IF(AK8=P8, "TIE","LOSS")),"")</f>
        <v>WIN</v>
      </c>
      <c r="AL6" s="58"/>
      <c r="AM6" s="59"/>
      <c r="AN6" s="55"/>
      <c r="AO6" s="56"/>
    </row>
    <row r="7" ht="15.0" customHeight="1">
      <c r="A7" s="53"/>
      <c r="B7" s="90" t="s">
        <v>262</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0</v>
      </c>
      <c r="Q8" s="58"/>
      <c r="R8" s="59"/>
      <c r="S8" s="55"/>
      <c r="T8" s="56"/>
      <c r="U8" s="52"/>
      <c r="V8" s="53"/>
      <c r="W8" s="79"/>
      <c r="X8" s="80"/>
      <c r="Y8" s="80"/>
      <c r="Z8" s="80"/>
      <c r="AA8" s="81"/>
      <c r="AB8" s="55"/>
      <c r="AC8" s="55"/>
      <c r="AD8" s="54" t="s">
        <v>64</v>
      </c>
      <c r="AF8" s="82" t="str">
        <f>if(W3&lt;&gt;"",if(AC6=H6,"+0",if(AC6&gt;H6,if(AC6&gt;=H6*2,"+2","+1"),"+0")),"")</f>
        <v>+0</v>
      </c>
      <c r="AG8" s="59"/>
      <c r="AH8" s="55"/>
      <c r="AI8" s="55"/>
      <c r="AJ8" s="55"/>
      <c r="AK8" s="135">
        <v>1.0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135">
        <v>1.0</v>
      </c>
      <c r="Q10" s="58"/>
      <c r="R10" s="59"/>
      <c r="S10" s="55"/>
      <c r="T10" s="56"/>
      <c r="U10" s="52"/>
      <c r="V10" s="53"/>
      <c r="W10" s="55"/>
      <c r="X10" s="55"/>
      <c r="Y10" s="55"/>
      <c r="Z10" s="55"/>
      <c r="AA10" s="55"/>
      <c r="AB10" s="55"/>
      <c r="AC10" s="55"/>
      <c r="AD10" s="55"/>
      <c r="AE10" s="55"/>
      <c r="AF10" s="55"/>
      <c r="AG10" s="55"/>
      <c r="AH10" s="55"/>
      <c r="AI10" s="55"/>
      <c r="AJ10" s="86"/>
      <c r="AK10" s="135">
        <v>1.0</v>
      </c>
      <c r="AL10" s="58"/>
      <c r="AM10" s="59"/>
      <c r="AN10" s="55"/>
      <c r="AO10" s="56"/>
    </row>
    <row r="11" ht="15.0" customHeight="1">
      <c r="A11" s="53"/>
      <c r="B11" s="55"/>
      <c r="C11" s="87" t="s">
        <v>273</v>
      </c>
      <c r="D11" s="88" t="s">
        <v>274</v>
      </c>
      <c r="E11" s="87" t="s">
        <v>275</v>
      </c>
      <c r="F11" s="87" t="s">
        <v>276</v>
      </c>
      <c r="G11" s="89" t="s">
        <v>69</v>
      </c>
      <c r="H11" s="87" t="s">
        <v>277</v>
      </c>
      <c r="I11" s="91" t="s">
        <v>71</v>
      </c>
      <c r="J11" s="104" t="s">
        <v>72</v>
      </c>
      <c r="K11" s="58"/>
      <c r="L11" s="58"/>
      <c r="M11" s="59"/>
      <c r="N11" s="55"/>
      <c r="O11" s="55"/>
      <c r="P11" s="93"/>
      <c r="Q11" s="93"/>
      <c r="R11" s="93"/>
      <c r="S11" s="55"/>
      <c r="T11" s="56"/>
      <c r="U11" s="52"/>
      <c r="V11" s="53"/>
      <c r="W11" s="55"/>
      <c r="X11" s="87" t="s">
        <v>278</v>
      </c>
      <c r="Y11" s="88" t="s">
        <v>279</v>
      </c>
      <c r="Z11" s="87" t="s">
        <v>281</v>
      </c>
      <c r="AA11" s="87" t="s">
        <v>282</v>
      </c>
      <c r="AB11" s="89" t="s">
        <v>69</v>
      </c>
      <c r="AC11" s="87" t="s">
        <v>283</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98">
        <v>1.0</v>
      </c>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7">
        <v>1.0</v>
      </c>
      <c r="Z15" s="111"/>
      <c r="AA15" s="111"/>
      <c r="AB15" s="112"/>
      <c r="AC15" s="119"/>
      <c r="AD15" s="103">
        <f t="shared" si="2"/>
        <v>3</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8">
        <v>1.0</v>
      </c>
      <c r="AB16" s="112"/>
      <c r="AC16" s="114"/>
      <c r="AD16" s="103">
        <f t="shared" si="2"/>
        <v>2</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8">
        <v>1.0</v>
      </c>
      <c r="G25" s="112"/>
      <c r="H25" s="114"/>
      <c r="I25" s="103">
        <f t="shared" si="1"/>
        <v>2</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8"/>
      <c r="AB26" s="112"/>
      <c r="AC26" s="119">
        <v>1.0</v>
      </c>
      <c r="AD26" s="103">
        <f t="shared" si="2"/>
        <v>5</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37">
        <v>1.0</v>
      </c>
      <c r="Y28" s="110"/>
      <c r="Z28" s="111"/>
      <c r="AA28" s="111"/>
      <c r="AB28" s="112"/>
      <c r="AC28" s="114"/>
      <c r="AD28" s="103">
        <f t="shared" si="2"/>
        <v>1</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60000.0</v>
      </c>
      <c r="C32" s="58"/>
      <c r="D32" s="58"/>
      <c r="E32" s="58"/>
      <c r="F32" s="59"/>
      <c r="G32" s="55"/>
      <c r="H32" s="60">
        <v>30000.0</v>
      </c>
      <c r="I32" s="58"/>
      <c r="J32" s="58"/>
      <c r="K32" s="58"/>
      <c r="L32" s="58"/>
      <c r="M32" s="59"/>
      <c r="N32" s="55"/>
      <c r="O32" s="122">
        <v>0.0</v>
      </c>
      <c r="P32" s="58"/>
      <c r="Q32" s="58"/>
      <c r="R32" s="58"/>
      <c r="S32" s="59"/>
      <c r="T32" s="56"/>
      <c r="U32" s="52"/>
      <c r="V32" s="53"/>
      <c r="W32" s="121">
        <v>60000.0</v>
      </c>
      <c r="X32" s="58"/>
      <c r="Y32" s="58"/>
      <c r="Z32" s="58"/>
      <c r="AA32" s="59"/>
      <c r="AB32" s="55"/>
      <c r="AC32" s="60">
        <v>0.0</v>
      </c>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41</v>
      </c>
      <c r="C3" s="58"/>
      <c r="D3" s="58"/>
      <c r="E3" s="58"/>
      <c r="F3" s="58"/>
      <c r="G3" s="58"/>
      <c r="H3" s="58"/>
      <c r="I3" s="58"/>
      <c r="J3" s="58"/>
      <c r="K3" s="58"/>
      <c r="L3" s="58"/>
      <c r="M3" s="59"/>
      <c r="N3" s="55"/>
      <c r="O3" s="60">
        <v>1200000.0</v>
      </c>
      <c r="P3" s="58"/>
      <c r="Q3" s="58"/>
      <c r="R3" s="58"/>
      <c r="S3" s="59"/>
      <c r="T3" s="56"/>
      <c r="U3" s="52"/>
      <c r="V3" s="53"/>
      <c r="W3" s="57" t="s">
        <v>50</v>
      </c>
      <c r="X3" s="58"/>
      <c r="Y3" s="58"/>
      <c r="Z3" s="58"/>
      <c r="AA3" s="58"/>
      <c r="AB3" s="58"/>
      <c r="AC3" s="58"/>
      <c r="AD3" s="58"/>
      <c r="AE3" s="58"/>
      <c r="AF3" s="58"/>
      <c r="AG3" s="58"/>
      <c r="AH3" s="59"/>
      <c r="AI3" s="55"/>
      <c r="AJ3" s="60">
        <v>1520000.0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320000</v>
      </c>
      <c r="C6" s="58"/>
      <c r="D6" s="58"/>
      <c r="E6" s="58"/>
      <c r="F6" s="59"/>
      <c r="G6" s="55"/>
      <c r="H6" s="65">
        <v>14000.0</v>
      </c>
      <c r="I6" s="58"/>
      <c r="J6" s="58"/>
      <c r="K6" s="58"/>
      <c r="L6" s="59"/>
      <c r="M6" s="55"/>
      <c r="N6" s="55"/>
      <c r="O6" s="55"/>
      <c r="P6" s="66" t="str">
        <f>IF(B3&lt;&gt;"",IF(P8&gt;AK8,"WIN",IF(P8=AK8, "TIE","LOSS")),"")</f>
        <v>TIE</v>
      </c>
      <c r="Q6" s="58"/>
      <c r="R6" s="59"/>
      <c r="S6" s="55"/>
      <c r="T6" s="56"/>
      <c r="U6" s="52"/>
      <c r="V6" s="53"/>
      <c r="W6" s="64">
        <f>IF(W3&lt;&gt;"",IF(AJ3&lt;O3,O3-AJ3,0),"")</f>
        <v>0</v>
      </c>
      <c r="X6" s="58"/>
      <c r="Y6" s="58"/>
      <c r="Z6" s="58"/>
      <c r="AA6" s="59"/>
      <c r="AB6" s="55"/>
      <c r="AC6" s="65">
        <v>15000.0</v>
      </c>
      <c r="AD6" s="58"/>
      <c r="AE6" s="58"/>
      <c r="AF6" s="58"/>
      <c r="AG6" s="59"/>
      <c r="AH6" s="55"/>
      <c r="AI6" s="55"/>
      <c r="AJ6" s="55"/>
      <c r="AK6" s="66" t="str">
        <f>IF(W3&lt;&gt;"",IF(AK8&gt;P8,"WIN",IF(AK8=P8, "TIE","LOSS")),"")</f>
        <v>TIE</v>
      </c>
      <c r="AL6" s="58"/>
      <c r="AM6" s="59"/>
      <c r="AN6" s="55"/>
      <c r="AO6" s="56"/>
    </row>
    <row r="7" ht="15.0" customHeight="1">
      <c r="A7" s="53"/>
      <c r="B7" s="90" t="s">
        <v>225</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134" t="s">
        <v>145</v>
      </c>
      <c r="C8" s="80"/>
      <c r="D8" s="80"/>
      <c r="E8" s="80"/>
      <c r="F8" s="81"/>
      <c r="G8" s="55"/>
      <c r="H8" s="55"/>
      <c r="I8" s="54" t="s">
        <v>64</v>
      </c>
      <c r="K8" s="66" t="str">
        <f>if(B3&lt;&gt;"",if(H6=AC6,"+0",if(H6&gt;AC6,if(H6&gt;=AC6*2,"+2","+1"),"+0")),"")</f>
        <v>+0</v>
      </c>
      <c r="L8" s="59"/>
      <c r="M8" s="55"/>
      <c r="N8" s="55"/>
      <c r="O8" s="55"/>
      <c r="P8" s="66">
        <f>IF(B3&lt;&gt;"",SUM(D14:D29),"")</f>
        <v>1</v>
      </c>
      <c r="Q8" s="58"/>
      <c r="R8" s="59"/>
      <c r="S8" s="55"/>
      <c r="T8" s="56"/>
      <c r="U8" s="52"/>
      <c r="V8" s="53"/>
      <c r="W8" s="79"/>
      <c r="X8" s="80"/>
      <c r="Y8" s="80"/>
      <c r="Z8" s="80"/>
      <c r="AA8" s="81"/>
      <c r="AB8" s="55"/>
      <c r="AC8" s="55"/>
      <c r="AD8" s="54" t="s">
        <v>64</v>
      </c>
      <c r="AF8" s="82" t="str">
        <f>if(W3&lt;&gt;"",if(AC6=H6,"+0",if(AC6&gt;H6,if(AC6&gt;=H6*2,"+2","+1"),"+0")),"")</f>
        <v>+1</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5</v>
      </c>
      <c r="Q10" s="58"/>
      <c r="R10" s="59"/>
      <c r="S10" s="55"/>
      <c r="T10" s="56"/>
      <c r="U10" s="52"/>
      <c r="V10" s="53"/>
      <c r="W10" s="55"/>
      <c r="X10" s="55"/>
      <c r="Y10" s="55"/>
      <c r="Z10" s="55"/>
      <c r="AA10" s="55"/>
      <c r="AB10" s="55"/>
      <c r="AC10" s="55"/>
      <c r="AD10" s="55"/>
      <c r="AE10" s="55"/>
      <c r="AF10" s="55"/>
      <c r="AG10" s="55"/>
      <c r="AH10" s="55"/>
      <c r="AI10" s="55"/>
      <c r="AJ10" s="86"/>
      <c r="AK10" s="66">
        <f>IF(W3&lt;&gt;"",SUM(AA14:AA29),"")</f>
        <v>4</v>
      </c>
      <c r="AL10" s="58"/>
      <c r="AM10" s="59"/>
      <c r="AN10" s="55"/>
      <c r="AO10" s="56"/>
    </row>
    <row r="11" ht="15.0" customHeight="1">
      <c r="A11" s="53"/>
      <c r="B11" s="55"/>
      <c r="C11" s="87" t="s">
        <v>284</v>
      </c>
      <c r="D11" s="88" t="s">
        <v>285</v>
      </c>
      <c r="E11" s="87" t="s">
        <v>286</v>
      </c>
      <c r="F11" s="87" t="s">
        <v>287</v>
      </c>
      <c r="G11" s="89" t="s">
        <v>69</v>
      </c>
      <c r="H11" s="87" t="s">
        <v>288</v>
      </c>
      <c r="I11" s="91" t="s">
        <v>71</v>
      </c>
      <c r="J11" s="104" t="s">
        <v>72</v>
      </c>
      <c r="K11" s="58"/>
      <c r="L11" s="58"/>
      <c r="M11" s="59"/>
      <c r="N11" s="55"/>
      <c r="O11" s="55"/>
      <c r="P11" s="93"/>
      <c r="Q11" s="93"/>
      <c r="R11" s="93"/>
      <c r="S11" s="55"/>
      <c r="T11" s="56"/>
      <c r="U11" s="52"/>
      <c r="V11" s="53"/>
      <c r="W11" s="55"/>
      <c r="X11" s="87" t="s">
        <v>289</v>
      </c>
      <c r="Y11" s="88" t="s">
        <v>290</v>
      </c>
      <c r="Z11" s="87" t="s">
        <v>291</v>
      </c>
      <c r="AA11" s="87" t="s">
        <v>292</v>
      </c>
      <c r="AB11" s="89" t="s">
        <v>69</v>
      </c>
      <c r="AC11" s="87" t="s">
        <v>293</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7">
        <v>1.0</v>
      </c>
      <c r="E15" s="111"/>
      <c r="F15" s="111"/>
      <c r="G15" s="112"/>
      <c r="H15" s="119">
        <v>1.0</v>
      </c>
      <c r="I15" s="103">
        <f t="shared" si="1"/>
        <v>8</v>
      </c>
      <c r="J15" s="109"/>
      <c r="K15" s="115"/>
      <c r="L15" s="115"/>
      <c r="M15" s="114"/>
      <c r="N15" s="108" t="s">
        <v>210</v>
      </c>
      <c r="O15" s="58"/>
      <c r="P15" s="58"/>
      <c r="Q15" s="58"/>
      <c r="R15" s="58"/>
      <c r="S15" s="59"/>
      <c r="T15" s="56"/>
      <c r="U15" s="52"/>
      <c r="V15" s="53"/>
      <c r="W15" s="95">
        <v>2.0</v>
      </c>
      <c r="X15" s="109"/>
      <c r="Y15" s="110"/>
      <c r="Z15" s="111"/>
      <c r="AA15" s="111"/>
      <c r="AB15" s="112"/>
      <c r="AC15" s="119"/>
      <c r="AD15" s="103">
        <f t="shared" si="2"/>
        <v>0</v>
      </c>
      <c r="AE15" s="137" t="s">
        <v>296</v>
      </c>
      <c r="AF15" s="140" t="s">
        <v>296</v>
      </c>
      <c r="AG15" s="115"/>
      <c r="AH15" s="114"/>
      <c r="AI15" s="142" t="s">
        <v>297</v>
      </c>
      <c r="AJ15" s="58"/>
      <c r="AK15" s="58"/>
      <c r="AL15" s="58"/>
      <c r="AM15" s="58"/>
      <c r="AN15" s="59"/>
      <c r="AO15" s="56"/>
    </row>
    <row r="16" ht="15.0" customHeight="1">
      <c r="A16" s="53"/>
      <c r="B16" s="95">
        <v>3.0</v>
      </c>
      <c r="C16" s="109"/>
      <c r="D16" s="110"/>
      <c r="E16" s="111"/>
      <c r="F16" s="111"/>
      <c r="G16" s="112"/>
      <c r="H16" s="114"/>
      <c r="I16" s="103">
        <f t="shared" si="1"/>
        <v>0</v>
      </c>
      <c r="J16" s="137" t="s">
        <v>296</v>
      </c>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8">
        <v>2.0</v>
      </c>
      <c r="G17" s="138">
        <v>1.0</v>
      </c>
      <c r="H17" s="114"/>
      <c r="I17" s="103">
        <f t="shared" si="1"/>
        <v>4</v>
      </c>
      <c r="J17" s="109"/>
      <c r="K17" s="111"/>
      <c r="L17" s="111"/>
      <c r="M17" s="114"/>
      <c r="N17" s="108" t="s">
        <v>225</v>
      </c>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8">
        <v>1.0</v>
      </c>
      <c r="G18" s="112"/>
      <c r="H18" s="114"/>
      <c r="I18" s="103">
        <f t="shared" si="1"/>
        <v>2</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37" t="s">
        <v>296</v>
      </c>
      <c r="AF19" s="111"/>
      <c r="AG19" s="118" t="s">
        <v>299</v>
      </c>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7">
        <v>1.0</v>
      </c>
      <c r="Z22" s="111"/>
      <c r="AA22" s="111"/>
      <c r="AB22" s="112"/>
      <c r="AC22" s="114"/>
      <c r="AD22" s="103">
        <f t="shared" si="2"/>
        <v>3</v>
      </c>
      <c r="AE22" s="109"/>
      <c r="AF22" s="111"/>
      <c r="AG22" s="111"/>
      <c r="AH22" s="114"/>
      <c r="AI22" s="107"/>
      <c r="AJ22" s="58"/>
      <c r="AK22" s="58"/>
      <c r="AL22" s="58"/>
      <c r="AM22" s="58"/>
      <c r="AN22" s="59"/>
      <c r="AO22" s="56"/>
    </row>
    <row r="23" ht="15.0" customHeight="1">
      <c r="A23" s="53"/>
      <c r="B23" s="95">
        <v>10.0</v>
      </c>
      <c r="C23" s="109"/>
      <c r="D23" s="110"/>
      <c r="E23" s="111"/>
      <c r="F23" s="118">
        <v>1.0</v>
      </c>
      <c r="G23" s="138">
        <v>1.0</v>
      </c>
      <c r="H23" s="114"/>
      <c r="I23" s="103">
        <f t="shared" si="1"/>
        <v>2</v>
      </c>
      <c r="J23" s="109"/>
      <c r="K23" s="111"/>
      <c r="L23" s="111"/>
      <c r="M23" s="114"/>
      <c r="N23" s="107"/>
      <c r="O23" s="58"/>
      <c r="P23" s="58"/>
      <c r="Q23" s="58"/>
      <c r="R23" s="58"/>
      <c r="S23" s="59"/>
      <c r="T23" s="56"/>
      <c r="U23" s="52"/>
      <c r="V23" s="53"/>
      <c r="W23" s="95">
        <v>10.0</v>
      </c>
      <c r="X23" s="109"/>
      <c r="Y23" s="110"/>
      <c r="Z23" s="111"/>
      <c r="AA23" s="118">
        <v>1.0</v>
      </c>
      <c r="AB23" s="112"/>
      <c r="AC23" s="119">
        <v>1.0</v>
      </c>
      <c r="AD23" s="103">
        <f t="shared" si="2"/>
        <v>7</v>
      </c>
      <c r="AE23" s="109"/>
      <c r="AF23" s="111"/>
      <c r="AG23" s="111"/>
      <c r="AH23" s="114"/>
      <c r="AI23" s="108" t="s">
        <v>170</v>
      </c>
      <c r="AJ23" s="58"/>
      <c r="AK23" s="58"/>
      <c r="AL23" s="58"/>
      <c r="AM23" s="58"/>
      <c r="AN23" s="59"/>
      <c r="AO23" s="56"/>
    </row>
    <row r="24" ht="15.0" customHeight="1">
      <c r="A24" s="53"/>
      <c r="B24" s="95">
        <v>11.0</v>
      </c>
      <c r="C24" s="109"/>
      <c r="D24" s="110"/>
      <c r="E24" s="111"/>
      <c r="F24" s="118">
        <v>1.0</v>
      </c>
      <c r="G24" s="112"/>
      <c r="H24" s="114"/>
      <c r="I24" s="103">
        <f t="shared" si="1"/>
        <v>2</v>
      </c>
      <c r="J24" s="109"/>
      <c r="K24" s="111"/>
      <c r="L24" s="111"/>
      <c r="M24" s="114"/>
      <c r="N24" s="107"/>
      <c r="O24" s="58"/>
      <c r="P24" s="58"/>
      <c r="Q24" s="58"/>
      <c r="R24" s="58"/>
      <c r="S24" s="59"/>
      <c r="T24" s="56"/>
      <c r="U24" s="52"/>
      <c r="V24" s="53"/>
      <c r="W24" s="95">
        <v>11.0</v>
      </c>
      <c r="X24" s="109"/>
      <c r="Y24" s="110"/>
      <c r="Z24" s="111"/>
      <c r="AA24" s="118">
        <v>3.0</v>
      </c>
      <c r="AB24" s="112"/>
      <c r="AC24" s="114"/>
      <c r="AD24" s="103">
        <f t="shared" si="2"/>
        <v>6</v>
      </c>
      <c r="AE24" s="109"/>
      <c r="AF24" s="111"/>
      <c r="AG24" s="111"/>
      <c r="AH24" s="119" t="s">
        <v>296</v>
      </c>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37" t="s">
        <v>296</v>
      </c>
      <c r="AF25" s="111"/>
      <c r="AG25" s="118" t="s">
        <v>299</v>
      </c>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v>0.0</v>
      </c>
      <c r="I32" s="58"/>
      <c r="J32" s="58"/>
      <c r="K32" s="58"/>
      <c r="L32" s="58"/>
      <c r="M32" s="59"/>
      <c r="N32" s="55"/>
      <c r="O32" s="122">
        <f>1</f>
        <v>1</v>
      </c>
      <c r="P32" s="58"/>
      <c r="Q32" s="58"/>
      <c r="R32" s="58"/>
      <c r="S32" s="59"/>
      <c r="T32" s="56"/>
      <c r="U32" s="52"/>
      <c r="V32" s="53"/>
      <c r="W32" s="121">
        <v>80000.0</v>
      </c>
      <c r="X32" s="58"/>
      <c r="Y32" s="58"/>
      <c r="Z32" s="58"/>
      <c r="AA32" s="59"/>
      <c r="AB32" s="55"/>
      <c r="AC32" s="60">
        <v>0.0</v>
      </c>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t="s">
        <v>300</v>
      </c>
      <c r="X35" s="124"/>
      <c r="Y35" s="124"/>
      <c r="Z35" s="124"/>
      <c r="AA35" s="124"/>
      <c r="AB35" s="124"/>
      <c r="AC35" s="124"/>
      <c r="AD35" s="124"/>
      <c r="AE35" s="125"/>
      <c r="AF35" s="55"/>
      <c r="AG35" s="139" t="s">
        <v>301</v>
      </c>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49</v>
      </c>
      <c r="C3" s="58"/>
      <c r="D3" s="58"/>
      <c r="E3" s="58"/>
      <c r="F3" s="58"/>
      <c r="G3" s="58"/>
      <c r="H3" s="58"/>
      <c r="I3" s="58"/>
      <c r="J3" s="58"/>
      <c r="K3" s="58"/>
      <c r="L3" s="58"/>
      <c r="M3" s="59"/>
      <c r="N3" s="55"/>
      <c r="O3" s="60">
        <v>1170000.0</v>
      </c>
      <c r="P3" s="58"/>
      <c r="Q3" s="58"/>
      <c r="R3" s="58"/>
      <c r="S3" s="59"/>
      <c r="T3" s="56"/>
      <c r="U3" s="52"/>
      <c r="V3" s="53"/>
      <c r="W3" s="57" t="s">
        <v>38</v>
      </c>
      <c r="X3" s="58"/>
      <c r="Y3" s="58"/>
      <c r="Z3" s="58"/>
      <c r="AA3" s="58"/>
      <c r="AB3" s="58"/>
      <c r="AC3" s="58"/>
      <c r="AD3" s="58"/>
      <c r="AE3" s="58"/>
      <c r="AF3" s="58"/>
      <c r="AG3" s="58"/>
      <c r="AH3" s="59"/>
      <c r="AI3" s="55"/>
      <c r="AJ3" s="60">
        <v>1220000.0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50000</v>
      </c>
      <c r="C6" s="58"/>
      <c r="D6" s="58"/>
      <c r="E6" s="58"/>
      <c r="F6" s="59"/>
      <c r="G6" s="55"/>
      <c r="H6" s="65">
        <v>10000.0</v>
      </c>
      <c r="I6" s="58"/>
      <c r="J6" s="58"/>
      <c r="K6" s="58"/>
      <c r="L6" s="59"/>
      <c r="M6" s="55"/>
      <c r="N6" s="55"/>
      <c r="O6" s="55"/>
      <c r="P6" s="66" t="str">
        <f>IF(B3&lt;&gt;"",IF(P8&gt;AK8,"WIN",IF(P8=AK8, "TIE","LOSS")),"")</f>
        <v>LOSS</v>
      </c>
      <c r="Q6" s="58"/>
      <c r="R6" s="59"/>
      <c r="S6" s="55"/>
      <c r="T6" s="56"/>
      <c r="U6" s="52"/>
      <c r="V6" s="53"/>
      <c r="W6" s="64">
        <f>IF(W3&lt;&gt;"",IF(AJ3&lt;O3,O3-AJ3,0),"")</f>
        <v>0</v>
      </c>
      <c r="X6" s="58"/>
      <c r="Y6" s="58"/>
      <c r="Z6" s="58"/>
      <c r="AA6" s="59"/>
      <c r="AB6" s="55"/>
      <c r="AC6" s="65">
        <v>7000.0</v>
      </c>
      <c r="AD6" s="58"/>
      <c r="AE6" s="58"/>
      <c r="AF6" s="58"/>
      <c r="AG6" s="59"/>
      <c r="AH6" s="55"/>
      <c r="AI6" s="55"/>
      <c r="AJ6" s="55"/>
      <c r="AK6" s="66" t="str">
        <f>IF(W3&lt;&gt;"",IF(AK8&gt;P8,"WIN",IF(AK8=P8, "TIE","LOSS")),"")</f>
        <v>WIN</v>
      </c>
      <c r="AL6" s="58"/>
      <c r="AM6" s="59"/>
      <c r="AN6" s="55"/>
      <c r="AO6" s="56"/>
    </row>
    <row r="7" ht="15.0" customHeight="1">
      <c r="A7" s="53"/>
      <c r="B7" s="90" t="s">
        <v>145</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f>1</f>
        <v>1</v>
      </c>
      <c r="L8" s="59"/>
      <c r="M8" s="55"/>
      <c r="N8" s="55"/>
      <c r="O8" s="55"/>
      <c r="P8" s="66">
        <f>IF(B3&lt;&gt;"",SUM(D14:D29),"")</f>
        <v>1</v>
      </c>
      <c r="Q8" s="58"/>
      <c r="R8" s="59"/>
      <c r="S8" s="55"/>
      <c r="T8" s="56"/>
      <c r="U8" s="52"/>
      <c r="V8" s="53"/>
      <c r="W8" s="79"/>
      <c r="X8" s="80"/>
      <c r="Y8" s="80"/>
      <c r="Z8" s="80"/>
      <c r="AA8" s="81"/>
      <c r="AB8" s="55"/>
      <c r="AC8" s="55"/>
      <c r="AD8" s="54" t="s">
        <v>64</v>
      </c>
      <c r="AF8" s="82" t="str">
        <f>if(W3&lt;&gt;"",if(AC6=H6,"+0",if(AC6&gt;H6,if(AC6&gt;=H6*2,"+2","+1"),"+0")),"")</f>
        <v>+0</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2</v>
      </c>
      <c r="Q10" s="58"/>
      <c r="R10" s="59"/>
      <c r="S10" s="55"/>
      <c r="T10" s="56"/>
      <c r="U10" s="52"/>
      <c r="V10" s="53"/>
      <c r="W10" s="55"/>
      <c r="X10" s="55"/>
      <c r="Y10" s="55"/>
      <c r="Z10" s="55"/>
      <c r="AA10" s="55"/>
      <c r="AB10" s="55"/>
      <c r="AC10" s="55"/>
      <c r="AD10" s="55"/>
      <c r="AE10" s="55"/>
      <c r="AF10" s="55"/>
      <c r="AG10" s="55"/>
      <c r="AH10" s="55"/>
      <c r="AI10" s="55"/>
      <c r="AJ10" s="86"/>
      <c r="AK10" s="66">
        <f>IF(W3&lt;&gt;"",SUM(AA14:AA29),"")</f>
        <v>1</v>
      </c>
      <c r="AL10" s="58"/>
      <c r="AM10" s="59"/>
      <c r="AN10" s="55"/>
      <c r="AO10" s="56"/>
    </row>
    <row r="11" ht="15.0" customHeight="1">
      <c r="A11" s="53"/>
      <c r="B11" s="55"/>
      <c r="C11" s="87" t="s">
        <v>302</v>
      </c>
      <c r="D11" s="88" t="s">
        <v>303</v>
      </c>
      <c r="E11" s="87" t="s">
        <v>304</v>
      </c>
      <c r="F11" s="87" t="s">
        <v>305</v>
      </c>
      <c r="G11" s="89" t="s">
        <v>69</v>
      </c>
      <c r="H11" s="87" t="s">
        <v>307</v>
      </c>
      <c r="I11" s="91" t="s">
        <v>71</v>
      </c>
      <c r="J11" s="104" t="s">
        <v>72</v>
      </c>
      <c r="K11" s="58"/>
      <c r="L11" s="58"/>
      <c r="M11" s="59"/>
      <c r="N11" s="55"/>
      <c r="O11" s="55"/>
      <c r="P11" s="93"/>
      <c r="Q11" s="93"/>
      <c r="R11" s="93"/>
      <c r="S11" s="55"/>
      <c r="T11" s="56"/>
      <c r="U11" s="52"/>
      <c r="V11" s="53"/>
      <c r="W11" s="55"/>
      <c r="X11" s="87" t="s">
        <v>308</v>
      </c>
      <c r="Y11" s="88" t="s">
        <v>309</v>
      </c>
      <c r="Z11" s="87" t="s">
        <v>310</v>
      </c>
      <c r="AA11" s="87" t="s">
        <v>311</v>
      </c>
      <c r="AB11" s="89" t="s">
        <v>69</v>
      </c>
      <c r="AC11" s="87" t="s">
        <v>312</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v>1.0</v>
      </c>
      <c r="AD15" s="103">
        <f t="shared" si="2"/>
        <v>5</v>
      </c>
      <c r="AE15" s="109"/>
      <c r="AF15" s="115"/>
      <c r="AG15" s="115"/>
      <c r="AH15" s="114"/>
      <c r="AI15" s="108" t="s">
        <v>317</v>
      </c>
      <c r="AJ15" s="58"/>
      <c r="AK15" s="58"/>
      <c r="AL15" s="58"/>
      <c r="AM15" s="58"/>
      <c r="AN15" s="59"/>
      <c r="AO15" s="56"/>
    </row>
    <row r="16" ht="15.0" customHeight="1">
      <c r="A16" s="53"/>
      <c r="B16" s="95">
        <v>3.0</v>
      </c>
      <c r="C16" s="109"/>
      <c r="D16" s="110"/>
      <c r="E16" s="111"/>
      <c r="F16" s="118">
        <v>1.0</v>
      </c>
      <c r="G16" s="112"/>
      <c r="H16" s="114"/>
      <c r="I16" s="103">
        <f t="shared" si="1"/>
        <v>2</v>
      </c>
      <c r="J16" s="109"/>
      <c r="K16" s="111"/>
      <c r="L16" s="111"/>
      <c r="M16" s="114"/>
      <c r="N16" s="107"/>
      <c r="O16" s="58"/>
      <c r="P16" s="58"/>
      <c r="Q16" s="58"/>
      <c r="R16" s="58"/>
      <c r="S16" s="59"/>
      <c r="T16" s="56"/>
      <c r="U16" s="52"/>
      <c r="V16" s="53"/>
      <c r="W16" s="95">
        <v>3.0</v>
      </c>
      <c r="X16" s="137">
        <v>1.0</v>
      </c>
      <c r="Y16" s="110"/>
      <c r="Z16" s="111"/>
      <c r="AA16" s="111"/>
      <c r="AB16" s="112"/>
      <c r="AC16" s="114"/>
      <c r="AD16" s="103">
        <f t="shared" si="2"/>
        <v>1</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7">
        <v>1.0</v>
      </c>
      <c r="Z17" s="111"/>
      <c r="AA17" s="118"/>
      <c r="AB17" s="112"/>
      <c r="AC17" s="114"/>
      <c r="AD17" s="103">
        <f t="shared" si="2"/>
        <v>3</v>
      </c>
      <c r="AE17" s="109"/>
      <c r="AF17" s="111"/>
      <c r="AG17" s="111"/>
      <c r="AH17" s="114"/>
      <c r="AI17" s="107"/>
      <c r="AJ17" s="58"/>
      <c r="AK17" s="58"/>
      <c r="AL17" s="58"/>
      <c r="AM17" s="58"/>
      <c r="AN17" s="59"/>
      <c r="AO17" s="56"/>
    </row>
    <row r="18" ht="15.0" customHeight="1">
      <c r="A18" s="53"/>
      <c r="B18" s="95">
        <v>5.0</v>
      </c>
      <c r="C18" s="109"/>
      <c r="D18" s="117"/>
      <c r="E18" s="111"/>
      <c r="F18" s="118">
        <v>1.0</v>
      </c>
      <c r="G18" s="112"/>
      <c r="H18" s="114"/>
      <c r="I18" s="103">
        <f t="shared" si="1"/>
        <v>2</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37">
        <v>1.0</v>
      </c>
      <c r="AF18" s="111"/>
      <c r="AG18" s="111"/>
      <c r="AH18" s="114"/>
      <c r="AI18" s="107"/>
      <c r="AJ18" s="58"/>
      <c r="AK18" s="58"/>
      <c r="AL18" s="58"/>
      <c r="AM18" s="58"/>
      <c r="AN18" s="59"/>
      <c r="AO18" s="56"/>
    </row>
    <row r="19" ht="15.0" customHeight="1">
      <c r="A19" s="53"/>
      <c r="B19" s="95">
        <v>6.0</v>
      </c>
      <c r="C19" s="109"/>
      <c r="D19" s="110"/>
      <c r="E19" s="111"/>
      <c r="F19" s="111"/>
      <c r="G19" s="112"/>
      <c r="H19" s="119">
        <v>1.0</v>
      </c>
      <c r="I19" s="103">
        <f t="shared" si="1"/>
        <v>5</v>
      </c>
      <c r="J19" s="109"/>
      <c r="K19" s="111"/>
      <c r="L19" s="111"/>
      <c r="M19" s="114"/>
      <c r="N19" s="108" t="s">
        <v>326</v>
      </c>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7">
        <v>1.0</v>
      </c>
      <c r="E20" s="111"/>
      <c r="F20" s="118"/>
      <c r="G20" s="112"/>
      <c r="H20" s="119"/>
      <c r="I20" s="103">
        <f t="shared" si="1"/>
        <v>3</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37">
        <v>1.0</v>
      </c>
      <c r="Y23" s="117">
        <v>1.0</v>
      </c>
      <c r="Z23" s="111"/>
      <c r="AA23" s="111"/>
      <c r="AB23" s="112"/>
      <c r="AC23" s="114"/>
      <c r="AD23" s="103">
        <f t="shared" si="2"/>
        <v>4</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8">
        <v>1.0</v>
      </c>
      <c r="AB24" s="112"/>
      <c r="AC24" s="114"/>
      <c r="AD24" s="103">
        <f t="shared" si="2"/>
        <v>2</v>
      </c>
      <c r="AE24" s="137">
        <v>1.0</v>
      </c>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c r="I32" s="58"/>
      <c r="J32" s="58"/>
      <c r="K32" s="58"/>
      <c r="L32" s="58"/>
      <c r="M32" s="59"/>
      <c r="N32" s="55"/>
      <c r="O32" s="122">
        <f>0</f>
        <v>0</v>
      </c>
      <c r="P32" s="58"/>
      <c r="Q32" s="58"/>
      <c r="R32" s="58"/>
      <c r="S32" s="59"/>
      <c r="T32" s="56"/>
      <c r="U32" s="52"/>
      <c r="V32" s="53"/>
      <c r="W32" s="121"/>
      <c r="X32" s="58"/>
      <c r="Y32" s="58"/>
      <c r="Z32" s="58"/>
      <c r="AA32" s="59"/>
      <c r="AB32" s="55"/>
      <c r="AC32" s="60"/>
      <c r="AD32" s="58"/>
      <c r="AE32" s="58"/>
      <c r="AF32" s="58"/>
      <c r="AG32" s="58"/>
      <c r="AH32" s="59"/>
      <c r="AI32" s="55"/>
      <c r="AJ32" s="122"/>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40</v>
      </c>
      <c r="C3" s="58"/>
      <c r="D3" s="58"/>
      <c r="E3" s="58"/>
      <c r="F3" s="58"/>
      <c r="G3" s="58"/>
      <c r="H3" s="58"/>
      <c r="I3" s="58"/>
      <c r="J3" s="58"/>
      <c r="K3" s="58"/>
      <c r="L3" s="58"/>
      <c r="M3" s="59"/>
      <c r="N3" s="55"/>
      <c r="O3" s="60">
        <v>1690000.0</v>
      </c>
      <c r="P3" s="58"/>
      <c r="Q3" s="58"/>
      <c r="R3" s="58"/>
      <c r="S3" s="59"/>
      <c r="T3" s="56"/>
      <c r="U3" s="52"/>
      <c r="V3" s="53"/>
      <c r="W3" s="57" t="s">
        <v>42</v>
      </c>
      <c r="X3" s="58"/>
      <c r="Y3" s="58"/>
      <c r="Z3" s="58"/>
      <c r="AA3" s="58"/>
      <c r="AB3" s="58"/>
      <c r="AC3" s="58"/>
      <c r="AD3" s="58"/>
      <c r="AE3" s="58"/>
      <c r="AF3" s="58"/>
      <c r="AG3" s="58"/>
      <c r="AH3" s="59"/>
      <c r="AI3" s="55"/>
      <c r="AJ3" s="60">
        <v>1390000.0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15000.0</v>
      </c>
      <c r="I6" s="58"/>
      <c r="J6" s="58"/>
      <c r="K6" s="58"/>
      <c r="L6" s="59"/>
      <c r="M6" s="55"/>
      <c r="N6" s="55"/>
      <c r="O6" s="55"/>
      <c r="P6" s="66" t="str">
        <f>IF(B3&lt;&gt;"",IF(P8&gt;AK8,"WIN",IF(P8=AK8, "TIE","LOSS")),"")</f>
        <v>TIE</v>
      </c>
      <c r="Q6" s="58"/>
      <c r="R6" s="59"/>
      <c r="S6" s="55"/>
      <c r="T6" s="56"/>
      <c r="U6" s="52"/>
      <c r="V6" s="53"/>
      <c r="W6" s="64">
        <f>IF(W3&lt;&gt;"",IF(AJ3&lt;O3,O3-AJ3,0),"")</f>
        <v>300000</v>
      </c>
      <c r="X6" s="58"/>
      <c r="Y6" s="58"/>
      <c r="Z6" s="58"/>
      <c r="AA6" s="59"/>
      <c r="AB6" s="55"/>
      <c r="AC6" s="65">
        <v>11000.0</v>
      </c>
      <c r="AD6" s="58"/>
      <c r="AE6" s="58"/>
      <c r="AF6" s="58"/>
      <c r="AG6" s="59"/>
      <c r="AH6" s="55"/>
      <c r="AI6" s="55"/>
      <c r="AJ6" s="55"/>
      <c r="AK6" s="66" t="str">
        <f>IF(W3&lt;&gt;"",IF(AK8&gt;P8,"WIN",IF(AK8=P8, "TIE","LOSS")),"")</f>
        <v>TIE</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90" t="s">
        <v>306</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1</v>
      </c>
      <c r="Q8" s="58"/>
      <c r="R8" s="59"/>
      <c r="S8" s="55"/>
      <c r="T8" s="56"/>
      <c r="U8" s="52"/>
      <c r="V8" s="53"/>
      <c r="W8" s="144" t="s">
        <v>313</v>
      </c>
      <c r="X8" s="80"/>
      <c r="Y8" s="80"/>
      <c r="Z8" s="80"/>
      <c r="AA8" s="81"/>
      <c r="AB8" s="55"/>
      <c r="AC8" s="55"/>
      <c r="AD8" s="54" t="s">
        <v>64</v>
      </c>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1</v>
      </c>
      <c r="Q10" s="58"/>
      <c r="R10" s="59"/>
      <c r="S10" s="55"/>
      <c r="T10" s="56"/>
      <c r="U10" s="52"/>
      <c r="V10" s="53"/>
      <c r="W10" s="55"/>
      <c r="X10" s="55"/>
      <c r="Y10" s="55"/>
      <c r="Z10" s="55"/>
      <c r="AA10" s="55"/>
      <c r="AB10" s="55"/>
      <c r="AC10" s="55"/>
      <c r="AD10" s="55"/>
      <c r="AE10" s="55"/>
      <c r="AF10" s="55"/>
      <c r="AG10" s="55"/>
      <c r="AH10" s="55"/>
      <c r="AI10" s="55"/>
      <c r="AJ10" s="86"/>
      <c r="AK10" s="66">
        <f>IF(W3&lt;&gt;"",SUM(AA14:AA29),"")</f>
        <v>3</v>
      </c>
      <c r="AL10" s="58"/>
      <c r="AM10" s="59"/>
      <c r="AN10" s="55"/>
      <c r="AO10" s="56"/>
    </row>
    <row r="11" ht="15.0" customHeight="1">
      <c r="A11" s="53"/>
      <c r="B11" s="55"/>
      <c r="C11" s="87" t="s">
        <v>315</v>
      </c>
      <c r="D11" s="88" t="s">
        <v>316</v>
      </c>
      <c r="E11" s="87" t="s">
        <v>318</v>
      </c>
      <c r="F11" s="87" t="s">
        <v>319</v>
      </c>
      <c r="G11" s="89" t="s">
        <v>69</v>
      </c>
      <c r="H11" s="87" t="s">
        <v>320</v>
      </c>
      <c r="I11" s="91" t="s">
        <v>71</v>
      </c>
      <c r="J11" s="104" t="s">
        <v>72</v>
      </c>
      <c r="K11" s="58"/>
      <c r="L11" s="58"/>
      <c r="M11" s="59"/>
      <c r="N11" s="55"/>
      <c r="O11" s="55"/>
      <c r="P11" s="93"/>
      <c r="Q11" s="93"/>
      <c r="R11" s="93"/>
      <c r="S11" s="55"/>
      <c r="T11" s="56"/>
      <c r="U11" s="52"/>
      <c r="V11" s="53"/>
      <c r="W11" s="55"/>
      <c r="X11" s="87" t="s">
        <v>321</v>
      </c>
      <c r="Y11" s="88" t="s">
        <v>322</v>
      </c>
      <c r="Z11" s="87" t="s">
        <v>323</v>
      </c>
      <c r="AA11" s="87" t="s">
        <v>324</v>
      </c>
      <c r="AB11" s="89" t="s">
        <v>69</v>
      </c>
      <c r="AC11" s="87" t="s">
        <v>325</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8">
        <v>1.0</v>
      </c>
      <c r="AB18" s="112"/>
      <c r="AC18" s="114"/>
      <c r="AD18" s="103">
        <f t="shared" si="2"/>
        <v>2</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8">
        <v>2.0</v>
      </c>
      <c r="AB21" s="112"/>
      <c r="AC21" s="114"/>
      <c r="AD21" s="103">
        <f t="shared" si="2"/>
        <v>4</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7">
        <v>1.0</v>
      </c>
      <c r="E23" s="111"/>
      <c r="F23" s="111"/>
      <c r="G23" s="112"/>
      <c r="H23" s="119">
        <v>1.0</v>
      </c>
      <c r="I23" s="103">
        <f t="shared" si="1"/>
        <v>8</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7">
        <v>1.0</v>
      </c>
      <c r="Z24" s="111"/>
      <c r="AA24" s="111"/>
      <c r="AB24" s="112"/>
      <c r="AC24" s="119">
        <v>1.0</v>
      </c>
      <c r="AD24" s="103">
        <f t="shared" si="2"/>
        <v>8</v>
      </c>
      <c r="AE24" s="109"/>
      <c r="AF24" s="111"/>
      <c r="AG24" s="111"/>
      <c r="AH24" s="114"/>
      <c r="AI24" s="108" t="s">
        <v>170</v>
      </c>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8">
        <v>1.0</v>
      </c>
      <c r="G26" s="112"/>
      <c r="H26" s="114"/>
      <c r="I26" s="103">
        <f t="shared" si="1"/>
        <v>2</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70000.0</v>
      </c>
      <c r="C32" s="58"/>
      <c r="D32" s="58"/>
      <c r="E32" s="58"/>
      <c r="F32" s="59"/>
      <c r="G32" s="55"/>
      <c r="H32" s="60">
        <v>0.0</v>
      </c>
      <c r="I32" s="58"/>
      <c r="J32" s="58"/>
      <c r="K32" s="58"/>
      <c r="L32" s="58"/>
      <c r="M32" s="59"/>
      <c r="N32" s="55"/>
      <c r="O32" s="122">
        <v>-1.0</v>
      </c>
      <c r="P32" s="58"/>
      <c r="Q32" s="58"/>
      <c r="R32" s="58"/>
      <c r="S32" s="59"/>
      <c r="T32" s="56"/>
      <c r="U32" s="52"/>
      <c r="V32" s="53"/>
      <c r="W32" s="121">
        <v>70000.0</v>
      </c>
      <c r="X32" s="58"/>
      <c r="Y32" s="58"/>
      <c r="Z32" s="58"/>
      <c r="AA32" s="59"/>
      <c r="AB32" s="55"/>
      <c r="AC32" s="60">
        <v>0.0</v>
      </c>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143">
        <v>42960.0</v>
      </c>
      <c r="U1" s="58"/>
      <c r="V1" s="5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48</v>
      </c>
      <c r="C3" s="58"/>
      <c r="D3" s="58"/>
      <c r="E3" s="58"/>
      <c r="F3" s="58"/>
      <c r="G3" s="58"/>
      <c r="H3" s="58"/>
      <c r="I3" s="58"/>
      <c r="J3" s="58"/>
      <c r="K3" s="58"/>
      <c r="L3" s="58"/>
      <c r="M3" s="59"/>
      <c r="N3" s="55"/>
      <c r="O3" s="60">
        <v>1270000.0</v>
      </c>
      <c r="P3" s="58"/>
      <c r="Q3" s="58"/>
      <c r="R3" s="58"/>
      <c r="S3" s="59"/>
      <c r="T3" s="56"/>
      <c r="U3" s="52"/>
      <c r="V3" s="53"/>
      <c r="W3" s="57" t="s">
        <v>40</v>
      </c>
      <c r="X3" s="58"/>
      <c r="Y3" s="58"/>
      <c r="Z3" s="58"/>
      <c r="AA3" s="58"/>
      <c r="AB3" s="58"/>
      <c r="AC3" s="58"/>
      <c r="AD3" s="58"/>
      <c r="AE3" s="58"/>
      <c r="AF3" s="58"/>
      <c r="AG3" s="58"/>
      <c r="AH3" s="59"/>
      <c r="AI3" s="55"/>
      <c r="AJ3" s="60">
        <v>1400000.0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145" t="s">
        <v>314</v>
      </c>
      <c r="N5" s="55"/>
      <c r="O5" s="55"/>
      <c r="P5" s="61" t="s">
        <v>61</v>
      </c>
      <c r="Q5" s="62"/>
      <c r="R5" s="62"/>
      <c r="S5" s="55"/>
      <c r="T5" s="56"/>
      <c r="U5" s="52"/>
      <c r="V5" s="53"/>
      <c r="W5" s="54" t="s">
        <v>59</v>
      </c>
      <c r="AB5" s="55"/>
      <c r="AC5" s="54" t="s">
        <v>60</v>
      </c>
      <c r="AH5" s="145" t="s">
        <v>314</v>
      </c>
      <c r="AI5" s="55"/>
      <c r="AJ5" s="55"/>
      <c r="AK5" s="63" t="s">
        <v>61</v>
      </c>
      <c r="AL5" s="62"/>
      <c r="AM5" s="62"/>
      <c r="AN5" s="55"/>
      <c r="AO5" s="56"/>
    </row>
    <row r="6" ht="15.0" customHeight="1">
      <c r="A6" s="53"/>
      <c r="B6" s="64">
        <f>IF(B3&lt;&gt;"",IF(O3&lt;AJ3,AJ3-O3,0),"")</f>
        <v>130000</v>
      </c>
      <c r="C6" s="58"/>
      <c r="D6" s="58"/>
      <c r="E6" s="58"/>
      <c r="F6" s="59"/>
      <c r="G6" s="55"/>
      <c r="H6" s="65">
        <v>17000.0</v>
      </c>
      <c r="I6" s="58"/>
      <c r="J6" s="58"/>
      <c r="K6" s="58"/>
      <c r="L6" s="59"/>
      <c r="M6" s="146">
        <v>6.0</v>
      </c>
      <c r="N6" s="55"/>
      <c r="O6" s="55"/>
      <c r="P6" s="66" t="str">
        <f>IF(B3&lt;&gt;"",IF(P8&gt;AK8,"WIN",IF(P8=AK8, "TIE","LOSS")),"")</f>
        <v>LOSS</v>
      </c>
      <c r="Q6" s="58"/>
      <c r="R6" s="59"/>
      <c r="S6" s="55"/>
      <c r="T6" s="56"/>
      <c r="U6" s="52"/>
      <c r="V6" s="53"/>
      <c r="W6" s="64">
        <f>IF(W3&lt;&gt;"",IF(AJ3&lt;O3,O3-AJ3,0),"")</f>
        <v>0</v>
      </c>
      <c r="X6" s="58"/>
      <c r="Y6" s="58"/>
      <c r="Z6" s="58"/>
      <c r="AA6" s="59"/>
      <c r="AB6" s="55"/>
      <c r="AC6" s="65">
        <v>18000.0</v>
      </c>
      <c r="AD6" s="58"/>
      <c r="AE6" s="58"/>
      <c r="AF6" s="58"/>
      <c r="AG6" s="59"/>
      <c r="AH6" s="146">
        <v>8.0</v>
      </c>
      <c r="AI6" s="55"/>
      <c r="AJ6" s="55"/>
      <c r="AK6" s="66" t="str">
        <f>IF(W3&lt;&gt;"",IF(AK8&gt;P8,"WIN",IF(AK8=P8, "TIE","LOSS")),"")</f>
        <v>WIN</v>
      </c>
      <c r="AL6" s="58"/>
      <c r="AM6" s="59"/>
      <c r="AN6" s="55"/>
      <c r="AO6" s="56"/>
    </row>
    <row r="7" ht="15.0" customHeight="1">
      <c r="A7" s="53"/>
      <c r="B7" s="90" t="s">
        <v>186</v>
      </c>
      <c r="C7" s="74"/>
      <c r="D7" s="74"/>
      <c r="E7" s="74"/>
      <c r="F7" s="75"/>
      <c r="G7" s="55"/>
      <c r="H7" s="55"/>
      <c r="I7" s="55"/>
      <c r="J7" s="86" t="s">
        <v>327</v>
      </c>
      <c r="K7" s="55"/>
      <c r="L7" s="55"/>
      <c r="M7" s="55"/>
      <c r="N7" s="55"/>
      <c r="O7" s="55"/>
      <c r="P7" s="77" t="s">
        <v>63</v>
      </c>
      <c r="Q7" s="58"/>
      <c r="R7" s="58"/>
      <c r="S7" s="55"/>
      <c r="T7" s="56"/>
      <c r="U7" s="52"/>
      <c r="V7" s="53"/>
      <c r="W7" s="72"/>
      <c r="X7" s="74"/>
      <c r="Y7" s="74"/>
      <c r="Z7" s="74"/>
      <c r="AA7" s="75"/>
      <c r="AB7" s="55"/>
      <c r="AC7" s="55"/>
      <c r="AD7" s="55"/>
      <c r="AE7" s="86" t="s">
        <v>328</v>
      </c>
      <c r="AF7" s="55"/>
      <c r="AG7" s="55"/>
      <c r="AH7" s="55"/>
      <c r="AI7" s="55"/>
      <c r="AJ7" s="55"/>
      <c r="AK7" s="78" t="s">
        <v>63</v>
      </c>
      <c r="AL7" s="58"/>
      <c r="AM7" s="58"/>
      <c r="AN7" s="55"/>
      <c r="AO7" s="56"/>
    </row>
    <row r="8" ht="15.0" customHeight="1">
      <c r="A8" s="53"/>
      <c r="B8" s="134" t="s">
        <v>329</v>
      </c>
      <c r="C8" s="80"/>
      <c r="D8" s="80"/>
      <c r="E8" s="80"/>
      <c r="F8" s="81"/>
      <c r="G8" s="55"/>
      <c r="H8" s="55"/>
      <c r="I8" s="54" t="s">
        <v>64</v>
      </c>
      <c r="K8" s="66" t="str">
        <f>if(B3&lt;&gt;"",if(H6=AC6,"+0",if(H6&gt;AC6,if(H6&gt;=AC6*2,"+2","+1"),"+0")),"")</f>
        <v>+0</v>
      </c>
      <c r="L8" s="59"/>
      <c r="M8" s="55"/>
      <c r="N8" s="55"/>
      <c r="O8" s="55"/>
      <c r="P8" s="66">
        <f>IF(B3&lt;&gt;"",SUM(D14:D29),"")</f>
        <v>1</v>
      </c>
      <c r="Q8" s="58"/>
      <c r="R8" s="59"/>
      <c r="S8" s="55"/>
      <c r="T8" s="56"/>
      <c r="U8" s="52"/>
      <c r="V8" s="53"/>
      <c r="W8" s="79"/>
      <c r="X8" s="80"/>
      <c r="Y8" s="80"/>
      <c r="Z8" s="80"/>
      <c r="AA8" s="81"/>
      <c r="AB8" s="55"/>
      <c r="AC8" s="55"/>
      <c r="AD8" s="54" t="s">
        <v>64</v>
      </c>
      <c r="AF8" s="82" t="str">
        <f>if(W3&lt;&gt;"",if(AC6=H6,"+0",if(AC6&gt;H6,if(AC6&gt;=H6*2,"+2","+1"),"+0")),"")</f>
        <v>+1</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86"/>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0</v>
      </c>
      <c r="Q10" s="58"/>
      <c r="R10" s="59"/>
      <c r="S10" s="55"/>
      <c r="T10" s="56"/>
      <c r="U10" s="52"/>
      <c r="V10" s="53"/>
      <c r="W10" s="55"/>
      <c r="X10" s="55"/>
      <c r="Y10" s="55"/>
      <c r="Z10" s="55"/>
      <c r="AA10" s="55"/>
      <c r="AB10" s="55"/>
      <c r="AC10" s="55"/>
      <c r="AD10" s="55"/>
      <c r="AE10" s="86"/>
      <c r="AF10" s="55"/>
      <c r="AG10" s="55"/>
      <c r="AH10" s="55"/>
      <c r="AI10" s="55"/>
      <c r="AJ10" s="86"/>
      <c r="AK10" s="66">
        <f>IF(W3&lt;&gt;"",SUM(AA14:AA29),"")</f>
        <v>3</v>
      </c>
      <c r="AL10" s="58"/>
      <c r="AM10" s="59"/>
      <c r="AN10" s="55"/>
      <c r="AO10" s="56"/>
    </row>
    <row r="11" ht="15.0" customHeight="1">
      <c r="A11" s="53"/>
      <c r="B11" s="55"/>
      <c r="C11" s="87" t="s">
        <v>330</v>
      </c>
      <c r="D11" s="88" t="s">
        <v>331</v>
      </c>
      <c r="E11" s="87" t="s">
        <v>332</v>
      </c>
      <c r="F11" s="87" t="s">
        <v>333</v>
      </c>
      <c r="G11" s="89" t="s">
        <v>69</v>
      </c>
      <c r="H11" s="87" t="s">
        <v>334</v>
      </c>
      <c r="I11" s="91" t="s">
        <v>71</v>
      </c>
      <c r="J11" s="104" t="s">
        <v>72</v>
      </c>
      <c r="K11" s="58"/>
      <c r="L11" s="58"/>
      <c r="M11" s="59"/>
      <c r="N11" s="55"/>
      <c r="O11" s="55"/>
      <c r="P11" s="93"/>
      <c r="Q11" s="93"/>
      <c r="R11" s="93"/>
      <c r="S11" s="55"/>
      <c r="T11" s="56"/>
      <c r="U11" s="52"/>
      <c r="V11" s="53"/>
      <c r="W11" s="55"/>
      <c r="X11" s="87" t="s">
        <v>335</v>
      </c>
      <c r="Y11" s="88" t="s">
        <v>336</v>
      </c>
      <c r="Z11" s="87" t="s">
        <v>337</v>
      </c>
      <c r="AA11" s="87" t="s">
        <v>338</v>
      </c>
      <c r="AB11" s="89" t="s">
        <v>69</v>
      </c>
      <c r="AC11" s="87" t="s">
        <v>339</v>
      </c>
      <c r="AD11" s="91" t="s">
        <v>71</v>
      </c>
      <c r="AE11" s="104" t="s">
        <v>72</v>
      </c>
      <c r="AF11" s="58"/>
      <c r="AG11" s="58"/>
      <c r="AH11" s="59"/>
      <c r="AI11" s="55"/>
      <c r="AJ11" s="55"/>
      <c r="AK11" s="86"/>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86"/>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v>1.0</v>
      </c>
      <c r="I14" s="103">
        <f t="shared" ref="I14:I29" si="1">C14+D14*3+E14*2+F14*2+H14*5</f>
        <v>5</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9" t="s">
        <v>340</v>
      </c>
      <c r="N15" s="108" t="s">
        <v>341</v>
      </c>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8"/>
      <c r="O16" s="58"/>
      <c r="P16" s="58"/>
      <c r="Q16" s="58"/>
      <c r="R16" s="58"/>
      <c r="S16" s="59"/>
      <c r="T16" s="56"/>
      <c r="U16" s="52"/>
      <c r="V16" s="53"/>
      <c r="W16" s="95">
        <v>3.0</v>
      </c>
      <c r="X16" s="109"/>
      <c r="Y16" s="117">
        <v>1.0</v>
      </c>
      <c r="Z16" s="111"/>
      <c r="AA16" s="111"/>
      <c r="AB16" s="112"/>
      <c r="AC16" s="114"/>
      <c r="AD16" s="103">
        <f t="shared" si="2"/>
        <v>3</v>
      </c>
      <c r="AE16" s="109"/>
      <c r="AF16" s="111"/>
      <c r="AG16" s="111"/>
      <c r="AH16" s="114"/>
      <c r="AI16" s="108" t="s">
        <v>342</v>
      </c>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8"/>
      <c r="O17" s="58"/>
      <c r="P17" s="58"/>
      <c r="Q17" s="58"/>
      <c r="R17" s="58"/>
      <c r="S17" s="59"/>
      <c r="T17" s="56"/>
      <c r="U17" s="52"/>
      <c r="V17" s="53"/>
      <c r="W17" s="116">
        <v>4.0</v>
      </c>
      <c r="X17" s="109"/>
      <c r="Y17" s="110"/>
      <c r="Z17" s="111"/>
      <c r="AA17" s="118">
        <v>1.0</v>
      </c>
      <c r="AB17" s="112"/>
      <c r="AC17" s="114"/>
      <c r="AD17" s="103">
        <f t="shared" si="2"/>
        <v>2</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8"/>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8"/>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8"/>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7">
        <v>1.0</v>
      </c>
      <c r="E21" s="111"/>
      <c r="F21" s="111"/>
      <c r="G21" s="112"/>
      <c r="H21" s="114"/>
      <c r="I21" s="103">
        <f t="shared" si="1"/>
        <v>3</v>
      </c>
      <c r="J21" s="109"/>
      <c r="K21" s="111"/>
      <c r="L21" s="111"/>
      <c r="M21" s="114"/>
      <c r="N21" s="107"/>
      <c r="O21" s="58"/>
      <c r="P21" s="58"/>
      <c r="Q21" s="58"/>
      <c r="R21" s="58"/>
      <c r="S21" s="59"/>
      <c r="T21" s="56"/>
      <c r="U21" s="52"/>
      <c r="V21" s="53"/>
      <c r="W21" s="95">
        <v>8.0</v>
      </c>
      <c r="X21" s="109"/>
      <c r="Y21" s="110"/>
      <c r="Z21" s="111"/>
      <c r="AA21" s="118">
        <v>1.0</v>
      </c>
      <c r="AB21" s="112"/>
      <c r="AC21" s="114"/>
      <c r="AD21" s="103">
        <f t="shared" si="2"/>
        <v>2</v>
      </c>
      <c r="AE21" s="109"/>
      <c r="AF21" s="111"/>
      <c r="AG21" s="111"/>
      <c r="AH21" s="114"/>
      <c r="AI21" s="107"/>
      <c r="AJ21" s="58"/>
      <c r="AK21" s="58"/>
      <c r="AL21" s="58"/>
      <c r="AM21" s="58"/>
      <c r="AN21" s="59"/>
      <c r="AO21" s="56"/>
    </row>
    <row r="22" ht="15.0" customHeight="1">
      <c r="A22" s="53"/>
      <c r="B22" s="95">
        <v>9.0</v>
      </c>
      <c r="C22" s="137">
        <v>1.0</v>
      </c>
      <c r="D22" s="110"/>
      <c r="E22" s="111"/>
      <c r="F22" s="111"/>
      <c r="G22" s="112"/>
      <c r="H22" s="114"/>
      <c r="I22" s="103">
        <f t="shared" si="1"/>
        <v>1</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7">
        <v>1.0</v>
      </c>
      <c r="Z23" s="111"/>
      <c r="AA23" s="111"/>
      <c r="AB23" s="112"/>
      <c r="AC23" s="114"/>
      <c r="AD23" s="103">
        <f t="shared" si="2"/>
        <v>3</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9">
        <v>1.0</v>
      </c>
      <c r="AD25" s="103">
        <f t="shared" si="2"/>
        <v>5</v>
      </c>
      <c r="AE25" s="109"/>
      <c r="AF25" s="111"/>
      <c r="AG25" s="111"/>
      <c r="AH25" s="114"/>
      <c r="AI25" s="108" t="s">
        <v>170</v>
      </c>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8"/>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8"/>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8">
        <v>1.0</v>
      </c>
      <c r="AB28" s="138">
        <v>1.0</v>
      </c>
      <c r="AC28" s="114"/>
      <c r="AD28" s="103">
        <f t="shared" si="2"/>
        <v>2</v>
      </c>
      <c r="AE28" s="109"/>
      <c r="AF28" s="111"/>
      <c r="AG28" s="111"/>
      <c r="AH28" s="114"/>
      <c r="AI28" s="108"/>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10000.0</v>
      </c>
      <c r="C32" s="58"/>
      <c r="D32" s="58"/>
      <c r="E32" s="58"/>
      <c r="F32" s="59"/>
      <c r="G32" s="55"/>
      <c r="H32" s="60">
        <v>0.0</v>
      </c>
      <c r="I32" s="58"/>
      <c r="J32" s="58"/>
      <c r="K32" s="58"/>
      <c r="L32" s="58"/>
      <c r="M32" s="59"/>
      <c r="N32" s="55"/>
      <c r="O32" s="122">
        <v>0.0</v>
      </c>
      <c r="P32" s="58"/>
      <c r="Q32" s="58"/>
      <c r="R32" s="58"/>
      <c r="S32" s="59"/>
      <c r="T32" s="56"/>
      <c r="U32" s="52"/>
      <c r="V32" s="53"/>
      <c r="W32" s="121">
        <v>70000.0</v>
      </c>
      <c r="X32" s="58"/>
      <c r="Y32" s="58"/>
      <c r="Z32" s="58"/>
      <c r="AA32" s="59"/>
      <c r="AB32" s="55"/>
      <c r="AC32" s="60">
        <v>0.0</v>
      </c>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353</v>
      </c>
      <c r="C35" s="124"/>
      <c r="D35" s="124"/>
      <c r="E35" s="124"/>
      <c r="F35" s="124"/>
      <c r="G35" s="124"/>
      <c r="H35" s="124"/>
      <c r="I35" s="124"/>
      <c r="J35" s="125"/>
      <c r="K35" s="55"/>
      <c r="L35" s="126" t="s">
        <v>354</v>
      </c>
      <c r="M35" s="124"/>
      <c r="N35" s="124"/>
      <c r="O35" s="124"/>
      <c r="P35" s="124"/>
      <c r="Q35" s="124"/>
      <c r="R35" s="124"/>
      <c r="S35" s="125"/>
      <c r="T35" s="56"/>
      <c r="U35" s="52"/>
      <c r="V35" s="53"/>
      <c r="W35" s="126" t="s">
        <v>355</v>
      </c>
      <c r="X35" s="124"/>
      <c r="Y35" s="124"/>
      <c r="Z35" s="124"/>
      <c r="AA35" s="124"/>
      <c r="AB35" s="124"/>
      <c r="AC35" s="124"/>
      <c r="AD35" s="124"/>
      <c r="AE35" s="125"/>
      <c r="AF35" s="86" t="s">
        <v>358</v>
      </c>
      <c r="AG35" s="126" t="s">
        <v>359</v>
      </c>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47"/>
      <c r="N38" s="132"/>
      <c r="O38" s="132"/>
      <c r="P38" s="132"/>
      <c r="Q38" s="132"/>
      <c r="R38" s="132"/>
      <c r="S38" s="147"/>
      <c r="T38" s="133"/>
      <c r="U38" s="52"/>
      <c r="V38" s="131"/>
      <c r="W38" s="147"/>
      <c r="X38" s="132"/>
      <c r="Y38" s="132"/>
      <c r="Z38" s="132"/>
      <c r="AA38" s="132"/>
      <c r="AB38" s="132"/>
      <c r="AC38" s="132"/>
      <c r="AD38" s="132"/>
      <c r="AE38" s="132"/>
      <c r="AF38" s="132"/>
      <c r="AG38" s="147"/>
      <c r="AH38" s="132"/>
      <c r="AI38" s="132"/>
      <c r="AJ38" s="132"/>
      <c r="AK38" s="132"/>
      <c r="AL38" s="147"/>
      <c r="AM38" s="132"/>
      <c r="AN38" s="132"/>
      <c r="AO38" s="133"/>
    </row>
  </sheetData>
  <mergeCells count="112">
    <mergeCell ref="AI17:AN17"/>
    <mergeCell ref="AI19:AN19"/>
    <mergeCell ref="AI18:AN18"/>
    <mergeCell ref="AI20:AN20"/>
    <mergeCell ref="AI21:AN21"/>
    <mergeCell ref="AI25:AN25"/>
    <mergeCell ref="AI26:AN26"/>
    <mergeCell ref="AI24:AN24"/>
    <mergeCell ref="AJ32:AN32"/>
    <mergeCell ref="AI16:AN16"/>
    <mergeCell ref="AI13:AN13"/>
    <mergeCell ref="AI15:AN15"/>
    <mergeCell ref="AI14:AN14"/>
    <mergeCell ref="AI28:AN28"/>
    <mergeCell ref="AI27:AN27"/>
    <mergeCell ref="AC5:AG5"/>
    <mergeCell ref="W5:AA5"/>
    <mergeCell ref="W3:AH3"/>
    <mergeCell ref="W2:AH2"/>
    <mergeCell ref="W6:AA6"/>
    <mergeCell ref="W7:AA7"/>
    <mergeCell ref="P6:R6"/>
    <mergeCell ref="P7:R7"/>
    <mergeCell ref="AK5:AM5"/>
    <mergeCell ref="AJ2:AN2"/>
    <mergeCell ref="AJ3:AN3"/>
    <mergeCell ref="AC6:AG6"/>
    <mergeCell ref="AK6:AM6"/>
    <mergeCell ref="Y11:Y13"/>
    <mergeCell ref="Z11:Z13"/>
    <mergeCell ref="AF12:AF13"/>
    <mergeCell ref="AG12:AG13"/>
    <mergeCell ref="AD8:AE8"/>
    <mergeCell ref="AF8:AG8"/>
    <mergeCell ref="AE11:AH11"/>
    <mergeCell ref="AE12:AE13"/>
    <mergeCell ref="AD11:AD13"/>
    <mergeCell ref="X11:X13"/>
    <mergeCell ref="AA11:AA13"/>
    <mergeCell ref="AH12:AH13"/>
    <mergeCell ref="AG35:AN37"/>
    <mergeCell ref="W35:AE37"/>
    <mergeCell ref="AC32:AH32"/>
    <mergeCell ref="W32:AA32"/>
    <mergeCell ref="B31:F31"/>
    <mergeCell ref="B32:F32"/>
    <mergeCell ref="N29:S29"/>
    <mergeCell ref="N28:S28"/>
    <mergeCell ref="N27:S27"/>
    <mergeCell ref="N26:S26"/>
    <mergeCell ref="N25:S25"/>
    <mergeCell ref="N22:S22"/>
    <mergeCell ref="AI29:AN29"/>
    <mergeCell ref="AI23:AN23"/>
    <mergeCell ref="AI22:AN22"/>
    <mergeCell ref="H32:M32"/>
    <mergeCell ref="O32:S32"/>
    <mergeCell ref="N23:S23"/>
    <mergeCell ref="N24:S24"/>
    <mergeCell ref="L35:S37"/>
    <mergeCell ref="L34:S34"/>
    <mergeCell ref="B35:J37"/>
    <mergeCell ref="B34:J34"/>
    <mergeCell ref="H31:M31"/>
    <mergeCell ref="O31:S31"/>
    <mergeCell ref="J11:M11"/>
    <mergeCell ref="M12:M13"/>
    <mergeCell ref="L12:L13"/>
    <mergeCell ref="K12:K13"/>
    <mergeCell ref="J12:J13"/>
    <mergeCell ref="F11:F13"/>
    <mergeCell ref="I11:I13"/>
    <mergeCell ref="P8:R8"/>
    <mergeCell ref="D11:D13"/>
    <mergeCell ref="C11:C13"/>
    <mergeCell ref="E11:E13"/>
    <mergeCell ref="N17:S17"/>
    <mergeCell ref="K8:L8"/>
    <mergeCell ref="P9:R9"/>
    <mergeCell ref="I8:J8"/>
    <mergeCell ref="N20:S20"/>
    <mergeCell ref="N18:S18"/>
    <mergeCell ref="N21:S21"/>
    <mergeCell ref="N19:S19"/>
    <mergeCell ref="AK7:AM7"/>
    <mergeCell ref="AK8:AM8"/>
    <mergeCell ref="AK9:AM9"/>
    <mergeCell ref="AK10:AM10"/>
    <mergeCell ref="AC11:AC13"/>
    <mergeCell ref="AB11:AB13"/>
    <mergeCell ref="W8:AA8"/>
    <mergeCell ref="W9:AA9"/>
    <mergeCell ref="P5:R5"/>
    <mergeCell ref="P10:R10"/>
    <mergeCell ref="N13:S13"/>
    <mergeCell ref="N16:S16"/>
    <mergeCell ref="O2:S2"/>
    <mergeCell ref="T1:V1"/>
    <mergeCell ref="N15:S15"/>
    <mergeCell ref="N14:S14"/>
    <mergeCell ref="O3:S3"/>
    <mergeCell ref="H11:H13"/>
    <mergeCell ref="G11:G13"/>
    <mergeCell ref="B8:F8"/>
    <mergeCell ref="B9:F9"/>
    <mergeCell ref="B6:F6"/>
    <mergeCell ref="B7:F7"/>
    <mergeCell ref="H5:L5"/>
    <mergeCell ref="H6:L6"/>
    <mergeCell ref="B2:M2"/>
    <mergeCell ref="B3:M3"/>
    <mergeCell ref="B5:F5"/>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51</v>
      </c>
      <c r="C3" s="58"/>
      <c r="D3" s="58"/>
      <c r="E3" s="58"/>
      <c r="F3" s="58"/>
      <c r="G3" s="58"/>
      <c r="H3" s="58"/>
      <c r="I3" s="58"/>
      <c r="J3" s="58"/>
      <c r="K3" s="58"/>
      <c r="L3" s="58"/>
      <c r="M3" s="59"/>
      <c r="N3" s="55"/>
      <c r="O3" s="60">
        <v>1540000.0</v>
      </c>
      <c r="P3" s="58"/>
      <c r="Q3" s="58"/>
      <c r="R3" s="58"/>
      <c r="S3" s="59"/>
      <c r="T3" s="56"/>
      <c r="U3" s="52"/>
      <c r="V3" s="53"/>
      <c r="W3" s="57" t="s">
        <v>43</v>
      </c>
      <c r="X3" s="58"/>
      <c r="Y3" s="58"/>
      <c r="Z3" s="58"/>
      <c r="AA3" s="58"/>
      <c r="AB3" s="58"/>
      <c r="AC3" s="58"/>
      <c r="AD3" s="58"/>
      <c r="AE3" s="58"/>
      <c r="AF3" s="58"/>
      <c r="AG3" s="58"/>
      <c r="AH3" s="59"/>
      <c r="AI3" s="55"/>
      <c r="AJ3" s="60">
        <v>1550000.0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10000</v>
      </c>
      <c r="C6" s="58"/>
      <c r="D6" s="58"/>
      <c r="E6" s="58"/>
      <c r="F6" s="59"/>
      <c r="G6" s="55"/>
      <c r="H6" s="65">
        <v>11000.0</v>
      </c>
      <c r="I6" s="58"/>
      <c r="J6" s="58"/>
      <c r="K6" s="58"/>
      <c r="L6" s="59"/>
      <c r="M6" s="55"/>
      <c r="N6" s="55"/>
      <c r="O6" s="55"/>
      <c r="P6" s="66" t="str">
        <f>IF(B3&lt;&gt;"",IF(P8&gt;AK8,"WIN",IF(P8=AK8, "TIE","LOSS")),"")</f>
        <v>WIN</v>
      </c>
      <c r="Q6" s="58"/>
      <c r="R6" s="59"/>
      <c r="S6" s="55"/>
      <c r="T6" s="56"/>
      <c r="U6" s="52"/>
      <c r="V6" s="53"/>
      <c r="W6" s="64">
        <f>IF(W3&lt;&gt;"",IF(AJ3&lt;O3,O3-AJ3,0),"")</f>
        <v>0</v>
      </c>
      <c r="X6" s="58"/>
      <c r="Y6" s="58"/>
      <c r="Z6" s="58"/>
      <c r="AA6" s="59"/>
      <c r="AB6" s="55"/>
      <c r="AC6" s="65">
        <v>9000.0</v>
      </c>
      <c r="AD6" s="58"/>
      <c r="AE6" s="58"/>
      <c r="AF6" s="58"/>
      <c r="AG6" s="59"/>
      <c r="AH6" s="55"/>
      <c r="AI6" s="55"/>
      <c r="AJ6" s="55"/>
      <c r="AK6" s="66" t="str">
        <f>IF(W3&lt;&gt;"",IF(AK8&gt;P8,"WIN",IF(AK8=P8, "TIE","LOSS")),"")</f>
        <v>LOSS</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135">
        <v>2.0</v>
      </c>
      <c r="Q8" s="58"/>
      <c r="R8" s="59"/>
      <c r="S8" s="55"/>
      <c r="T8" s="56"/>
      <c r="U8" s="52"/>
      <c r="V8" s="53"/>
      <c r="W8" s="79"/>
      <c r="X8" s="80"/>
      <c r="Y8" s="80"/>
      <c r="Z8" s="80"/>
      <c r="AA8" s="81"/>
      <c r="AB8" s="55"/>
      <c r="AC8" s="55"/>
      <c r="AD8" s="54" t="s">
        <v>64</v>
      </c>
      <c r="AF8" s="82" t="str">
        <f>if(W3&lt;&gt;"",if(AC6=H6,"+0",if(AC6&gt;H6,if(AC6&gt;=H6*2,"+2","+1"),"+0")),"")</f>
        <v>+0</v>
      </c>
      <c r="AG8" s="59"/>
      <c r="AH8" s="55"/>
      <c r="AI8" s="55"/>
      <c r="AJ8" s="55"/>
      <c r="AK8" s="135">
        <v>1.0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135">
        <v>5.0</v>
      </c>
      <c r="Q10" s="58"/>
      <c r="R10" s="59"/>
      <c r="S10" s="55"/>
      <c r="T10" s="56"/>
      <c r="U10" s="52"/>
      <c r="V10" s="53"/>
      <c r="W10" s="55"/>
      <c r="X10" s="55"/>
      <c r="Y10" s="55"/>
      <c r="Z10" s="55"/>
      <c r="AA10" s="55"/>
      <c r="AB10" s="55"/>
      <c r="AC10" s="55"/>
      <c r="AD10" s="55"/>
      <c r="AE10" s="55"/>
      <c r="AF10" s="55"/>
      <c r="AG10" s="55"/>
      <c r="AH10" s="55"/>
      <c r="AI10" s="55"/>
      <c r="AJ10" s="86"/>
      <c r="AK10" s="135">
        <v>3.0</v>
      </c>
      <c r="AL10" s="58"/>
      <c r="AM10" s="59"/>
      <c r="AN10" s="55"/>
      <c r="AO10" s="56"/>
    </row>
    <row r="11" ht="15.0" customHeight="1">
      <c r="A11" s="53"/>
      <c r="B11" s="55"/>
      <c r="C11" s="87" t="s">
        <v>343</v>
      </c>
      <c r="D11" s="88" t="s">
        <v>344</v>
      </c>
      <c r="E11" s="87" t="s">
        <v>345</v>
      </c>
      <c r="F11" s="87" t="s">
        <v>346</v>
      </c>
      <c r="G11" s="89" t="s">
        <v>69</v>
      </c>
      <c r="H11" s="87" t="s">
        <v>347</v>
      </c>
      <c r="I11" s="91" t="s">
        <v>71</v>
      </c>
      <c r="J11" s="104" t="s">
        <v>72</v>
      </c>
      <c r="K11" s="58"/>
      <c r="L11" s="58"/>
      <c r="M11" s="59"/>
      <c r="N11" s="55"/>
      <c r="O11" s="55"/>
      <c r="P11" s="93"/>
      <c r="Q11" s="93"/>
      <c r="R11" s="93"/>
      <c r="S11" s="55"/>
      <c r="T11" s="56"/>
      <c r="U11" s="52"/>
      <c r="V11" s="53"/>
      <c r="W11" s="55"/>
      <c r="X11" s="87" t="s">
        <v>348</v>
      </c>
      <c r="Y11" s="88" t="s">
        <v>349</v>
      </c>
      <c r="Z11" s="87" t="s">
        <v>350</v>
      </c>
      <c r="AA11" s="87" t="s">
        <v>351</v>
      </c>
      <c r="AB11" s="89" t="s">
        <v>69</v>
      </c>
      <c r="AC11" s="87" t="s">
        <v>352</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v>1.0</v>
      </c>
      <c r="E14" s="99"/>
      <c r="F14" s="99"/>
      <c r="G14" s="100"/>
      <c r="H14" s="101"/>
      <c r="I14" s="103">
        <f t="shared" ref="I14:I29" si="1">C14+D14*3+E14*2+F14*2+H14*5</f>
        <v>3</v>
      </c>
      <c r="J14" s="105"/>
      <c r="K14" s="100"/>
      <c r="L14" s="100"/>
      <c r="M14" s="106"/>
      <c r="N14" s="107"/>
      <c r="O14" s="58"/>
      <c r="P14" s="58"/>
      <c r="Q14" s="58"/>
      <c r="R14" s="58"/>
      <c r="S14" s="59"/>
      <c r="T14" s="56"/>
      <c r="U14" s="52"/>
      <c r="V14" s="53"/>
      <c r="W14" s="95">
        <v>1.0</v>
      </c>
      <c r="X14" s="98"/>
      <c r="Y14" s="99">
        <v>1.0</v>
      </c>
      <c r="Z14" s="99"/>
      <c r="AA14" s="99"/>
      <c r="AB14" s="100"/>
      <c r="AC14" s="101"/>
      <c r="AD14" s="103">
        <f t="shared" ref="AD14:AD29" si="2">X14+Y14*3+Z14*2+AA14*2+AC14*5</f>
        <v>3</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9">
        <v>1.0</v>
      </c>
      <c r="N15" s="107"/>
      <c r="O15" s="58"/>
      <c r="P15" s="58"/>
      <c r="Q15" s="58"/>
      <c r="R15" s="58"/>
      <c r="S15" s="59"/>
      <c r="T15" s="56"/>
      <c r="U15" s="52"/>
      <c r="V15" s="53"/>
      <c r="W15" s="95">
        <v>2.0</v>
      </c>
      <c r="X15" s="137">
        <v>1.0</v>
      </c>
      <c r="Y15" s="110"/>
      <c r="Z15" s="111"/>
      <c r="AA15" s="118">
        <v>1.0</v>
      </c>
      <c r="AB15" s="138">
        <v>1.0</v>
      </c>
      <c r="AC15" s="119"/>
      <c r="AD15" s="103">
        <f t="shared" si="2"/>
        <v>3</v>
      </c>
      <c r="AE15" s="109"/>
      <c r="AF15" s="115"/>
      <c r="AG15" s="115"/>
      <c r="AH15" s="114"/>
      <c r="AI15" s="108" t="s">
        <v>356</v>
      </c>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v>1.0</v>
      </c>
      <c r="E18" s="111"/>
      <c r="F18" s="111"/>
      <c r="G18" s="112"/>
      <c r="H18" s="114"/>
      <c r="I18" s="103">
        <f t="shared" si="1"/>
        <v>3</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v>3.0</v>
      </c>
      <c r="G20" s="112"/>
      <c r="H20" s="119"/>
      <c r="I20" s="103">
        <f t="shared" si="1"/>
        <v>6</v>
      </c>
      <c r="J20" s="109"/>
      <c r="K20" s="111"/>
      <c r="L20" s="111"/>
      <c r="M20" s="114"/>
      <c r="N20" s="108" t="s">
        <v>317</v>
      </c>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8">
        <v>1.0</v>
      </c>
      <c r="AB22" s="112"/>
      <c r="AC22" s="114"/>
      <c r="AD22" s="103">
        <f t="shared" si="2"/>
        <v>2</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37">
        <v>1.0</v>
      </c>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37">
        <v>1.0</v>
      </c>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v>1.0</v>
      </c>
      <c r="G27" s="112"/>
      <c r="H27" s="119">
        <v>1.0</v>
      </c>
      <c r="I27" s="103">
        <f t="shared" si="1"/>
        <v>7</v>
      </c>
      <c r="J27" s="109"/>
      <c r="K27" s="111"/>
      <c r="L27" s="111"/>
      <c r="M27" s="114"/>
      <c r="N27" s="108" t="s">
        <v>360</v>
      </c>
      <c r="O27" s="58"/>
      <c r="P27" s="58"/>
      <c r="Q27" s="58"/>
      <c r="R27" s="58"/>
      <c r="S27" s="59"/>
      <c r="T27" s="56"/>
      <c r="U27" s="52"/>
      <c r="V27" s="53"/>
      <c r="W27" s="116">
        <v>14.0</v>
      </c>
      <c r="X27" s="109"/>
      <c r="Y27" s="110"/>
      <c r="Z27" s="111"/>
      <c r="AA27" s="111"/>
      <c r="AB27" s="112"/>
      <c r="AC27" s="119">
        <v>1.0</v>
      </c>
      <c r="AD27" s="103">
        <f t="shared" si="2"/>
        <v>5</v>
      </c>
      <c r="AE27" s="137">
        <v>1.0</v>
      </c>
      <c r="AF27" s="111"/>
      <c r="AG27" s="111"/>
      <c r="AH27" s="114"/>
      <c r="AI27" s="108" t="s">
        <v>326</v>
      </c>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8">
        <v>1.0</v>
      </c>
      <c r="G29" s="112"/>
      <c r="H29" s="114"/>
      <c r="I29" s="103">
        <f t="shared" si="1"/>
        <v>2</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80000.0</v>
      </c>
      <c r="C32" s="58"/>
      <c r="D32" s="58"/>
      <c r="E32" s="58"/>
      <c r="F32" s="59"/>
      <c r="G32" s="55"/>
      <c r="H32" s="60">
        <v>0.0</v>
      </c>
      <c r="I32" s="58"/>
      <c r="J32" s="58"/>
      <c r="K32" s="58"/>
      <c r="L32" s="58"/>
      <c r="M32" s="59"/>
      <c r="N32" s="55"/>
      <c r="O32" s="122">
        <v>1.0</v>
      </c>
      <c r="P32" s="58"/>
      <c r="Q32" s="58"/>
      <c r="R32" s="58"/>
      <c r="S32" s="59"/>
      <c r="T32" s="56"/>
      <c r="U32" s="52"/>
      <c r="V32" s="53"/>
      <c r="W32" s="121">
        <v>60000.0</v>
      </c>
      <c r="X32" s="58"/>
      <c r="Y32" s="58"/>
      <c r="Z32" s="58"/>
      <c r="AA32" s="59"/>
      <c r="AB32" s="55"/>
      <c r="AC32" s="60">
        <v>0.0</v>
      </c>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371</v>
      </c>
      <c r="C35" s="124"/>
      <c r="D35" s="124"/>
      <c r="E35" s="124"/>
      <c r="F35" s="124"/>
      <c r="G35" s="124"/>
      <c r="H35" s="124"/>
      <c r="I35" s="124"/>
      <c r="J35" s="125"/>
      <c r="K35" s="55"/>
      <c r="L35" s="123"/>
      <c r="M35" s="124"/>
      <c r="N35" s="124"/>
      <c r="O35" s="124"/>
      <c r="P35" s="124"/>
      <c r="Q35" s="124"/>
      <c r="R35" s="124"/>
      <c r="S35" s="125"/>
      <c r="T35" s="56"/>
      <c r="U35" s="52"/>
      <c r="V35" s="53"/>
      <c r="W35" s="126" t="s">
        <v>373</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67"/>
      <c r="Q1" s="68" t="s">
        <v>62</v>
      </c>
      <c r="R1" s="69"/>
      <c r="S1" s="70">
        <v>42957.0</v>
      </c>
      <c r="T1" s="71"/>
      <c r="U1" s="71"/>
      <c r="V1" s="71"/>
      <c r="W1" s="73"/>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5"/>
      <c r="U2" s="76"/>
      <c r="V2" s="55"/>
      <c r="W2" s="54" t="s">
        <v>58</v>
      </c>
      <c r="AI2" s="55"/>
      <c r="AJ2" s="54" t="s">
        <v>57</v>
      </c>
      <c r="AO2" s="56"/>
    </row>
    <row r="3" ht="15.0" customHeight="1">
      <c r="A3" s="53"/>
      <c r="B3" s="57" t="s">
        <v>44</v>
      </c>
      <c r="C3" s="58"/>
      <c r="D3" s="58"/>
      <c r="E3" s="58"/>
      <c r="F3" s="58"/>
      <c r="G3" s="58"/>
      <c r="H3" s="58"/>
      <c r="I3" s="58"/>
      <c r="J3" s="58"/>
      <c r="K3" s="58"/>
      <c r="L3" s="58"/>
      <c r="M3" s="59"/>
      <c r="N3" s="55"/>
      <c r="O3" s="60">
        <v>1540000.0</v>
      </c>
      <c r="P3" s="58"/>
      <c r="Q3" s="58"/>
      <c r="R3" s="58"/>
      <c r="S3" s="59"/>
      <c r="T3" s="56"/>
      <c r="U3" s="52"/>
      <c r="V3" s="53"/>
      <c r="W3" s="57" t="s">
        <v>50</v>
      </c>
      <c r="X3" s="58"/>
      <c r="Y3" s="58"/>
      <c r="Z3" s="58"/>
      <c r="AA3" s="58"/>
      <c r="AB3" s="58"/>
      <c r="AC3" s="58"/>
      <c r="AD3" s="58"/>
      <c r="AE3" s="58"/>
      <c r="AF3" s="58"/>
      <c r="AG3" s="58"/>
      <c r="AH3" s="59"/>
      <c r="AI3" s="55"/>
      <c r="AJ3" s="60">
        <v>1480000.0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16000.0</v>
      </c>
      <c r="I6" s="58"/>
      <c r="J6" s="58"/>
      <c r="K6" s="58"/>
      <c r="L6" s="59"/>
      <c r="M6" s="55"/>
      <c r="N6" s="55"/>
      <c r="O6" s="55"/>
      <c r="P6" s="66" t="str">
        <f>IF(B3&lt;&gt;"",IF(P8&gt;AK8,"WIN",IF(P8=AK8, "TIE","LOSS")),"")</f>
        <v>WIN</v>
      </c>
      <c r="Q6" s="58"/>
      <c r="R6" s="59"/>
      <c r="S6" s="55"/>
      <c r="T6" s="56"/>
      <c r="U6" s="52"/>
      <c r="V6" s="53"/>
      <c r="W6" s="64">
        <f>IF(W3&lt;&gt;"",IF(AJ3&lt;O3,O3-AJ3,0),"")</f>
        <v>60000</v>
      </c>
      <c r="X6" s="58"/>
      <c r="Y6" s="58"/>
      <c r="Z6" s="58"/>
      <c r="AA6" s="59"/>
      <c r="AB6" s="55"/>
      <c r="AC6" s="65">
        <v>10000.0</v>
      </c>
      <c r="AD6" s="58"/>
      <c r="AE6" s="58"/>
      <c r="AF6" s="58"/>
      <c r="AG6" s="59"/>
      <c r="AH6" s="55"/>
      <c r="AI6" s="55"/>
      <c r="AJ6" s="55"/>
      <c r="AK6" s="66" t="str">
        <f>IF(W3&lt;&gt;"",IF(AK8&gt;P8,"WIN",IF(AK8=P8, "TIE","LOSS")),"")</f>
        <v>LOSS</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90" t="s">
        <v>357</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2</v>
      </c>
      <c r="Q8" s="58"/>
      <c r="R8" s="59"/>
      <c r="S8" s="55"/>
      <c r="T8" s="56"/>
      <c r="U8" s="52"/>
      <c r="V8" s="53"/>
      <c r="W8" s="79"/>
      <c r="X8" s="80"/>
      <c r="Y8" s="80"/>
      <c r="Z8" s="80"/>
      <c r="AA8" s="81"/>
      <c r="AB8" s="55"/>
      <c r="AC8" s="55"/>
      <c r="AD8" s="54" t="s">
        <v>64</v>
      </c>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3</v>
      </c>
      <c r="Q10" s="58"/>
      <c r="R10" s="59"/>
      <c r="S10" s="55"/>
      <c r="T10" s="56"/>
      <c r="U10" s="52"/>
      <c r="V10" s="53"/>
      <c r="W10" s="55"/>
      <c r="X10" s="55"/>
      <c r="Y10" s="55"/>
      <c r="Z10" s="55"/>
      <c r="AA10" s="55"/>
      <c r="AB10" s="55"/>
      <c r="AC10" s="55"/>
      <c r="AD10" s="55"/>
      <c r="AE10" s="55"/>
      <c r="AF10" s="55"/>
      <c r="AG10" s="55"/>
      <c r="AH10" s="55"/>
      <c r="AI10" s="55"/>
      <c r="AJ10" s="86"/>
      <c r="AK10" s="66">
        <f>IF(W3&lt;&gt;"",SUM(AA14:AA29),"")</f>
        <v>5</v>
      </c>
      <c r="AL10" s="58"/>
      <c r="AM10" s="59"/>
      <c r="AN10" s="55"/>
      <c r="AO10" s="56"/>
    </row>
    <row r="11" ht="15.0" customHeight="1">
      <c r="A11" s="53"/>
      <c r="B11" s="55"/>
      <c r="C11" s="87" t="s">
        <v>361</v>
      </c>
      <c r="D11" s="88" t="s">
        <v>362</v>
      </c>
      <c r="E11" s="87" t="s">
        <v>363</v>
      </c>
      <c r="F11" s="87" t="s">
        <v>364</v>
      </c>
      <c r="G11" s="89" t="s">
        <v>69</v>
      </c>
      <c r="H11" s="87" t="s">
        <v>365</v>
      </c>
      <c r="I11" s="91" t="s">
        <v>71</v>
      </c>
      <c r="J11" s="104" t="s">
        <v>72</v>
      </c>
      <c r="K11" s="58"/>
      <c r="L11" s="58"/>
      <c r="M11" s="59"/>
      <c r="N11" s="55"/>
      <c r="O11" s="55"/>
      <c r="P11" s="93"/>
      <c r="Q11" s="93"/>
      <c r="R11" s="93"/>
      <c r="S11" s="55"/>
      <c r="T11" s="56"/>
      <c r="U11" s="52"/>
      <c r="V11" s="53"/>
      <c r="W11" s="55"/>
      <c r="X11" s="87" t="s">
        <v>366</v>
      </c>
      <c r="Y11" s="88" t="s">
        <v>368</v>
      </c>
      <c r="Z11" s="87" t="s">
        <v>369</v>
      </c>
      <c r="AA11" s="87" t="s">
        <v>372</v>
      </c>
      <c r="AB11" s="89" t="s">
        <v>69</v>
      </c>
      <c r="AC11" s="87" t="s">
        <v>374</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v>2.0</v>
      </c>
      <c r="G14" s="100"/>
      <c r="H14" s="101"/>
      <c r="I14" s="103">
        <f t="shared" ref="I14:I29" si="1">C14+D14*3+E14*2+F14*2+H14*5</f>
        <v>4</v>
      </c>
      <c r="J14" s="105"/>
      <c r="K14" s="100"/>
      <c r="L14" s="100"/>
      <c r="M14" s="106"/>
      <c r="N14" s="108" t="s">
        <v>360</v>
      </c>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9">
        <v>1.0</v>
      </c>
      <c r="I15" s="103">
        <f t="shared" si="1"/>
        <v>5</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8">
        <v>1.0</v>
      </c>
      <c r="G17" s="112"/>
      <c r="H17" s="114"/>
      <c r="I17" s="103">
        <f t="shared" si="1"/>
        <v>2</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v>1.0</v>
      </c>
      <c r="AB20" s="112"/>
      <c r="AC20" s="119">
        <v>1.0</v>
      </c>
      <c r="AD20" s="103">
        <f t="shared" si="2"/>
        <v>7</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7">
        <v>2.0</v>
      </c>
      <c r="E22" s="111"/>
      <c r="F22" s="111"/>
      <c r="G22" s="112"/>
      <c r="H22" s="114"/>
      <c r="I22" s="103">
        <f t="shared" si="1"/>
        <v>6</v>
      </c>
      <c r="J22" s="109"/>
      <c r="K22" s="111"/>
      <c r="L22" s="111"/>
      <c r="M22" s="114"/>
      <c r="N22" s="108" t="s">
        <v>389</v>
      </c>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37">
        <v>1.0</v>
      </c>
      <c r="K24" s="111"/>
      <c r="L24" s="111"/>
      <c r="M24" s="114"/>
      <c r="N24" s="107"/>
      <c r="O24" s="58"/>
      <c r="P24" s="58"/>
      <c r="Q24" s="58"/>
      <c r="R24" s="58"/>
      <c r="S24" s="59"/>
      <c r="T24" s="56"/>
      <c r="U24" s="52"/>
      <c r="V24" s="53"/>
      <c r="W24" s="95">
        <v>11.0</v>
      </c>
      <c r="X24" s="109"/>
      <c r="Y24" s="110"/>
      <c r="Z24" s="111"/>
      <c r="AA24" s="118">
        <v>2.0</v>
      </c>
      <c r="AB24" s="112"/>
      <c r="AC24" s="114"/>
      <c r="AD24" s="103">
        <f t="shared" si="2"/>
        <v>4</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37">
        <v>1.0</v>
      </c>
      <c r="Y25" s="117">
        <v>1.0</v>
      </c>
      <c r="Z25" s="111"/>
      <c r="AA25" s="111"/>
      <c r="AB25" s="112"/>
      <c r="AC25" s="114"/>
      <c r="AD25" s="103">
        <f t="shared" si="2"/>
        <v>4</v>
      </c>
      <c r="AE25" s="109"/>
      <c r="AF25" s="111"/>
      <c r="AG25" s="111"/>
      <c r="AH25" s="114"/>
      <c r="AI25" s="108" t="s">
        <v>389</v>
      </c>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8">
        <v>2.0</v>
      </c>
      <c r="AB28" s="112"/>
      <c r="AC28" s="114"/>
      <c r="AD28" s="103">
        <f t="shared" si="2"/>
        <v>4</v>
      </c>
      <c r="AE28" s="109"/>
      <c r="AF28" s="111"/>
      <c r="AG28" s="111"/>
      <c r="AH28" s="114"/>
      <c r="AI28" s="108" t="s">
        <v>400</v>
      </c>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v>20000.0</v>
      </c>
      <c r="I32" s="58"/>
      <c r="J32" s="58"/>
      <c r="K32" s="58"/>
      <c r="L32" s="58"/>
      <c r="M32" s="59"/>
      <c r="N32" s="55"/>
      <c r="O32" s="122">
        <v>1.0</v>
      </c>
      <c r="P32" s="58"/>
      <c r="Q32" s="58"/>
      <c r="R32" s="58"/>
      <c r="S32" s="59"/>
      <c r="T32" s="56"/>
      <c r="U32" s="52"/>
      <c r="V32" s="53"/>
      <c r="W32" s="121">
        <v>30000.0</v>
      </c>
      <c r="X32" s="58"/>
      <c r="Y32" s="58"/>
      <c r="Z32" s="58"/>
      <c r="AA32" s="59"/>
      <c r="AB32" s="55"/>
      <c r="AC32" s="60"/>
      <c r="AD32" s="58"/>
      <c r="AE32" s="58"/>
      <c r="AF32" s="58"/>
      <c r="AG32" s="58"/>
      <c r="AH32" s="59"/>
      <c r="AI32" s="55"/>
      <c r="AJ32" s="122"/>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39" t="s">
        <v>403</v>
      </c>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3">
    <mergeCell ref="N26:S26"/>
    <mergeCell ref="N24:S24"/>
    <mergeCell ref="N27:S27"/>
    <mergeCell ref="N28:S28"/>
    <mergeCell ref="AI29:AN29"/>
    <mergeCell ref="AI28:AN28"/>
    <mergeCell ref="AI19:AN19"/>
    <mergeCell ref="AI18:AN18"/>
    <mergeCell ref="N29:S29"/>
    <mergeCell ref="AI21:AN21"/>
    <mergeCell ref="AI20:AN20"/>
    <mergeCell ref="AI27:AN27"/>
    <mergeCell ref="AI22:AN22"/>
    <mergeCell ref="N23:S23"/>
    <mergeCell ref="N18:S18"/>
    <mergeCell ref="AI26:AN26"/>
    <mergeCell ref="AI25:AN25"/>
    <mergeCell ref="AI24:AN24"/>
    <mergeCell ref="AI23:AN23"/>
    <mergeCell ref="L34:S34"/>
    <mergeCell ref="L35:S37"/>
    <mergeCell ref="W35:AE37"/>
    <mergeCell ref="AG35:AN37"/>
    <mergeCell ref="W32:AA32"/>
    <mergeCell ref="AJ32:AN32"/>
    <mergeCell ref="AC32:AH32"/>
    <mergeCell ref="N19:S19"/>
    <mergeCell ref="N20:S20"/>
    <mergeCell ref="N22:S22"/>
    <mergeCell ref="N21:S21"/>
    <mergeCell ref="O32:S32"/>
    <mergeCell ref="O31:S31"/>
    <mergeCell ref="H32:M32"/>
    <mergeCell ref="N25:S25"/>
    <mergeCell ref="B35:J37"/>
    <mergeCell ref="B34:J34"/>
    <mergeCell ref="B32:F32"/>
    <mergeCell ref="B31:F31"/>
    <mergeCell ref="H31:M31"/>
    <mergeCell ref="F11:F13"/>
    <mergeCell ref="G11:G13"/>
    <mergeCell ref="J12:J13"/>
    <mergeCell ref="H11:H13"/>
    <mergeCell ref="I11:I13"/>
    <mergeCell ref="C11:C13"/>
    <mergeCell ref="E11:E13"/>
    <mergeCell ref="D11:D13"/>
    <mergeCell ref="J11:M11"/>
    <mergeCell ref="W7:AA7"/>
    <mergeCell ref="AA11:AA13"/>
    <mergeCell ref="Z11:Z13"/>
    <mergeCell ref="AI15:AN15"/>
    <mergeCell ref="AK6:AM6"/>
    <mergeCell ref="AC6:AG6"/>
    <mergeCell ref="W6:AA6"/>
    <mergeCell ref="AC5:AG5"/>
    <mergeCell ref="W5:AA5"/>
    <mergeCell ref="AI16:AN16"/>
    <mergeCell ref="Y11:Y13"/>
    <mergeCell ref="X11:X13"/>
    <mergeCell ref="W8:AA8"/>
    <mergeCell ref="W9:AA9"/>
    <mergeCell ref="AI14:AN14"/>
    <mergeCell ref="AI13:AN13"/>
    <mergeCell ref="AK9:AM9"/>
    <mergeCell ref="AK10:AM10"/>
    <mergeCell ref="AK8:AM8"/>
    <mergeCell ref="AK7:AM7"/>
    <mergeCell ref="AB11:AB13"/>
    <mergeCell ref="AD11:AD13"/>
    <mergeCell ref="AC11:AC13"/>
    <mergeCell ref="AD8:AE8"/>
    <mergeCell ref="AF8:AG8"/>
    <mergeCell ref="AG12:AG13"/>
    <mergeCell ref="AE11:AH11"/>
    <mergeCell ref="N15:S15"/>
    <mergeCell ref="AF12:AF13"/>
    <mergeCell ref="AE12:AE13"/>
    <mergeCell ref="L12:L13"/>
    <mergeCell ref="K12:K13"/>
    <mergeCell ref="AH12:AH13"/>
    <mergeCell ref="M12:M13"/>
    <mergeCell ref="N13:S13"/>
    <mergeCell ref="N14:S14"/>
    <mergeCell ref="N16:S16"/>
    <mergeCell ref="N17:S17"/>
    <mergeCell ref="AK5:AM5"/>
    <mergeCell ref="AJ3:AN3"/>
    <mergeCell ref="AJ2:AN2"/>
    <mergeCell ref="AI17:AN17"/>
    <mergeCell ref="W3:AH3"/>
    <mergeCell ref="W2:AH2"/>
    <mergeCell ref="S1:W1"/>
    <mergeCell ref="Q1:R1"/>
    <mergeCell ref="B2:M2"/>
    <mergeCell ref="O2:S2"/>
    <mergeCell ref="B3:M3"/>
    <mergeCell ref="O3:S3"/>
    <mergeCell ref="B8:F8"/>
    <mergeCell ref="B7:F7"/>
    <mergeCell ref="P8:R8"/>
    <mergeCell ref="P7:R7"/>
    <mergeCell ref="P10:R10"/>
    <mergeCell ref="P9:R9"/>
    <mergeCell ref="B6:F6"/>
    <mergeCell ref="B5:F5"/>
    <mergeCell ref="K8:L8"/>
    <mergeCell ref="B9:F9"/>
    <mergeCell ref="H6:L6"/>
    <mergeCell ref="H5:L5"/>
    <mergeCell ref="P6:R6"/>
    <mergeCell ref="P5:R5"/>
    <mergeCell ref="I8:J8"/>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49</v>
      </c>
      <c r="C3" s="58"/>
      <c r="D3" s="58"/>
      <c r="E3" s="58"/>
      <c r="F3" s="58"/>
      <c r="G3" s="58"/>
      <c r="H3" s="58"/>
      <c r="I3" s="58"/>
      <c r="J3" s="58"/>
      <c r="K3" s="58"/>
      <c r="L3" s="58"/>
      <c r="M3" s="59"/>
      <c r="N3" s="55"/>
      <c r="O3" s="60">
        <v>1130000.0</v>
      </c>
      <c r="P3" s="58"/>
      <c r="Q3" s="58"/>
      <c r="R3" s="58"/>
      <c r="S3" s="59"/>
      <c r="T3" s="56"/>
      <c r="U3" s="52"/>
      <c r="V3" s="53"/>
      <c r="W3" s="57" t="s">
        <v>44</v>
      </c>
      <c r="X3" s="58"/>
      <c r="Y3" s="58"/>
      <c r="Z3" s="58"/>
      <c r="AA3" s="58"/>
      <c r="AB3" s="58"/>
      <c r="AC3" s="58"/>
      <c r="AD3" s="58"/>
      <c r="AE3" s="58"/>
      <c r="AF3" s="58"/>
      <c r="AG3" s="58"/>
      <c r="AH3" s="59"/>
      <c r="AI3" s="55"/>
      <c r="AJ3" s="60">
        <v>1620000.0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490000</v>
      </c>
      <c r="C6" s="58"/>
      <c r="D6" s="58"/>
      <c r="E6" s="58"/>
      <c r="F6" s="59"/>
      <c r="G6" s="55"/>
      <c r="H6" s="65">
        <v>10000.0</v>
      </c>
      <c r="I6" s="58"/>
      <c r="J6" s="58"/>
      <c r="K6" s="58"/>
      <c r="L6" s="59"/>
      <c r="M6" s="55"/>
      <c r="N6" s="55"/>
      <c r="O6" s="55"/>
      <c r="P6" s="66" t="str">
        <f>IF(B3&lt;&gt;"",IF(P8&gt;AK8,"WIN",IF(P8=AK8, "TIE","LOSS")),"")</f>
        <v>LOSS</v>
      </c>
      <c r="Q6" s="58"/>
      <c r="R6" s="59"/>
      <c r="S6" s="55"/>
      <c r="T6" s="56"/>
      <c r="U6" s="52"/>
      <c r="V6" s="53"/>
      <c r="W6" s="64">
        <f>IF(W3&lt;&gt;"",IF(AJ3&lt;O3,O3-AJ3,0),"")</f>
        <v>0</v>
      </c>
      <c r="X6" s="58"/>
      <c r="Y6" s="58"/>
      <c r="Z6" s="58"/>
      <c r="AA6" s="59"/>
      <c r="AB6" s="55"/>
      <c r="AC6" s="65">
        <v>12000.0</v>
      </c>
      <c r="AD6" s="58"/>
      <c r="AE6" s="58"/>
      <c r="AF6" s="58"/>
      <c r="AG6" s="59"/>
      <c r="AH6" s="55"/>
      <c r="AI6" s="55"/>
      <c r="AJ6" s="55"/>
      <c r="AK6" s="66" t="str">
        <f>IF(W3&lt;&gt;"",IF(AK8&gt;P8,"WIN",IF(AK8=P8, "TIE","LOSS")),"")</f>
        <v>WIN</v>
      </c>
      <c r="AL6" s="58"/>
      <c r="AM6" s="59"/>
      <c r="AN6" s="55"/>
      <c r="AO6" s="56"/>
    </row>
    <row r="7" ht="15.0" customHeight="1">
      <c r="A7" s="53"/>
      <c r="B7" s="90" t="s">
        <v>367</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134" t="s">
        <v>370</v>
      </c>
      <c r="C8" s="80"/>
      <c r="D8" s="80"/>
      <c r="E8" s="80"/>
      <c r="F8" s="81"/>
      <c r="G8" s="55"/>
      <c r="H8" s="55"/>
      <c r="I8" s="54" t="s">
        <v>64</v>
      </c>
      <c r="K8" s="66" t="str">
        <f>if(B3&lt;&gt;"",if(H6=AC6,"+0",if(H6&gt;AC6,if(H6&gt;=AC6*2,"+2","+1"),"+0")),"")</f>
        <v>+0</v>
      </c>
      <c r="L8" s="59"/>
      <c r="M8" s="55"/>
      <c r="N8" s="55"/>
      <c r="O8" s="55"/>
      <c r="P8" s="135">
        <v>1.0</v>
      </c>
      <c r="Q8" s="58"/>
      <c r="R8" s="59"/>
      <c r="S8" s="55"/>
      <c r="T8" s="56"/>
      <c r="U8" s="52"/>
      <c r="V8" s="53"/>
      <c r="W8" s="79"/>
      <c r="X8" s="80"/>
      <c r="Y8" s="80"/>
      <c r="Z8" s="80"/>
      <c r="AA8" s="81"/>
      <c r="AB8" s="55"/>
      <c r="AC8" s="55"/>
      <c r="AD8" s="54" t="s">
        <v>64</v>
      </c>
      <c r="AF8" s="82" t="str">
        <f>if(W3&lt;&gt;"",if(AC6=H6,"+0",if(AC6&gt;H6,if(AC6&gt;=H6*2,"+2","+1"),"+0")),"")</f>
        <v>+1</v>
      </c>
      <c r="AG8" s="59"/>
      <c r="AH8" s="55"/>
      <c r="AI8" s="55"/>
      <c r="AJ8" s="55"/>
      <c r="AK8" s="66">
        <f>IF(W3&lt;&gt;"",SUM(Y14:Y29),"")</f>
        <v>2</v>
      </c>
      <c r="AL8" s="58"/>
      <c r="AM8" s="59"/>
      <c r="AN8" s="55"/>
      <c r="AO8" s="56"/>
    </row>
    <row r="9" ht="15.0" customHeight="1">
      <c r="A9" s="53"/>
      <c r="B9" s="136" t="s">
        <v>375</v>
      </c>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135">
        <v>1.0</v>
      </c>
      <c r="Q10" s="58"/>
      <c r="R10" s="59"/>
      <c r="S10" s="55"/>
      <c r="T10" s="56"/>
      <c r="U10" s="52"/>
      <c r="V10" s="53"/>
      <c r="W10" s="55"/>
      <c r="X10" s="55"/>
      <c r="Y10" s="55"/>
      <c r="Z10" s="55"/>
      <c r="AA10" s="55"/>
      <c r="AB10" s="55"/>
      <c r="AC10" s="55"/>
      <c r="AD10" s="55"/>
      <c r="AE10" s="55"/>
      <c r="AF10" s="55"/>
      <c r="AG10" s="55"/>
      <c r="AH10" s="55"/>
      <c r="AI10" s="55"/>
      <c r="AJ10" s="86"/>
      <c r="AK10" s="66">
        <f>IF(W3&lt;&gt;"",SUM(AA14:AA29),"")</f>
        <v>2</v>
      </c>
      <c r="AL10" s="58"/>
      <c r="AM10" s="59"/>
      <c r="AN10" s="55"/>
      <c r="AO10" s="56"/>
    </row>
    <row r="11" ht="15.0" customHeight="1">
      <c r="A11" s="53"/>
      <c r="B11" s="55"/>
      <c r="C11" s="87" t="s">
        <v>376</v>
      </c>
      <c r="D11" s="88" t="s">
        <v>377</v>
      </c>
      <c r="E11" s="87" t="s">
        <v>378</v>
      </c>
      <c r="F11" s="87" t="s">
        <v>379</v>
      </c>
      <c r="G11" s="89" t="s">
        <v>69</v>
      </c>
      <c r="H11" s="87" t="s">
        <v>380</v>
      </c>
      <c r="I11" s="91" t="s">
        <v>71</v>
      </c>
      <c r="J11" s="104" t="s">
        <v>72</v>
      </c>
      <c r="K11" s="58"/>
      <c r="L11" s="58"/>
      <c r="M11" s="59"/>
      <c r="N11" s="55"/>
      <c r="O11" s="55"/>
      <c r="P11" s="93"/>
      <c r="Q11" s="93"/>
      <c r="R11" s="93"/>
      <c r="S11" s="55"/>
      <c r="T11" s="56"/>
      <c r="U11" s="52"/>
      <c r="V11" s="53"/>
      <c r="W11" s="55"/>
      <c r="X11" s="87" t="s">
        <v>381</v>
      </c>
      <c r="Y11" s="88" t="s">
        <v>382</v>
      </c>
      <c r="Z11" s="87" t="s">
        <v>383</v>
      </c>
      <c r="AA11" s="87" t="s">
        <v>384</v>
      </c>
      <c r="AB11" s="89" t="s">
        <v>69</v>
      </c>
      <c r="AC11" s="87" t="s">
        <v>385</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v>1.0</v>
      </c>
      <c r="D14" s="99"/>
      <c r="E14" s="99"/>
      <c r="F14" s="99"/>
      <c r="G14" s="100"/>
      <c r="H14" s="101"/>
      <c r="I14" s="103">
        <f t="shared" ref="I14:I29" si="1">C14+D14*3+E14*2+F14*2+H14*5</f>
        <v>1</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8">
        <v>1.0</v>
      </c>
      <c r="AB15" s="112"/>
      <c r="AC15" s="119"/>
      <c r="AD15" s="103">
        <f t="shared" si="2"/>
        <v>2</v>
      </c>
      <c r="AE15" s="109"/>
      <c r="AF15" s="115"/>
      <c r="AG15" s="115"/>
      <c r="AH15" s="114"/>
      <c r="AI15" s="108"/>
      <c r="AJ15" s="58"/>
      <c r="AK15" s="58"/>
      <c r="AL15" s="58"/>
      <c r="AM15" s="58"/>
      <c r="AN15" s="59"/>
      <c r="AO15" s="56"/>
    </row>
    <row r="16" ht="15.0" customHeight="1">
      <c r="A16" s="53"/>
      <c r="B16" s="95">
        <v>3.0</v>
      </c>
      <c r="C16" s="109"/>
      <c r="D16" s="110"/>
      <c r="E16" s="111"/>
      <c r="F16" s="111"/>
      <c r="G16" s="112"/>
      <c r="H16" s="119">
        <v>1.0</v>
      </c>
      <c r="I16" s="103">
        <f t="shared" si="1"/>
        <v>5</v>
      </c>
      <c r="J16" s="109"/>
      <c r="K16" s="111"/>
      <c r="L16" s="111"/>
      <c r="M16" s="114"/>
      <c r="N16" s="108" t="s">
        <v>170</v>
      </c>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v>1.0</v>
      </c>
      <c r="AB17" s="112"/>
      <c r="AC17" s="114"/>
      <c r="AD17" s="103">
        <f t="shared" si="2"/>
        <v>2</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9">
        <v>1.0</v>
      </c>
      <c r="AD19" s="103">
        <f t="shared" si="2"/>
        <v>5</v>
      </c>
      <c r="AE19" s="109"/>
      <c r="AF19" s="111"/>
      <c r="AG19" s="111"/>
      <c r="AH19" s="114"/>
      <c r="AI19" s="108" t="s">
        <v>130</v>
      </c>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7">
        <v>1.0</v>
      </c>
      <c r="Z20" s="118">
        <v>1.0</v>
      </c>
      <c r="AA20" s="118"/>
      <c r="AB20" s="112"/>
      <c r="AC20" s="114"/>
      <c r="AD20" s="103">
        <f t="shared" si="2"/>
        <v>5</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7">
        <v>1.0</v>
      </c>
      <c r="Z21" s="111"/>
      <c r="AA21" s="111"/>
      <c r="AB21" s="112"/>
      <c r="AC21" s="114"/>
      <c r="AD21" s="103">
        <f t="shared" si="2"/>
        <v>3</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37">
        <v>1.0</v>
      </c>
      <c r="AF23" s="111"/>
      <c r="AG23" s="118" t="s">
        <v>172</v>
      </c>
      <c r="AH23" s="114"/>
      <c r="AI23" s="107"/>
      <c r="AJ23" s="58"/>
      <c r="AK23" s="58"/>
      <c r="AL23" s="58"/>
      <c r="AM23" s="58"/>
      <c r="AN23" s="59"/>
      <c r="AO23" s="56"/>
    </row>
    <row r="24" ht="15.0" customHeight="1">
      <c r="A24" s="53"/>
      <c r="B24" s="95">
        <v>11.0</v>
      </c>
      <c r="C24" s="137">
        <v>1.0</v>
      </c>
      <c r="D24" s="110"/>
      <c r="E24" s="111"/>
      <c r="F24" s="111"/>
      <c r="G24" s="112"/>
      <c r="H24" s="114"/>
      <c r="I24" s="103">
        <f t="shared" si="1"/>
        <v>1</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37">
        <v>1.0</v>
      </c>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60000.0</v>
      </c>
      <c r="C32" s="58"/>
      <c r="D32" s="58"/>
      <c r="E32" s="58"/>
      <c r="F32" s="59"/>
      <c r="G32" s="55"/>
      <c r="H32" s="60"/>
      <c r="I32" s="58"/>
      <c r="J32" s="58"/>
      <c r="K32" s="58"/>
      <c r="L32" s="58"/>
      <c r="M32" s="59"/>
      <c r="N32" s="55"/>
      <c r="O32" s="122">
        <f>0</f>
        <v>0</v>
      </c>
      <c r="P32" s="58"/>
      <c r="Q32" s="58"/>
      <c r="R32" s="58"/>
      <c r="S32" s="59"/>
      <c r="T32" s="56"/>
      <c r="U32" s="52"/>
      <c r="V32" s="53"/>
      <c r="W32" s="121">
        <v>70000.0</v>
      </c>
      <c r="X32" s="58"/>
      <c r="Y32" s="58"/>
      <c r="Z32" s="58"/>
      <c r="AA32" s="59"/>
      <c r="AB32" s="55"/>
      <c r="AC32" s="60"/>
      <c r="AD32" s="58"/>
      <c r="AE32" s="58"/>
      <c r="AF32" s="58"/>
      <c r="AG32" s="58"/>
      <c r="AH32" s="59"/>
      <c r="AI32" s="55"/>
      <c r="AJ32" s="122">
        <f>1</f>
        <v>1</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401</v>
      </c>
      <c r="C35" s="124"/>
      <c r="D35" s="124"/>
      <c r="E35" s="124"/>
      <c r="F35" s="124"/>
      <c r="G35" s="124"/>
      <c r="H35" s="124"/>
      <c r="I35" s="124"/>
      <c r="J35" s="125"/>
      <c r="K35" s="55"/>
      <c r="L35" s="126" t="s">
        <v>402</v>
      </c>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40</v>
      </c>
      <c r="C3" s="58"/>
      <c r="D3" s="58"/>
      <c r="E3" s="58"/>
      <c r="F3" s="58"/>
      <c r="G3" s="58"/>
      <c r="H3" s="58"/>
      <c r="I3" s="58"/>
      <c r="J3" s="58"/>
      <c r="K3" s="58"/>
      <c r="L3" s="58"/>
      <c r="M3" s="59"/>
      <c r="N3" s="55"/>
      <c r="O3" s="60">
        <v>1700000.0</v>
      </c>
      <c r="P3" s="58"/>
      <c r="Q3" s="58"/>
      <c r="R3" s="58"/>
      <c r="S3" s="59"/>
      <c r="T3" s="56"/>
      <c r="U3" s="52"/>
      <c r="V3" s="53"/>
      <c r="W3" s="57" t="s">
        <v>53</v>
      </c>
      <c r="X3" s="58"/>
      <c r="Y3" s="58"/>
      <c r="Z3" s="58"/>
      <c r="AA3" s="58"/>
      <c r="AB3" s="58"/>
      <c r="AC3" s="58"/>
      <c r="AD3" s="58"/>
      <c r="AE3" s="58"/>
      <c r="AF3" s="58"/>
      <c r="AG3" s="58"/>
      <c r="AH3" s="59"/>
      <c r="AI3" s="55"/>
      <c r="AJ3" s="60">
        <v>1250000.0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18000.0</v>
      </c>
      <c r="I6" s="58"/>
      <c r="J6" s="58"/>
      <c r="K6" s="58"/>
      <c r="L6" s="59"/>
      <c r="M6" s="55"/>
      <c r="N6" s="55"/>
      <c r="O6" s="55"/>
      <c r="P6" s="66" t="str">
        <f>IF(B3&lt;&gt;"",IF(P8&gt;AK8,"WIN",IF(P8=AK8, "TIE","LOSS")),"")</f>
        <v>WIN</v>
      </c>
      <c r="Q6" s="58"/>
      <c r="R6" s="59"/>
      <c r="S6" s="55"/>
      <c r="T6" s="56"/>
      <c r="U6" s="52"/>
      <c r="V6" s="53"/>
      <c r="W6" s="64">
        <f>IF(W3&lt;&gt;"",IF(AJ3&lt;O3,O3-AJ3,0),"")</f>
        <v>450000</v>
      </c>
      <c r="X6" s="58"/>
      <c r="Y6" s="58"/>
      <c r="Z6" s="58"/>
      <c r="AA6" s="59"/>
      <c r="AB6" s="55"/>
      <c r="AC6" s="65">
        <v>11000.0</v>
      </c>
      <c r="AD6" s="58"/>
      <c r="AE6" s="58"/>
      <c r="AF6" s="58"/>
      <c r="AG6" s="59"/>
      <c r="AH6" s="55"/>
      <c r="AI6" s="55"/>
      <c r="AJ6" s="55"/>
      <c r="AK6" s="66" t="str">
        <f>IF(W3&lt;&gt;"",IF(AK8&gt;P8,"WIN",IF(AK8=P8, "TIE","LOSS")),"")</f>
        <v>LOSS</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90" t="s">
        <v>386</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1</v>
      </c>
      <c r="Q8" s="58"/>
      <c r="R8" s="59"/>
      <c r="S8" s="55"/>
      <c r="T8" s="56"/>
      <c r="U8" s="52"/>
      <c r="V8" s="53"/>
      <c r="W8" s="134" t="s">
        <v>387</v>
      </c>
      <c r="X8" s="80"/>
      <c r="Y8" s="80"/>
      <c r="Z8" s="80"/>
      <c r="AA8" s="81"/>
      <c r="AB8" s="55"/>
      <c r="AC8" s="55"/>
      <c r="AD8" s="54" t="s">
        <v>64</v>
      </c>
      <c r="AF8" s="82" t="str">
        <f>if(W3&lt;&gt;"",if(AC6=H6,"+0",if(AC6&gt;H6,if(AC6&gt;=H6*2,"+2","+1"),"+0")),"")</f>
        <v>+0</v>
      </c>
      <c r="AG8" s="59"/>
      <c r="AH8" s="55"/>
      <c r="AI8" s="55"/>
      <c r="AJ8" s="55"/>
      <c r="AK8" s="66">
        <f>IF(W3&lt;&gt;"",SUM(Y14:Y29),"")</f>
        <v>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136" t="s">
        <v>388</v>
      </c>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0</v>
      </c>
      <c r="Q10" s="58"/>
      <c r="R10" s="59"/>
      <c r="S10" s="55"/>
      <c r="T10" s="56"/>
      <c r="U10" s="52"/>
      <c r="V10" s="53"/>
      <c r="W10" s="55"/>
      <c r="X10" s="55"/>
      <c r="Y10" s="55"/>
      <c r="Z10" s="55"/>
      <c r="AA10" s="55"/>
      <c r="AB10" s="55"/>
      <c r="AC10" s="55"/>
      <c r="AD10" s="55"/>
      <c r="AE10" s="55"/>
      <c r="AF10" s="55"/>
      <c r="AG10" s="55"/>
      <c r="AH10" s="55"/>
      <c r="AI10" s="55"/>
      <c r="AJ10" s="86"/>
      <c r="AK10" s="66">
        <f>IF(W3&lt;&gt;"",SUM(AA14:AA29),"")</f>
        <v>4</v>
      </c>
      <c r="AL10" s="58"/>
      <c r="AM10" s="59"/>
      <c r="AN10" s="55"/>
      <c r="AO10" s="56"/>
    </row>
    <row r="11" ht="15.0" customHeight="1">
      <c r="A11" s="53"/>
      <c r="B11" s="55"/>
      <c r="C11" s="87" t="s">
        <v>390</v>
      </c>
      <c r="D11" s="88" t="s">
        <v>391</v>
      </c>
      <c r="E11" s="87" t="s">
        <v>392</v>
      </c>
      <c r="F11" s="87" t="s">
        <v>393</v>
      </c>
      <c r="G11" s="89" t="s">
        <v>69</v>
      </c>
      <c r="H11" s="87" t="s">
        <v>394</v>
      </c>
      <c r="I11" s="91" t="s">
        <v>71</v>
      </c>
      <c r="J11" s="104" t="s">
        <v>72</v>
      </c>
      <c r="K11" s="58"/>
      <c r="L11" s="58"/>
      <c r="M11" s="59"/>
      <c r="N11" s="55"/>
      <c r="O11" s="55"/>
      <c r="P11" s="93"/>
      <c r="Q11" s="93"/>
      <c r="R11" s="93"/>
      <c r="S11" s="55"/>
      <c r="T11" s="56"/>
      <c r="U11" s="52"/>
      <c r="V11" s="53"/>
      <c r="W11" s="55"/>
      <c r="X11" s="87" t="s">
        <v>395</v>
      </c>
      <c r="Y11" s="88" t="s">
        <v>396</v>
      </c>
      <c r="Z11" s="87" t="s">
        <v>397</v>
      </c>
      <c r="AA11" s="87" t="s">
        <v>398</v>
      </c>
      <c r="AB11" s="89" t="s">
        <v>69</v>
      </c>
      <c r="AC11" s="87" t="s">
        <v>399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9">
        <v>1.0</v>
      </c>
      <c r="I16" s="103">
        <f t="shared" si="1"/>
        <v>5</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37" t="s">
        <v>173</v>
      </c>
      <c r="K22" s="111"/>
      <c r="L22" s="118" t="s">
        <v>245</v>
      </c>
      <c r="M22" s="114"/>
      <c r="N22" s="108" t="s">
        <v>404</v>
      </c>
      <c r="O22" s="58"/>
      <c r="P22" s="58"/>
      <c r="Q22" s="58"/>
      <c r="R22" s="58"/>
      <c r="S22" s="59"/>
      <c r="T22" s="56"/>
      <c r="U22" s="52"/>
      <c r="V22" s="150" t="s">
        <v>405</v>
      </c>
      <c r="W22" s="95">
        <v>9.0</v>
      </c>
      <c r="X22" s="109"/>
      <c r="Y22" s="110"/>
      <c r="Z22" s="111"/>
      <c r="AA22" s="118">
        <v>1.0</v>
      </c>
      <c r="AB22" s="112"/>
      <c r="AC22" s="114"/>
      <c r="AD22" s="103">
        <f t="shared" si="2"/>
        <v>2</v>
      </c>
      <c r="AE22" s="109"/>
      <c r="AF22" s="111"/>
      <c r="AG22" s="111"/>
      <c r="AH22" s="114"/>
      <c r="AI22" s="107"/>
      <c r="AJ22" s="58"/>
      <c r="AK22" s="58"/>
      <c r="AL22" s="58"/>
      <c r="AM22" s="58"/>
      <c r="AN22" s="59"/>
      <c r="AO22" s="56"/>
    </row>
    <row r="23" ht="15.0" customHeight="1">
      <c r="A23" s="53"/>
      <c r="B23" s="95">
        <v>10.0</v>
      </c>
      <c r="C23" s="109"/>
      <c r="D23" s="117">
        <v>1.0</v>
      </c>
      <c r="E23" s="111"/>
      <c r="F23" s="111"/>
      <c r="G23" s="112"/>
      <c r="H23" s="114"/>
      <c r="I23" s="103">
        <f t="shared" si="1"/>
        <v>3</v>
      </c>
      <c r="J23" s="109"/>
      <c r="K23" s="111"/>
      <c r="L23" s="111"/>
      <c r="M23" s="114"/>
      <c r="N23" s="108" t="s">
        <v>170</v>
      </c>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37" t="s">
        <v>173</v>
      </c>
      <c r="K26" s="111"/>
      <c r="L26" s="111"/>
      <c r="M26" s="114"/>
      <c r="N26" s="107"/>
      <c r="O26" s="58"/>
      <c r="P26" s="58"/>
      <c r="Q26" s="58"/>
      <c r="R26" s="58"/>
      <c r="S26" s="59"/>
      <c r="T26" s="56"/>
      <c r="U26" s="52"/>
      <c r="V26" s="53"/>
      <c r="W26" s="95">
        <v>13.0</v>
      </c>
      <c r="X26" s="109"/>
      <c r="Y26" s="110"/>
      <c r="Z26" s="111"/>
      <c r="AA26" s="118">
        <v>3.0</v>
      </c>
      <c r="AB26" s="138">
        <v>1.0</v>
      </c>
      <c r="AC26" s="114"/>
      <c r="AD26" s="103">
        <f t="shared" si="2"/>
        <v>6</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37" t="s">
        <v>173</v>
      </c>
      <c r="K27" s="111"/>
      <c r="L27" s="111"/>
      <c r="M27" s="114"/>
      <c r="N27" s="107"/>
      <c r="O27" s="58"/>
      <c r="P27" s="58"/>
      <c r="Q27" s="58"/>
      <c r="R27" s="58"/>
      <c r="S27" s="59"/>
      <c r="T27" s="56"/>
      <c r="U27" s="52"/>
      <c r="V27" s="53"/>
      <c r="W27" s="116">
        <v>14.0</v>
      </c>
      <c r="X27" s="137">
        <v>2.0</v>
      </c>
      <c r="Y27" s="110"/>
      <c r="Z27" s="111"/>
      <c r="AA27" s="111"/>
      <c r="AB27" s="112"/>
      <c r="AC27" s="119">
        <v>1.0</v>
      </c>
      <c r="AD27" s="103">
        <f t="shared" si="2"/>
        <v>7</v>
      </c>
      <c r="AE27" s="109"/>
      <c r="AF27" s="111"/>
      <c r="AG27" s="111"/>
      <c r="AH27" s="114"/>
      <c r="AI27" s="108" t="s">
        <v>406</v>
      </c>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9" t="s">
        <v>340</v>
      </c>
      <c r="N29" s="108" t="s">
        <v>80</v>
      </c>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c r="I32" s="58"/>
      <c r="J32" s="58"/>
      <c r="K32" s="58"/>
      <c r="L32" s="58"/>
      <c r="M32" s="59"/>
      <c r="N32" s="55"/>
      <c r="O32" s="122">
        <v>1.0</v>
      </c>
      <c r="P32" s="58"/>
      <c r="Q32" s="58"/>
      <c r="R32" s="58"/>
      <c r="S32" s="59"/>
      <c r="T32" s="56"/>
      <c r="U32" s="52"/>
      <c r="V32" s="53"/>
      <c r="W32" s="121">
        <v>40000.0</v>
      </c>
      <c r="X32" s="58"/>
      <c r="Y32" s="58"/>
      <c r="Z32" s="58"/>
      <c r="AA32" s="59"/>
      <c r="AB32" s="55"/>
      <c r="AC32" s="60"/>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409</v>
      </c>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B3:M3"/>
    <mergeCell ref="B2:M2"/>
    <mergeCell ref="O2:S2"/>
    <mergeCell ref="O3:S3"/>
    <mergeCell ref="AC5:AG5"/>
    <mergeCell ref="AK5:AM5"/>
    <mergeCell ref="AC6:AG6"/>
    <mergeCell ref="AK6:AM6"/>
    <mergeCell ref="P5:R5"/>
    <mergeCell ref="B5:F5"/>
    <mergeCell ref="W2:AH2"/>
    <mergeCell ref="W3:AH3"/>
    <mergeCell ref="P6:R6"/>
    <mergeCell ref="AJ3:AN3"/>
    <mergeCell ref="AJ2:AN2"/>
    <mergeCell ref="AA11:AA13"/>
    <mergeCell ref="AB11:AB13"/>
    <mergeCell ref="AC11:AC13"/>
    <mergeCell ref="AI14:AN14"/>
    <mergeCell ref="AI13:AN13"/>
    <mergeCell ref="AI15:AN15"/>
    <mergeCell ref="AD11:AD13"/>
    <mergeCell ref="AF12:AF13"/>
    <mergeCell ref="AG12:AG13"/>
    <mergeCell ref="AH12:AH13"/>
    <mergeCell ref="AE11:AH11"/>
    <mergeCell ref="AE12:AE13"/>
    <mergeCell ref="N20:S20"/>
    <mergeCell ref="N22:S22"/>
    <mergeCell ref="N21:S21"/>
    <mergeCell ref="K12:K13"/>
    <mergeCell ref="J12:J13"/>
    <mergeCell ref="L12:L13"/>
    <mergeCell ref="J11:M11"/>
    <mergeCell ref="N17:S17"/>
    <mergeCell ref="N15:S15"/>
    <mergeCell ref="N16:S16"/>
    <mergeCell ref="N13:S13"/>
    <mergeCell ref="N14:S14"/>
    <mergeCell ref="F11:F13"/>
    <mergeCell ref="H11:H13"/>
    <mergeCell ref="G11:G13"/>
    <mergeCell ref="N18:S18"/>
    <mergeCell ref="N19:S19"/>
    <mergeCell ref="M12:M13"/>
    <mergeCell ref="I11:I13"/>
    <mergeCell ref="P7:R7"/>
    <mergeCell ref="P8:R8"/>
    <mergeCell ref="W5:AA5"/>
    <mergeCell ref="W6:AA6"/>
    <mergeCell ref="P10:R10"/>
    <mergeCell ref="P9:R9"/>
    <mergeCell ref="W7:AA7"/>
    <mergeCell ref="W9:AA9"/>
    <mergeCell ref="W8:AA8"/>
    <mergeCell ref="AI23:AN23"/>
    <mergeCell ref="AJ32:AN32"/>
    <mergeCell ref="AG35:AN37"/>
    <mergeCell ref="AI24:AN24"/>
    <mergeCell ref="AC32:AH32"/>
    <mergeCell ref="AI25:AN25"/>
    <mergeCell ref="AI26:AN26"/>
    <mergeCell ref="AI29:AN29"/>
    <mergeCell ref="N27:S27"/>
    <mergeCell ref="N28:S28"/>
    <mergeCell ref="O32:S32"/>
    <mergeCell ref="O31:S31"/>
    <mergeCell ref="AI28:AN28"/>
    <mergeCell ref="AI27:AN27"/>
    <mergeCell ref="N26:S26"/>
    <mergeCell ref="N24:S24"/>
    <mergeCell ref="N25:S25"/>
    <mergeCell ref="N23:S23"/>
    <mergeCell ref="W32:AA32"/>
    <mergeCell ref="N29:S29"/>
    <mergeCell ref="AI16:AN16"/>
    <mergeCell ref="AI17:AN17"/>
    <mergeCell ref="AI18:AN18"/>
    <mergeCell ref="AI21:AN21"/>
    <mergeCell ref="AI19:AN19"/>
    <mergeCell ref="AI20:AN20"/>
    <mergeCell ref="AI22:AN22"/>
    <mergeCell ref="H5:L5"/>
    <mergeCell ref="H6:L6"/>
    <mergeCell ref="K8:L8"/>
    <mergeCell ref="I8:J8"/>
    <mergeCell ref="AF8:AG8"/>
    <mergeCell ref="AD8:AE8"/>
    <mergeCell ref="AK8:AM8"/>
    <mergeCell ref="AK9:AM9"/>
    <mergeCell ref="AK7:AM7"/>
    <mergeCell ref="AK10:AM10"/>
    <mergeCell ref="B6:F6"/>
    <mergeCell ref="B8:F8"/>
    <mergeCell ref="B7:F7"/>
    <mergeCell ref="B9:F9"/>
    <mergeCell ref="E11:E13"/>
    <mergeCell ref="D11:D13"/>
    <mergeCell ref="C11:C13"/>
    <mergeCell ref="Z11:Z13"/>
    <mergeCell ref="X11:X13"/>
    <mergeCell ref="Y11:Y13"/>
    <mergeCell ref="L35:S37"/>
    <mergeCell ref="L34:S34"/>
    <mergeCell ref="W35:AE37"/>
    <mergeCell ref="B35:J37"/>
    <mergeCell ref="B34:J34"/>
    <mergeCell ref="H32:M32"/>
    <mergeCell ref="H31:M31"/>
    <mergeCell ref="B32:F32"/>
    <mergeCell ref="B31:F31"/>
  </mergeCells>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148">
        <v>42955.0</v>
      </c>
      <c r="U1" s="58"/>
      <c r="V1" s="5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50</v>
      </c>
      <c r="C3" s="58"/>
      <c r="D3" s="58"/>
      <c r="E3" s="58"/>
      <c r="F3" s="58"/>
      <c r="G3" s="58"/>
      <c r="H3" s="58"/>
      <c r="I3" s="58"/>
      <c r="J3" s="58"/>
      <c r="K3" s="58"/>
      <c r="L3" s="58"/>
      <c r="M3" s="59"/>
      <c r="N3" s="55"/>
      <c r="O3" s="60">
        <v>1430000.0</v>
      </c>
      <c r="P3" s="58"/>
      <c r="Q3" s="58"/>
      <c r="R3" s="58"/>
      <c r="S3" s="59"/>
      <c r="T3" s="56"/>
      <c r="U3" s="52"/>
      <c r="V3" s="53"/>
      <c r="W3" s="57" t="s">
        <v>38</v>
      </c>
      <c r="X3" s="58"/>
      <c r="Y3" s="58"/>
      <c r="Z3" s="58"/>
      <c r="AA3" s="58"/>
      <c r="AB3" s="58"/>
      <c r="AC3" s="58"/>
      <c r="AD3" s="58"/>
      <c r="AE3" s="58"/>
      <c r="AF3" s="58"/>
      <c r="AG3" s="58"/>
      <c r="AH3" s="59"/>
      <c r="AI3" s="55"/>
      <c r="AJ3" s="60">
        <v>1260000.0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149" t="s">
        <v>314</v>
      </c>
      <c r="N5" s="55"/>
      <c r="O5" s="55"/>
      <c r="P5" s="61" t="s">
        <v>61</v>
      </c>
      <c r="Q5" s="62"/>
      <c r="R5" s="62"/>
      <c r="S5" s="55"/>
      <c r="T5" s="56"/>
      <c r="U5" s="52"/>
      <c r="V5" s="53"/>
      <c r="W5" s="54" t="s">
        <v>59</v>
      </c>
      <c r="AB5" s="55"/>
      <c r="AC5" s="54" t="s">
        <v>60</v>
      </c>
      <c r="AH5" s="149" t="s">
        <v>314</v>
      </c>
      <c r="AI5" s="55"/>
      <c r="AJ5" s="55"/>
      <c r="AK5" s="63" t="s">
        <v>61</v>
      </c>
      <c r="AL5" s="62"/>
      <c r="AM5" s="62"/>
      <c r="AN5" s="55"/>
      <c r="AO5" s="56"/>
    </row>
    <row r="6" ht="15.0" customHeight="1">
      <c r="A6" s="53"/>
      <c r="B6" s="64">
        <f>IF(B3&lt;&gt;"",IF(O3&lt;AJ3,AJ3-O3,0),"")</f>
        <v>0</v>
      </c>
      <c r="C6" s="58"/>
      <c r="D6" s="58"/>
      <c r="E6" s="58"/>
      <c r="F6" s="59"/>
      <c r="G6" s="55"/>
      <c r="H6" s="65">
        <v>15000.0</v>
      </c>
      <c r="I6" s="58"/>
      <c r="J6" s="58"/>
      <c r="K6" s="58"/>
      <c r="L6" s="59"/>
      <c r="M6" s="151">
        <v>7.0</v>
      </c>
      <c r="N6" s="55"/>
      <c r="O6" s="55"/>
      <c r="P6" s="66" t="str">
        <f>IF(B3&lt;&gt;"",IF(P8&gt;AK8,"WIN",IF(P8=AK8, "TIE","LOSS")),"")</f>
        <v>LOSS</v>
      </c>
      <c r="Q6" s="58"/>
      <c r="R6" s="59"/>
      <c r="S6" s="55"/>
      <c r="T6" s="56"/>
      <c r="U6" s="52"/>
      <c r="V6" s="53"/>
      <c r="W6" s="64">
        <f>IF(W3&lt;&gt;"",IF(AJ3&lt;O3,O3-AJ3,0),"")</f>
        <v>170000</v>
      </c>
      <c r="X6" s="58"/>
      <c r="Y6" s="58"/>
      <c r="Z6" s="58"/>
      <c r="AA6" s="59"/>
      <c r="AB6" s="55"/>
      <c r="AC6" s="65">
        <v>7000.0</v>
      </c>
      <c r="AD6" s="58"/>
      <c r="AE6" s="58"/>
      <c r="AF6" s="58"/>
      <c r="AG6" s="59"/>
      <c r="AH6" s="151">
        <v>3.0</v>
      </c>
      <c r="AI6" s="55"/>
      <c r="AJ6" s="55"/>
      <c r="AK6" s="66" t="str">
        <f>IF(W3&lt;&gt;"",IF(AK8&gt;P8,"WIN",IF(AK8=P8, "TIE","LOSS")),"")</f>
        <v>WIN</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90" t="s">
        <v>407</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+2</v>
      </c>
      <c r="L8" s="59"/>
      <c r="M8" s="55"/>
      <c r="N8" s="55"/>
      <c r="O8" s="55"/>
      <c r="P8" s="66">
        <f>IF(B3&lt;&gt;"",SUM(D14:D29),"")</f>
        <v>1</v>
      </c>
      <c r="Q8" s="58"/>
      <c r="R8" s="59"/>
      <c r="S8" s="55"/>
      <c r="T8" s="56"/>
      <c r="U8" s="52"/>
      <c r="V8" s="53"/>
      <c r="W8" s="134" t="s">
        <v>408</v>
      </c>
      <c r="X8" s="80"/>
      <c r="Y8" s="80"/>
      <c r="Z8" s="80"/>
      <c r="AA8" s="81"/>
      <c r="AB8" s="55"/>
      <c r="AC8" s="55"/>
      <c r="AD8" s="54" t="s">
        <v>64</v>
      </c>
      <c r="AF8" s="82" t="str">
        <f>if(W3&lt;&gt;"",if(AC6=H6,"+0",if(AC6&gt;H6,if(AC6&gt;=H6*2,"+2","+1"),"+0")),"")</f>
        <v>+0</v>
      </c>
      <c r="AG8" s="59"/>
      <c r="AH8" s="55"/>
      <c r="AI8" s="55"/>
      <c r="AJ8" s="55"/>
      <c r="AK8" s="66">
        <f>IF(W3&lt;&gt;"",SUM(Y14:Y29),"")</f>
        <v>4</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2</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410</v>
      </c>
      <c r="D11" s="88" t="s">
        <v>411</v>
      </c>
      <c r="E11" s="87" t="s">
        <v>412</v>
      </c>
      <c r="F11" s="87" t="s">
        <v>413</v>
      </c>
      <c r="G11" s="89" t="s">
        <v>69</v>
      </c>
      <c r="H11" s="87" t="s">
        <v>414</v>
      </c>
      <c r="I11" s="91" t="s">
        <v>71</v>
      </c>
      <c r="J11" s="104" t="s">
        <v>72</v>
      </c>
      <c r="K11" s="58"/>
      <c r="L11" s="58"/>
      <c r="M11" s="59"/>
      <c r="N11" s="55"/>
      <c r="O11" s="55"/>
      <c r="P11" s="93"/>
      <c r="Q11" s="93"/>
      <c r="R11" s="93"/>
      <c r="S11" s="55"/>
      <c r="T11" s="56"/>
      <c r="U11" s="52"/>
      <c r="V11" s="53"/>
      <c r="W11" s="55"/>
      <c r="X11" s="87" t="s">
        <v>415</v>
      </c>
      <c r="Y11" s="88" t="s">
        <v>416</v>
      </c>
      <c r="Z11" s="87" t="s">
        <v>417</v>
      </c>
      <c r="AA11" s="87" t="s">
        <v>418</v>
      </c>
      <c r="AB11" s="89" t="s">
        <v>69</v>
      </c>
      <c r="AC11" s="87" t="s">
        <v>419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8">
        <v>2.0</v>
      </c>
      <c r="G16" s="112"/>
      <c r="H16" s="119">
        <v>1.0</v>
      </c>
      <c r="I16" s="103">
        <f t="shared" si="1"/>
        <v>9</v>
      </c>
      <c r="J16" s="109"/>
      <c r="K16" s="111"/>
      <c r="L16" s="111"/>
      <c r="M16" s="114"/>
      <c r="N16" s="108" t="s">
        <v>210</v>
      </c>
      <c r="O16" s="58"/>
      <c r="P16" s="58"/>
      <c r="Q16" s="58"/>
      <c r="R16" s="58"/>
      <c r="S16" s="59"/>
      <c r="T16" s="56"/>
      <c r="U16" s="52"/>
      <c r="V16" s="53"/>
      <c r="W16" s="95">
        <v>3.0</v>
      </c>
      <c r="X16" s="137">
        <v>1.0</v>
      </c>
      <c r="Y16" s="110"/>
      <c r="Z16" s="111"/>
      <c r="AA16" s="111"/>
      <c r="AB16" s="112"/>
      <c r="AC16" s="114"/>
      <c r="AD16" s="103">
        <f t="shared" si="2"/>
        <v>1</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37">
        <v>1.0</v>
      </c>
      <c r="Y17" s="117">
        <v>1.0</v>
      </c>
      <c r="Z17" s="111"/>
      <c r="AA17" s="118"/>
      <c r="AB17" s="112"/>
      <c r="AC17" s="114"/>
      <c r="AD17" s="103">
        <f t="shared" si="2"/>
        <v>4</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37">
        <v>1.0</v>
      </c>
      <c r="AF18" s="111"/>
      <c r="AG18" s="118" t="s">
        <v>172</v>
      </c>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37">
        <v>1.0</v>
      </c>
      <c r="D20" s="110"/>
      <c r="E20" s="111"/>
      <c r="F20" s="118"/>
      <c r="G20" s="112"/>
      <c r="H20" s="119"/>
      <c r="I20" s="103">
        <f t="shared" si="1"/>
        <v>1</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7">
        <v>1.0</v>
      </c>
      <c r="E23" s="111"/>
      <c r="F23" s="111"/>
      <c r="G23" s="112"/>
      <c r="H23" s="114"/>
      <c r="I23" s="103">
        <f t="shared" si="1"/>
        <v>3</v>
      </c>
      <c r="J23" s="109"/>
      <c r="K23" s="111"/>
      <c r="L23" s="111"/>
      <c r="M23" s="114"/>
      <c r="N23" s="107"/>
      <c r="O23" s="58"/>
      <c r="P23" s="58"/>
      <c r="Q23" s="58"/>
      <c r="R23" s="58"/>
      <c r="S23" s="59"/>
      <c r="T23" s="56"/>
      <c r="U23" s="52"/>
      <c r="V23" s="53"/>
      <c r="W23" s="95">
        <v>10.0</v>
      </c>
      <c r="X23" s="109"/>
      <c r="Y23" s="117">
        <v>3.0</v>
      </c>
      <c r="Z23" s="111"/>
      <c r="AA23" s="111"/>
      <c r="AB23" s="112"/>
      <c r="AC23" s="119">
        <v>1.0</v>
      </c>
      <c r="AD23" s="103">
        <f t="shared" si="2"/>
        <v>14</v>
      </c>
      <c r="AE23" s="109"/>
      <c r="AF23" s="111"/>
      <c r="AG23" s="111"/>
      <c r="AH23" s="114"/>
      <c r="AI23" s="108" t="s">
        <v>432</v>
      </c>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37">
        <v>1.0</v>
      </c>
      <c r="D25" s="110"/>
      <c r="E25" s="111"/>
      <c r="F25" s="111"/>
      <c r="G25" s="112"/>
      <c r="H25" s="114"/>
      <c r="I25" s="103">
        <f t="shared" si="1"/>
        <v>1</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30000.0</v>
      </c>
      <c r="C32" s="58"/>
      <c r="D32" s="58"/>
      <c r="E32" s="58"/>
      <c r="F32" s="59"/>
      <c r="G32" s="55"/>
      <c r="H32" s="60"/>
      <c r="I32" s="58"/>
      <c r="J32" s="58"/>
      <c r="K32" s="58"/>
      <c r="L32" s="58"/>
      <c r="M32" s="59"/>
      <c r="N32" s="55"/>
      <c r="O32" s="122">
        <f>0</f>
        <v>0</v>
      </c>
      <c r="P32" s="58"/>
      <c r="Q32" s="58"/>
      <c r="R32" s="58"/>
      <c r="S32" s="59"/>
      <c r="T32" s="56"/>
      <c r="U32" s="52"/>
      <c r="V32" s="53"/>
      <c r="W32" s="121">
        <v>50000.0</v>
      </c>
      <c r="X32" s="58"/>
      <c r="Y32" s="58"/>
      <c r="Z32" s="58"/>
      <c r="AA32" s="59"/>
      <c r="AB32" s="55"/>
      <c r="AC32" s="60"/>
      <c r="AD32" s="58"/>
      <c r="AE32" s="58"/>
      <c r="AF32" s="58"/>
      <c r="AG32" s="58"/>
      <c r="AH32" s="59"/>
      <c r="AI32" s="55"/>
      <c r="AJ32" s="122">
        <f>1</f>
        <v>1</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6" t="s">
        <v>444</v>
      </c>
      <c r="M35" s="124"/>
      <c r="N35" s="124"/>
      <c r="O35" s="124"/>
      <c r="P35" s="124"/>
      <c r="Q35" s="124"/>
      <c r="R35" s="124"/>
      <c r="S35" s="125"/>
      <c r="T35" s="56"/>
      <c r="U35" s="52"/>
      <c r="V35" s="53"/>
      <c r="W35" s="126"/>
      <c r="X35" s="124"/>
      <c r="Y35" s="124"/>
      <c r="Z35" s="124"/>
      <c r="AA35" s="124"/>
      <c r="AB35" s="124"/>
      <c r="AC35" s="124"/>
      <c r="AD35" s="124"/>
      <c r="AE35" s="125"/>
      <c r="AF35" s="55"/>
      <c r="AG35" s="139" t="s">
        <v>445</v>
      </c>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2">
    <mergeCell ref="W7:AA7"/>
    <mergeCell ref="W6:AA6"/>
    <mergeCell ref="AC6:AG6"/>
    <mergeCell ref="AC5:AG5"/>
    <mergeCell ref="AK10:AM10"/>
    <mergeCell ref="AK9:AM9"/>
    <mergeCell ref="AJ3:AN3"/>
    <mergeCell ref="AJ2:AN2"/>
    <mergeCell ref="O3:S3"/>
    <mergeCell ref="O2:S2"/>
    <mergeCell ref="T1:V1"/>
    <mergeCell ref="P8:R8"/>
    <mergeCell ref="W8:AA8"/>
    <mergeCell ref="AK8:AM8"/>
    <mergeCell ref="AD8:AE8"/>
    <mergeCell ref="B7:F7"/>
    <mergeCell ref="B8:F8"/>
    <mergeCell ref="P6:R6"/>
    <mergeCell ref="P5:R5"/>
    <mergeCell ref="B6:F6"/>
    <mergeCell ref="B5:F5"/>
    <mergeCell ref="H6:L6"/>
    <mergeCell ref="H5:L5"/>
    <mergeCell ref="K8:L8"/>
    <mergeCell ref="I8:J8"/>
    <mergeCell ref="B32:F32"/>
    <mergeCell ref="H32:M32"/>
    <mergeCell ref="L34:S34"/>
    <mergeCell ref="W32:AA32"/>
    <mergeCell ref="N25:S25"/>
    <mergeCell ref="N27:S27"/>
    <mergeCell ref="N26:S26"/>
    <mergeCell ref="B31:F31"/>
    <mergeCell ref="O31:S31"/>
    <mergeCell ref="H31:M31"/>
    <mergeCell ref="AJ32:AN32"/>
    <mergeCell ref="AG35:AN37"/>
    <mergeCell ref="N28:S28"/>
    <mergeCell ref="AI29:AN29"/>
    <mergeCell ref="AI28:AN28"/>
    <mergeCell ref="AI25:AN25"/>
    <mergeCell ref="AI26:AN26"/>
    <mergeCell ref="N29:S29"/>
    <mergeCell ref="AI24:AN24"/>
    <mergeCell ref="AI27:AN27"/>
    <mergeCell ref="L35:S37"/>
    <mergeCell ref="W35:AE37"/>
    <mergeCell ref="J12:J13"/>
    <mergeCell ref="D11:D13"/>
    <mergeCell ref="E11:E13"/>
    <mergeCell ref="F11:F13"/>
    <mergeCell ref="G11:G13"/>
    <mergeCell ref="I11:I13"/>
    <mergeCell ref="B9:F9"/>
    <mergeCell ref="H11:H13"/>
    <mergeCell ref="AH12:AH13"/>
    <mergeCell ref="AE11:AH11"/>
    <mergeCell ref="AF8:AG8"/>
    <mergeCell ref="AG12:AG13"/>
    <mergeCell ref="B3:M3"/>
    <mergeCell ref="B2:M2"/>
    <mergeCell ref="N21:S21"/>
    <mergeCell ref="N22:S22"/>
    <mergeCell ref="AC32:AH32"/>
    <mergeCell ref="O32:S32"/>
    <mergeCell ref="N24:S24"/>
    <mergeCell ref="N23:S23"/>
    <mergeCell ref="B34:J34"/>
    <mergeCell ref="B35:J37"/>
    <mergeCell ref="J11:M11"/>
    <mergeCell ref="K12:K13"/>
    <mergeCell ref="X11:X13"/>
    <mergeCell ref="Y11:Y13"/>
    <mergeCell ref="C11:C13"/>
    <mergeCell ref="N15:S15"/>
    <mergeCell ref="AI17:AN17"/>
    <mergeCell ref="AI16:AN16"/>
    <mergeCell ref="AK5:AM5"/>
    <mergeCell ref="AK6:AM6"/>
    <mergeCell ref="AI18:AN18"/>
    <mergeCell ref="AI20:AN20"/>
    <mergeCell ref="AI19:AN19"/>
    <mergeCell ref="AI23:AN23"/>
    <mergeCell ref="AK7:AM7"/>
    <mergeCell ref="AI15:AN15"/>
    <mergeCell ref="AC11:AC13"/>
    <mergeCell ref="W9:AA9"/>
    <mergeCell ref="Z11:Z13"/>
    <mergeCell ref="AB11:AB13"/>
    <mergeCell ref="AA11:AA13"/>
    <mergeCell ref="P10:R10"/>
    <mergeCell ref="P9:R9"/>
    <mergeCell ref="N19:S19"/>
    <mergeCell ref="N16:S16"/>
    <mergeCell ref="N17:S17"/>
    <mergeCell ref="N18:S18"/>
    <mergeCell ref="N20:S20"/>
    <mergeCell ref="W5:AA5"/>
    <mergeCell ref="P7:R7"/>
    <mergeCell ref="AF12:AF13"/>
    <mergeCell ref="AE12:AE13"/>
    <mergeCell ref="AI22:AN22"/>
    <mergeCell ref="AI21:AN21"/>
    <mergeCell ref="AI14:AN14"/>
    <mergeCell ref="AI13:AN13"/>
    <mergeCell ref="L12:L13"/>
    <mergeCell ref="N13:S13"/>
    <mergeCell ref="W3:AH3"/>
    <mergeCell ref="W2:AH2"/>
    <mergeCell ref="N14:S14"/>
    <mergeCell ref="M12:M13"/>
    <mergeCell ref="AD11:AD13"/>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148">
        <v>42955.0</v>
      </c>
      <c r="U1" s="58"/>
      <c r="V1" s="5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42</v>
      </c>
      <c r="C3" s="58"/>
      <c r="D3" s="58"/>
      <c r="E3" s="58"/>
      <c r="F3" s="58"/>
      <c r="G3" s="58"/>
      <c r="H3" s="58"/>
      <c r="I3" s="58"/>
      <c r="J3" s="58"/>
      <c r="K3" s="58"/>
      <c r="L3" s="58"/>
      <c r="M3" s="59"/>
      <c r="N3" s="55"/>
      <c r="O3" s="60">
        <v>1260000.0</v>
      </c>
      <c r="P3" s="58"/>
      <c r="Q3" s="58"/>
      <c r="R3" s="58"/>
      <c r="S3" s="59"/>
      <c r="T3" s="56"/>
      <c r="U3" s="52"/>
      <c r="V3" s="53"/>
      <c r="W3" s="57" t="s">
        <v>48</v>
      </c>
      <c r="X3" s="58"/>
      <c r="Y3" s="58"/>
      <c r="Z3" s="58"/>
      <c r="AA3" s="58"/>
      <c r="AB3" s="58"/>
      <c r="AC3" s="58"/>
      <c r="AD3" s="58"/>
      <c r="AE3" s="58"/>
      <c r="AF3" s="58"/>
      <c r="AG3" s="58"/>
      <c r="AH3" s="59"/>
      <c r="AI3" s="55"/>
      <c r="AJ3" s="60">
        <v>1250000.0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149" t="s">
        <v>314</v>
      </c>
      <c r="N5" s="55"/>
      <c r="O5" s="55"/>
      <c r="P5" s="61" t="s">
        <v>61</v>
      </c>
      <c r="Q5" s="62"/>
      <c r="R5" s="62"/>
      <c r="S5" s="55"/>
      <c r="T5" s="56"/>
      <c r="U5" s="52"/>
      <c r="V5" s="53"/>
      <c r="W5" s="54" t="s">
        <v>59</v>
      </c>
      <c r="AB5" s="55"/>
      <c r="AC5" s="54" t="s">
        <v>60</v>
      </c>
      <c r="AH5" s="149" t="s">
        <v>314</v>
      </c>
      <c r="AI5" s="55"/>
      <c r="AJ5" s="55"/>
      <c r="AK5" s="63" t="s">
        <v>61</v>
      </c>
      <c r="AL5" s="62"/>
      <c r="AM5" s="62"/>
      <c r="AN5" s="55"/>
      <c r="AO5" s="56"/>
    </row>
    <row r="6" ht="15.0" customHeight="1">
      <c r="A6" s="53"/>
      <c r="B6" s="64">
        <f>IF(B3&lt;&gt;"",IF(O3&lt;AJ3,AJ3-O3,0),"")</f>
        <v>0</v>
      </c>
      <c r="C6" s="58"/>
      <c r="D6" s="58"/>
      <c r="E6" s="58"/>
      <c r="F6" s="59"/>
      <c r="G6" s="55"/>
      <c r="H6" s="65">
        <v>12000.0</v>
      </c>
      <c r="I6" s="58"/>
      <c r="J6" s="58"/>
      <c r="K6" s="58"/>
      <c r="L6" s="59"/>
      <c r="M6" s="151">
        <v>3.0</v>
      </c>
      <c r="N6" s="55"/>
      <c r="O6" s="55"/>
      <c r="P6" s="66" t="str">
        <f>IF(B3&lt;&gt;"",IF(P8&gt;AK8,"WIN",IF(P8=AK8, "TIE","LOSS")),"")</f>
        <v>WIN</v>
      </c>
      <c r="Q6" s="58"/>
      <c r="R6" s="59"/>
      <c r="S6" s="55"/>
      <c r="T6" s="56"/>
      <c r="U6" s="52"/>
      <c r="V6" s="53"/>
      <c r="W6" s="64">
        <f>IF(W3&lt;&gt;"",IF(AJ3&lt;O3,O3-AJ3,0),"")</f>
        <v>10000</v>
      </c>
      <c r="X6" s="58"/>
      <c r="Y6" s="58"/>
      <c r="Z6" s="58"/>
      <c r="AA6" s="59"/>
      <c r="AB6" s="55"/>
      <c r="AC6" s="65">
        <v>10000.0</v>
      </c>
      <c r="AD6" s="58"/>
      <c r="AE6" s="58"/>
      <c r="AF6" s="58"/>
      <c r="AG6" s="59"/>
      <c r="AH6" s="151">
        <v>6.0</v>
      </c>
      <c r="AI6" s="55"/>
      <c r="AJ6" s="55"/>
      <c r="AK6" s="66" t="str">
        <f>IF(W3&lt;&gt;"",IF(AK8&gt;P8,"WIN",IF(AK8=P8, "TIE","LOSS")),"")</f>
        <v>LOSS</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90" t="s">
        <v>177</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2</v>
      </c>
      <c r="Q8" s="58"/>
      <c r="R8" s="59"/>
      <c r="S8" s="55"/>
      <c r="T8" s="56"/>
      <c r="U8" s="52"/>
      <c r="V8" s="53"/>
      <c r="W8" s="79"/>
      <c r="X8" s="80"/>
      <c r="Y8" s="80"/>
      <c r="Z8" s="80"/>
      <c r="AA8" s="81"/>
      <c r="AB8" s="55"/>
      <c r="AC8" s="55"/>
      <c r="AD8" s="54" t="s">
        <v>64</v>
      </c>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2</v>
      </c>
      <c r="Q10" s="58"/>
      <c r="R10" s="59"/>
      <c r="S10" s="55"/>
      <c r="T10" s="56"/>
      <c r="U10" s="52"/>
      <c r="V10" s="53"/>
      <c r="W10" s="55"/>
      <c r="X10" s="55"/>
      <c r="Y10" s="55"/>
      <c r="Z10" s="55"/>
      <c r="AA10" s="55"/>
      <c r="AB10" s="55"/>
      <c r="AC10" s="55"/>
      <c r="AD10" s="55"/>
      <c r="AE10" s="55"/>
      <c r="AF10" s="55"/>
      <c r="AG10" s="55"/>
      <c r="AH10" s="55"/>
      <c r="AI10" s="55"/>
      <c r="AJ10" s="86"/>
      <c r="AK10" s="66">
        <f>IF(W3&lt;&gt;"",SUM(AA14:AA29),"")</f>
        <v>1</v>
      </c>
      <c r="AL10" s="58"/>
      <c r="AM10" s="59"/>
      <c r="AN10" s="55"/>
      <c r="AO10" s="56"/>
    </row>
    <row r="11" ht="15.0" customHeight="1">
      <c r="A11" s="53"/>
      <c r="B11" s="55"/>
      <c r="C11" s="87" t="s">
        <v>420</v>
      </c>
      <c r="D11" s="88" t="s">
        <v>421</v>
      </c>
      <c r="E11" s="87" t="s">
        <v>422</v>
      </c>
      <c r="F11" s="87" t="s">
        <v>423</v>
      </c>
      <c r="G11" s="89" t="s">
        <v>69</v>
      </c>
      <c r="H11" s="87" t="s">
        <v>424</v>
      </c>
      <c r="I11" s="91" t="s">
        <v>71</v>
      </c>
      <c r="J11" s="104" t="s">
        <v>72</v>
      </c>
      <c r="K11" s="58"/>
      <c r="L11" s="58"/>
      <c r="M11" s="59"/>
      <c r="N11" s="55"/>
      <c r="O11" s="55"/>
      <c r="P11" s="93"/>
      <c r="Q11" s="93"/>
      <c r="R11" s="93"/>
      <c r="S11" s="55"/>
      <c r="T11" s="56"/>
      <c r="U11" s="52"/>
      <c r="V11" s="53"/>
      <c r="W11" s="55"/>
      <c r="X11" s="87" t="s">
        <v>425</v>
      </c>
      <c r="Y11" s="88" t="s">
        <v>426</v>
      </c>
      <c r="Z11" s="87" t="s">
        <v>427</v>
      </c>
      <c r="AA11" s="87" t="s">
        <v>428</v>
      </c>
      <c r="AB11" s="89" t="s">
        <v>69</v>
      </c>
      <c r="AC11" s="87" t="s">
        <v>429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v>1.0</v>
      </c>
      <c r="G14" s="100"/>
      <c r="H14" s="101"/>
      <c r="I14" s="103">
        <f t="shared" ref="I14:I29" si="1">C14+D14*3+E14*2+F14*2+H14*5</f>
        <v>2</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9">
        <v>1.0</v>
      </c>
      <c r="AD17" s="103">
        <f t="shared" si="2"/>
        <v>5</v>
      </c>
      <c r="AE17" s="109"/>
      <c r="AF17" s="111"/>
      <c r="AG17" s="111"/>
      <c r="AH17" s="114"/>
      <c r="AI17" s="108" t="s">
        <v>438</v>
      </c>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9">
        <v>1.0</v>
      </c>
      <c r="I21" s="103">
        <f t="shared" si="1"/>
        <v>5</v>
      </c>
      <c r="J21" s="109"/>
      <c r="K21" s="111"/>
      <c r="L21" s="111"/>
      <c r="M21" s="114"/>
      <c r="N21" s="108" t="s">
        <v>170</v>
      </c>
      <c r="O21" s="58"/>
      <c r="P21" s="58"/>
      <c r="Q21" s="58"/>
      <c r="R21" s="58"/>
      <c r="S21" s="59"/>
      <c r="T21" s="56"/>
      <c r="U21" s="52"/>
      <c r="V21" s="53"/>
      <c r="W21" s="95">
        <v>8.0</v>
      </c>
      <c r="X21" s="109"/>
      <c r="Y21" s="110"/>
      <c r="Z21" s="111"/>
      <c r="AA21" s="118">
        <v>1.0</v>
      </c>
      <c r="AB21" s="112"/>
      <c r="AC21" s="114"/>
      <c r="AD21" s="103">
        <f t="shared" si="2"/>
        <v>2</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7">
        <v>1.0</v>
      </c>
      <c r="Z22" s="111"/>
      <c r="AA22" s="111"/>
      <c r="AB22" s="112"/>
      <c r="AC22" s="114"/>
      <c r="AD22" s="103">
        <f t="shared" si="2"/>
        <v>3</v>
      </c>
      <c r="AE22" s="109"/>
      <c r="AF22" s="111"/>
      <c r="AG22" s="111"/>
      <c r="AH22" s="114"/>
      <c r="AI22" s="107"/>
      <c r="AJ22" s="58"/>
      <c r="AK22" s="58"/>
      <c r="AL22" s="58"/>
      <c r="AM22" s="58"/>
      <c r="AN22" s="59"/>
      <c r="AO22" s="56"/>
    </row>
    <row r="23" ht="15.0" customHeight="1">
      <c r="A23" s="53"/>
      <c r="B23" s="95">
        <v>10.0</v>
      </c>
      <c r="C23" s="109"/>
      <c r="D23" s="110"/>
      <c r="E23" s="111"/>
      <c r="F23" s="118">
        <v>1.0</v>
      </c>
      <c r="G23" s="112"/>
      <c r="H23" s="114"/>
      <c r="I23" s="103">
        <f t="shared" si="1"/>
        <v>2</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7">
        <v>1.0</v>
      </c>
      <c r="E27" s="111"/>
      <c r="F27" s="118"/>
      <c r="G27" s="112"/>
      <c r="H27" s="119"/>
      <c r="I27" s="103">
        <f t="shared" si="1"/>
        <v>3</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8">
        <v>1.0</v>
      </c>
      <c r="E29" s="111"/>
      <c r="F29" s="111"/>
      <c r="G29" s="112"/>
      <c r="H29" s="114"/>
      <c r="I29" s="103">
        <f t="shared" si="1"/>
        <v>3</v>
      </c>
      <c r="J29" s="109"/>
      <c r="K29" s="111"/>
      <c r="L29" s="111"/>
      <c r="M29" s="114"/>
      <c r="N29" s="108" t="s">
        <v>294</v>
      </c>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80000.0</v>
      </c>
      <c r="C32" s="58"/>
      <c r="D32" s="58"/>
      <c r="E32" s="58"/>
      <c r="F32" s="59"/>
      <c r="G32" s="55"/>
      <c r="H32" s="60">
        <v>10000.0</v>
      </c>
      <c r="I32" s="58"/>
      <c r="J32" s="58"/>
      <c r="K32" s="58"/>
      <c r="L32" s="58"/>
      <c r="M32" s="59"/>
      <c r="N32" s="55"/>
      <c r="O32" s="122">
        <v>1.0</v>
      </c>
      <c r="P32" s="58"/>
      <c r="Q32" s="58"/>
      <c r="R32" s="58"/>
      <c r="S32" s="59"/>
      <c r="T32" s="56"/>
      <c r="U32" s="52"/>
      <c r="V32" s="53"/>
      <c r="W32" s="121">
        <v>20000.0</v>
      </c>
      <c r="X32" s="58"/>
      <c r="Y32" s="58"/>
      <c r="Z32" s="58"/>
      <c r="AA32" s="59"/>
      <c r="AB32" s="55"/>
      <c r="AC32" s="60" t="s">
        <v>448</v>
      </c>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2">
    <mergeCell ref="AH12:AH13"/>
    <mergeCell ref="AI13:AN13"/>
    <mergeCell ref="AI14:AN14"/>
    <mergeCell ref="W3:AH3"/>
    <mergeCell ref="W2:AH2"/>
    <mergeCell ref="W8:AA8"/>
    <mergeCell ref="W7:AA7"/>
    <mergeCell ref="W9:AA9"/>
    <mergeCell ref="W6:AA6"/>
    <mergeCell ref="W5:AA5"/>
    <mergeCell ref="AK8:AM8"/>
    <mergeCell ref="AD8:AE8"/>
    <mergeCell ref="AF8:AG8"/>
    <mergeCell ref="AC6:AG6"/>
    <mergeCell ref="AC5:AG5"/>
    <mergeCell ref="X11:X13"/>
    <mergeCell ref="Y11:Y13"/>
    <mergeCell ref="Z11:Z13"/>
    <mergeCell ref="AB11:AB13"/>
    <mergeCell ref="AK10:AM10"/>
    <mergeCell ref="AK9:AM9"/>
    <mergeCell ref="AJ3:AN3"/>
    <mergeCell ref="AJ2:AN2"/>
    <mergeCell ref="AE11:AH11"/>
    <mergeCell ref="AA11:AA13"/>
    <mergeCell ref="AK7:AM7"/>
    <mergeCell ref="AK5:AM5"/>
    <mergeCell ref="AK6:AM6"/>
    <mergeCell ref="AI16:AN16"/>
    <mergeCell ref="AI15:AN15"/>
    <mergeCell ref="AI17:AN17"/>
    <mergeCell ref="AI18:AN18"/>
    <mergeCell ref="AI24:AN24"/>
    <mergeCell ref="AI25:AN25"/>
    <mergeCell ref="AI20:AN20"/>
    <mergeCell ref="AI19:AN19"/>
    <mergeCell ref="AG35:AN37"/>
    <mergeCell ref="AI26:AN26"/>
    <mergeCell ref="AI27:AN27"/>
    <mergeCell ref="AI22:AN22"/>
    <mergeCell ref="AI23:AN23"/>
    <mergeCell ref="D11:D13"/>
    <mergeCell ref="B8:F8"/>
    <mergeCell ref="B6:F6"/>
    <mergeCell ref="B5:F5"/>
    <mergeCell ref="B7:F7"/>
    <mergeCell ref="C11:C13"/>
    <mergeCell ref="B9:F9"/>
    <mergeCell ref="H6:L6"/>
    <mergeCell ref="H5:L5"/>
    <mergeCell ref="E11:E13"/>
    <mergeCell ref="F11:F13"/>
    <mergeCell ref="K8:L8"/>
    <mergeCell ref="G11:G13"/>
    <mergeCell ref="J11:M11"/>
    <mergeCell ref="J12:J13"/>
    <mergeCell ref="I8:J8"/>
    <mergeCell ref="H32:M32"/>
    <mergeCell ref="B34:J34"/>
    <mergeCell ref="B32:F32"/>
    <mergeCell ref="B35:J37"/>
    <mergeCell ref="B31:F31"/>
    <mergeCell ref="L35:S37"/>
    <mergeCell ref="L34:S34"/>
    <mergeCell ref="N28:S28"/>
    <mergeCell ref="H31:M31"/>
    <mergeCell ref="O32:S32"/>
    <mergeCell ref="O31:S31"/>
    <mergeCell ref="N29:S29"/>
    <mergeCell ref="W32:AA32"/>
    <mergeCell ref="W35:AE37"/>
    <mergeCell ref="N19:S19"/>
    <mergeCell ref="N16:S16"/>
    <mergeCell ref="N17:S17"/>
    <mergeCell ref="N18:S18"/>
    <mergeCell ref="N24:S24"/>
    <mergeCell ref="N25:S25"/>
    <mergeCell ref="K12:K13"/>
    <mergeCell ref="L12:L13"/>
    <mergeCell ref="N13:S13"/>
    <mergeCell ref="N20:S20"/>
    <mergeCell ref="N27:S27"/>
    <mergeCell ref="N23:S23"/>
    <mergeCell ref="N26:S26"/>
    <mergeCell ref="N14:S14"/>
    <mergeCell ref="N15:S15"/>
    <mergeCell ref="I11:I13"/>
    <mergeCell ref="H11:H13"/>
    <mergeCell ref="AE12:AE13"/>
    <mergeCell ref="AD11:AD13"/>
    <mergeCell ref="AF12:AF13"/>
    <mergeCell ref="AG12:AG13"/>
    <mergeCell ref="M12:M13"/>
    <mergeCell ref="AC11:AC13"/>
    <mergeCell ref="AI29:AN29"/>
    <mergeCell ref="AI28:AN28"/>
    <mergeCell ref="AI21:AN21"/>
    <mergeCell ref="AJ32:AN32"/>
    <mergeCell ref="AC32:AH32"/>
    <mergeCell ref="B3:M3"/>
    <mergeCell ref="B2:M2"/>
    <mergeCell ref="P6:R6"/>
    <mergeCell ref="P5:R5"/>
    <mergeCell ref="P10:R10"/>
    <mergeCell ref="O3:S3"/>
    <mergeCell ref="O2:S2"/>
    <mergeCell ref="T1:V1"/>
    <mergeCell ref="P7:R7"/>
    <mergeCell ref="P9:R9"/>
    <mergeCell ref="P8:R8"/>
    <mergeCell ref="N21:S21"/>
    <mergeCell ref="N22:S22"/>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40</v>
      </c>
      <c r="C3" s="58"/>
      <c r="D3" s="58"/>
      <c r="E3" s="58"/>
      <c r="F3" s="58"/>
      <c r="G3" s="58"/>
      <c r="H3" s="58"/>
      <c r="I3" s="58"/>
      <c r="J3" s="58"/>
      <c r="K3" s="58"/>
      <c r="L3" s="58"/>
      <c r="M3" s="59"/>
      <c r="N3" s="55"/>
      <c r="O3" s="60">
        <v>1620000.0</v>
      </c>
      <c r="P3" s="58"/>
      <c r="Q3" s="58"/>
      <c r="R3" s="58"/>
      <c r="S3" s="59"/>
      <c r="T3" s="56"/>
      <c r="U3" s="52"/>
      <c r="V3" s="53"/>
      <c r="W3" s="57" t="s">
        <v>45</v>
      </c>
      <c r="X3" s="58"/>
      <c r="Y3" s="58"/>
      <c r="Z3" s="58"/>
      <c r="AA3" s="58"/>
      <c r="AB3" s="58"/>
      <c r="AC3" s="58"/>
      <c r="AD3" s="58"/>
      <c r="AE3" s="58"/>
      <c r="AF3" s="58"/>
      <c r="AG3" s="58"/>
      <c r="AH3" s="59"/>
      <c r="AI3" s="55"/>
      <c r="AJ3" s="60">
        <v>1090000.0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12000.0</v>
      </c>
      <c r="I6" s="58"/>
      <c r="J6" s="58"/>
      <c r="K6" s="58"/>
      <c r="L6" s="59"/>
      <c r="M6" s="55"/>
      <c r="N6" s="55"/>
      <c r="O6" s="55"/>
      <c r="P6" s="66" t="str">
        <f>IF(B3&lt;&gt;"",IF(P8&gt;AK8,"WIN",IF(P8=AK8, "TIE","LOSS")),"")</f>
        <v>WIN</v>
      </c>
      <c r="Q6" s="58"/>
      <c r="R6" s="59"/>
      <c r="S6" s="55"/>
      <c r="T6" s="56"/>
      <c r="U6" s="52"/>
      <c r="V6" s="53"/>
      <c r="W6" s="64">
        <f>IF(W3&lt;&gt;"",IF(AJ3&lt;O3,O3-AJ3,0),"")</f>
        <v>530000</v>
      </c>
      <c r="X6" s="58"/>
      <c r="Y6" s="58"/>
      <c r="Z6" s="58"/>
      <c r="AA6" s="59"/>
      <c r="AB6" s="55"/>
      <c r="AC6" s="65">
        <v>12000.0</v>
      </c>
      <c r="AD6" s="58"/>
      <c r="AE6" s="58"/>
      <c r="AF6" s="58"/>
      <c r="AG6" s="59"/>
      <c r="AH6" s="55"/>
      <c r="AI6" s="55"/>
      <c r="AJ6" s="55"/>
      <c r="AK6" s="66" t="str">
        <f>IF(W3&lt;&gt;"",IF(AK8&gt;P8,"WIN",IF(AK8=P8, "TIE","LOSS")),"")</f>
        <v>LOSS</v>
      </c>
      <c r="AL6" s="58"/>
      <c r="AM6" s="59"/>
      <c r="AN6" s="55"/>
      <c r="AO6" s="56"/>
    </row>
    <row r="7" ht="15.0" customHeight="1">
      <c r="A7" s="53"/>
      <c r="B7" s="90"/>
      <c r="C7" s="74"/>
      <c r="D7" s="74"/>
      <c r="E7" s="74"/>
      <c r="F7" s="75"/>
      <c r="G7" s="55"/>
      <c r="H7" s="55"/>
      <c r="I7" s="55"/>
      <c r="J7" s="55"/>
      <c r="K7" s="55"/>
      <c r="L7" s="55"/>
      <c r="M7" s="55"/>
      <c r="N7" s="55"/>
      <c r="O7" s="55"/>
      <c r="P7" s="77" t="s">
        <v>63</v>
      </c>
      <c r="Q7" s="58"/>
      <c r="R7" s="58"/>
      <c r="S7" s="55"/>
      <c r="T7" s="56"/>
      <c r="U7" s="52"/>
      <c r="V7" s="53"/>
      <c r="W7" s="90" t="s">
        <v>430</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+0</v>
      </c>
      <c r="L8" s="59"/>
      <c r="M8" s="55"/>
      <c r="N8" s="55"/>
      <c r="O8" s="55"/>
      <c r="P8" s="66">
        <f>IF(B3&lt;&gt;"",SUM(D14:D29),"")</f>
        <v>2</v>
      </c>
      <c r="Q8" s="58"/>
      <c r="R8" s="59"/>
      <c r="S8" s="55"/>
      <c r="T8" s="56"/>
      <c r="U8" s="52"/>
      <c r="V8" s="53"/>
      <c r="W8" s="134" t="s">
        <v>431</v>
      </c>
      <c r="X8" s="80"/>
      <c r="Y8" s="80"/>
      <c r="Z8" s="80"/>
      <c r="AA8" s="81"/>
      <c r="AB8" s="55"/>
      <c r="AC8" s="55"/>
      <c r="AD8" s="54" t="s">
        <v>64</v>
      </c>
      <c r="AF8" s="82" t="str">
        <f>if(W3&lt;&gt;"",if(AC6=H6,"+0",if(AC6&gt;H6,if(AC6&gt;=H6*2,"+2","+1"),"+0")),"")</f>
        <v>+0</v>
      </c>
      <c r="AG8" s="59"/>
      <c r="AH8" s="55"/>
      <c r="AI8" s="55"/>
      <c r="AJ8" s="55"/>
      <c r="AK8" s="66">
        <f>IF(W3&lt;&gt;"",SUM(Y14:Y29),"")</f>
        <v>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3</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433</v>
      </c>
      <c r="D11" s="88" t="s">
        <v>434</v>
      </c>
      <c r="E11" s="87" t="s">
        <v>435</v>
      </c>
      <c r="F11" s="87" t="s">
        <v>436</v>
      </c>
      <c r="G11" s="89" t="s">
        <v>69</v>
      </c>
      <c r="H11" s="87" t="s">
        <v>437</v>
      </c>
      <c r="I11" s="91" t="s">
        <v>71</v>
      </c>
      <c r="J11" s="104" t="s">
        <v>72</v>
      </c>
      <c r="K11" s="58"/>
      <c r="L11" s="58"/>
      <c r="M11" s="59"/>
      <c r="N11" s="55"/>
      <c r="O11" s="55"/>
      <c r="P11" s="93"/>
      <c r="Q11" s="93"/>
      <c r="R11" s="93"/>
      <c r="S11" s="55"/>
      <c r="T11" s="56"/>
      <c r="U11" s="52"/>
      <c r="V11" s="53"/>
      <c r="W11" s="55"/>
      <c r="X11" s="87" t="s">
        <v>439</v>
      </c>
      <c r="Y11" s="88" t="s">
        <v>440</v>
      </c>
      <c r="Z11" s="87" t="s">
        <v>441</v>
      </c>
      <c r="AA11" s="87" t="s">
        <v>442</v>
      </c>
      <c r="AB11" s="89" t="s">
        <v>69</v>
      </c>
      <c r="AC11" s="87" t="s">
        <v>443</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v>1.0</v>
      </c>
      <c r="G14" s="100"/>
      <c r="H14" s="101"/>
      <c r="I14" s="103">
        <f t="shared" ref="I14:I29" si="1">C14+D14*3+E14*2+F14*2+H14*5</f>
        <v>2</v>
      </c>
      <c r="J14" s="105"/>
      <c r="K14" s="100"/>
      <c r="L14" s="100"/>
      <c r="M14" s="106"/>
      <c r="N14" s="108" t="s">
        <v>446</v>
      </c>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c r="AD15" s="103">
        <f t="shared" si="2"/>
        <v>0</v>
      </c>
      <c r="AE15" s="109"/>
      <c r="AF15" s="115"/>
      <c r="AG15" s="115"/>
      <c r="AH15" s="114"/>
      <c r="AI15" s="108"/>
      <c r="AJ15" s="58"/>
      <c r="AK15" s="58"/>
      <c r="AL15" s="58"/>
      <c r="AM15" s="58"/>
      <c r="AN15" s="59"/>
      <c r="AO15" s="56"/>
    </row>
    <row r="16" ht="15.0" customHeight="1">
      <c r="A16" s="53"/>
      <c r="B16" s="95">
        <v>3.0</v>
      </c>
      <c r="C16" s="109"/>
      <c r="D16" s="117">
        <v>1.0</v>
      </c>
      <c r="E16" s="111"/>
      <c r="F16" s="111"/>
      <c r="G16" s="112"/>
      <c r="H16" s="114"/>
      <c r="I16" s="103">
        <f t="shared" si="1"/>
        <v>3</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8">
        <v>1.0</v>
      </c>
      <c r="G17" s="112"/>
      <c r="H17" s="119">
        <v>1.0</v>
      </c>
      <c r="I17" s="103">
        <f t="shared" si="1"/>
        <v>7</v>
      </c>
      <c r="J17" s="109"/>
      <c r="K17" s="111"/>
      <c r="L17" s="111"/>
      <c r="M17" s="114"/>
      <c r="N17" s="108" t="s">
        <v>447</v>
      </c>
      <c r="O17" s="58"/>
      <c r="P17" s="58"/>
      <c r="Q17" s="58"/>
      <c r="R17" s="58"/>
      <c r="S17" s="59"/>
      <c r="T17" s="56"/>
      <c r="U17" s="52"/>
      <c r="V17" s="53"/>
      <c r="W17" s="116">
        <v>4.0</v>
      </c>
      <c r="X17" s="109"/>
      <c r="Y17" s="110"/>
      <c r="Z17" s="111"/>
      <c r="AA17" s="118"/>
      <c r="AB17" s="112"/>
      <c r="AC17" s="114"/>
      <c r="AD17" s="103">
        <f t="shared" si="2"/>
        <v>0</v>
      </c>
      <c r="AE17" s="137" t="s">
        <v>173</v>
      </c>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7">
        <v>1.0</v>
      </c>
      <c r="E22" s="111"/>
      <c r="F22" s="118">
        <v>1.0</v>
      </c>
      <c r="G22" s="112"/>
      <c r="H22" s="114"/>
      <c r="I22" s="103">
        <f t="shared" si="1"/>
        <v>5</v>
      </c>
      <c r="J22" s="109"/>
      <c r="K22" s="111"/>
      <c r="L22" s="111"/>
      <c r="M22" s="114"/>
      <c r="N22" s="108" t="s">
        <v>210</v>
      </c>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37" t="s">
        <v>173</v>
      </c>
      <c r="AF23" s="111"/>
      <c r="AG23" s="118" t="s">
        <v>172</v>
      </c>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9">
        <v>1.0</v>
      </c>
      <c r="AD26" s="103">
        <f t="shared" si="2"/>
        <v>5</v>
      </c>
      <c r="AE26" s="109"/>
      <c r="AF26" s="111"/>
      <c r="AG26" s="111"/>
      <c r="AH26" s="114"/>
      <c r="AI26" s="107"/>
      <c r="AJ26" s="58"/>
      <c r="AK26" s="58"/>
      <c r="AL26" s="58"/>
      <c r="AM26" s="58"/>
      <c r="AN26" s="59"/>
      <c r="AO26" s="56"/>
    </row>
    <row r="27" ht="15.0" customHeight="1">
      <c r="A27" s="53"/>
      <c r="B27" s="116">
        <v>14.0</v>
      </c>
      <c r="C27" s="109"/>
      <c r="D27" s="110"/>
      <c r="E27" s="111"/>
      <c r="F27" s="118"/>
      <c r="G27" s="112"/>
      <c r="H27" s="119"/>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70000.0</v>
      </c>
      <c r="C32" s="58"/>
      <c r="D32" s="58"/>
      <c r="E32" s="58"/>
      <c r="F32" s="59"/>
      <c r="G32" s="55"/>
      <c r="H32" s="60">
        <v>-30000.0</v>
      </c>
      <c r="I32" s="58"/>
      <c r="J32" s="58"/>
      <c r="K32" s="58"/>
      <c r="L32" s="58"/>
      <c r="M32" s="59"/>
      <c r="N32" s="55"/>
      <c r="O32" s="122">
        <v>1.0</v>
      </c>
      <c r="P32" s="58"/>
      <c r="Q32" s="58"/>
      <c r="R32" s="58"/>
      <c r="S32" s="59"/>
      <c r="T32" s="56"/>
      <c r="U32" s="52"/>
      <c r="V32" s="53"/>
      <c r="W32" s="121">
        <v>50000.0</v>
      </c>
      <c r="X32" s="58"/>
      <c r="Y32" s="58"/>
      <c r="Z32" s="58"/>
      <c r="AA32" s="59"/>
      <c r="AB32" s="55"/>
      <c r="AC32" s="60"/>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t="s">
        <v>460</v>
      </c>
      <c r="X35" s="124"/>
      <c r="Y35" s="124"/>
      <c r="Z35" s="124"/>
      <c r="AA35" s="124"/>
      <c r="AB35" s="124"/>
      <c r="AC35" s="124"/>
      <c r="AD35" s="124"/>
      <c r="AE35" s="125"/>
      <c r="AF35" s="55"/>
      <c r="AG35" s="126" t="s">
        <v>461</v>
      </c>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43</v>
      </c>
      <c r="C3" s="58"/>
      <c r="D3" s="58"/>
      <c r="E3" s="58"/>
      <c r="F3" s="58"/>
      <c r="G3" s="58"/>
      <c r="H3" s="58"/>
      <c r="I3" s="58"/>
      <c r="J3" s="58"/>
      <c r="K3" s="58"/>
      <c r="L3" s="58"/>
      <c r="M3" s="59"/>
      <c r="N3" s="55"/>
      <c r="O3" s="60">
        <v>1410000.0</v>
      </c>
      <c r="P3" s="58"/>
      <c r="Q3" s="58"/>
      <c r="R3" s="58"/>
      <c r="S3" s="59"/>
      <c r="T3" s="56"/>
      <c r="U3" s="52"/>
      <c r="V3" s="53"/>
      <c r="W3" s="57" t="s">
        <v>40</v>
      </c>
      <c r="X3" s="58"/>
      <c r="Y3" s="58"/>
      <c r="Z3" s="58"/>
      <c r="AA3" s="58"/>
      <c r="AB3" s="58"/>
      <c r="AC3" s="58"/>
      <c r="AD3" s="58"/>
      <c r="AE3" s="58"/>
      <c r="AF3" s="58"/>
      <c r="AG3" s="58"/>
      <c r="AH3" s="59"/>
      <c r="AI3" s="55"/>
      <c r="AJ3" s="60">
        <v>1470000.0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60000</v>
      </c>
      <c r="C6" s="58"/>
      <c r="D6" s="58"/>
      <c r="E6" s="58"/>
      <c r="F6" s="59"/>
      <c r="G6" s="55"/>
      <c r="H6" s="65">
        <v>8000.0</v>
      </c>
      <c r="I6" s="58"/>
      <c r="J6" s="58"/>
      <c r="K6" s="58"/>
      <c r="L6" s="59"/>
      <c r="M6" s="55"/>
      <c r="N6" s="55"/>
      <c r="O6" s="55"/>
      <c r="P6" s="66" t="str">
        <f>IF(B3&lt;&gt;"",IF(P8&gt;AK8,"WIN",IF(P8=AK8, "TIE","LOSS")),"")</f>
        <v>LOSS</v>
      </c>
      <c r="Q6" s="58"/>
      <c r="R6" s="59"/>
      <c r="S6" s="55"/>
      <c r="T6" s="56"/>
      <c r="U6" s="52"/>
      <c r="V6" s="53"/>
      <c r="W6" s="64">
        <f>IF(W3&lt;&gt;"",IF(AJ3&lt;O3,O3-AJ3,0),"")</f>
        <v>0</v>
      </c>
      <c r="X6" s="58"/>
      <c r="Y6" s="58"/>
      <c r="Z6" s="58"/>
      <c r="AA6" s="59"/>
      <c r="AB6" s="55"/>
      <c r="AC6" s="65">
        <v>11000.0</v>
      </c>
      <c r="AD6" s="58"/>
      <c r="AE6" s="58"/>
      <c r="AF6" s="58"/>
      <c r="AG6" s="59"/>
      <c r="AH6" s="55"/>
      <c r="AI6" s="55"/>
      <c r="AJ6" s="55"/>
      <c r="AK6" s="66" t="str">
        <f>IF(W3&lt;&gt;"",IF(AK8&gt;P8,"WIN",IF(AK8=P8, "TIE","LOSS")),"")</f>
        <v>WIN</v>
      </c>
      <c r="AL6" s="58"/>
      <c r="AM6" s="59"/>
      <c r="AN6" s="55"/>
      <c r="AO6" s="56"/>
    </row>
    <row r="7" ht="15.0" customHeight="1">
      <c r="A7" s="53"/>
      <c r="B7" s="90" t="s">
        <v>329</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+0</v>
      </c>
      <c r="L8" s="59"/>
      <c r="M8" s="55"/>
      <c r="N8" s="55"/>
      <c r="O8" s="55"/>
      <c r="P8" s="66">
        <f>IF(B3&lt;&gt;"",SUM(D14:D29),"")</f>
        <v>1</v>
      </c>
      <c r="Q8" s="58"/>
      <c r="R8" s="59"/>
      <c r="S8" s="55"/>
      <c r="T8" s="56"/>
      <c r="U8" s="52"/>
      <c r="V8" s="53"/>
      <c r="W8" s="79"/>
      <c r="X8" s="80"/>
      <c r="Y8" s="80"/>
      <c r="Z8" s="80"/>
      <c r="AA8" s="81"/>
      <c r="AB8" s="55"/>
      <c r="AC8" s="55"/>
      <c r="AD8" s="54" t="s">
        <v>64</v>
      </c>
      <c r="AF8" s="82" t="str">
        <f>if(W3&lt;&gt;"",if(AC6=H6,"+0",if(AC6&gt;H6,if(AC6&gt;=H6*2,"+2","+1"),"+0")),"")</f>
        <v>+1</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0</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449</v>
      </c>
      <c r="D11" s="88" t="s">
        <v>450</v>
      </c>
      <c r="E11" s="87" t="s">
        <v>451</v>
      </c>
      <c r="F11" s="87" t="s">
        <v>452</v>
      </c>
      <c r="G11" s="89" t="s">
        <v>69</v>
      </c>
      <c r="H11" s="87" t="s">
        <v>453</v>
      </c>
      <c r="I11" s="91" t="s">
        <v>71</v>
      </c>
      <c r="J11" s="104" t="s">
        <v>72</v>
      </c>
      <c r="K11" s="58"/>
      <c r="L11" s="58"/>
      <c r="M11" s="59"/>
      <c r="N11" s="55"/>
      <c r="O11" s="55"/>
      <c r="P11" s="93"/>
      <c r="Q11" s="93"/>
      <c r="R11" s="93"/>
      <c r="S11" s="55"/>
      <c r="T11" s="56"/>
      <c r="U11" s="52"/>
      <c r="V11" s="53"/>
      <c r="W11" s="55"/>
      <c r="X11" s="87" t="s">
        <v>454</v>
      </c>
      <c r="Y11" s="88" t="s">
        <v>455</v>
      </c>
      <c r="Z11" s="87" t="s">
        <v>456</v>
      </c>
      <c r="AA11" s="87" t="s">
        <v>457</v>
      </c>
      <c r="AB11" s="89" t="s">
        <v>69</v>
      </c>
      <c r="AC11" s="87" t="s">
        <v>459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v>1.0</v>
      </c>
      <c r="D14" s="99">
        <v>1.0</v>
      </c>
      <c r="E14" s="99"/>
      <c r="F14" s="99"/>
      <c r="G14" s="100"/>
      <c r="H14" s="101"/>
      <c r="I14" s="103">
        <f t="shared" ref="I14:I29" si="1">C14+D14*3+E14*2+F14*2+H14*5</f>
        <v>4</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v>1.0</v>
      </c>
      <c r="AD15" s="103">
        <f t="shared" si="2"/>
        <v>5</v>
      </c>
      <c r="AE15" s="109"/>
      <c r="AF15" s="115"/>
      <c r="AG15" s="115"/>
      <c r="AH15" s="114"/>
      <c r="AI15" s="108" t="s">
        <v>130</v>
      </c>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7">
        <v>1.0</v>
      </c>
      <c r="Z22" s="111"/>
      <c r="AA22" s="111"/>
      <c r="AB22" s="112"/>
      <c r="AC22" s="114"/>
      <c r="AD22" s="103">
        <f t="shared" si="2"/>
        <v>3</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37">
        <v>1.0</v>
      </c>
      <c r="Y23" s="117">
        <v>1.0</v>
      </c>
      <c r="Z23" s="111"/>
      <c r="AA23" s="111"/>
      <c r="AB23" s="112"/>
      <c r="AC23" s="114"/>
      <c r="AD23" s="103">
        <f t="shared" si="2"/>
        <v>4</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9">
        <v>1.0</v>
      </c>
      <c r="I27" s="103">
        <f t="shared" si="1"/>
        <v>5</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60000.0</v>
      </c>
      <c r="C32" s="58"/>
      <c r="D32" s="58"/>
      <c r="E32" s="58"/>
      <c r="F32" s="59"/>
      <c r="G32" s="55"/>
      <c r="H32" s="60"/>
      <c r="I32" s="58"/>
      <c r="J32" s="58"/>
      <c r="K32" s="58"/>
      <c r="L32" s="58"/>
      <c r="M32" s="59"/>
      <c r="N32" s="55"/>
      <c r="O32" s="122">
        <v>0.0</v>
      </c>
      <c r="P32" s="58"/>
      <c r="Q32" s="58"/>
      <c r="R32" s="58"/>
      <c r="S32" s="59"/>
      <c r="T32" s="56"/>
      <c r="U32" s="52"/>
      <c r="V32" s="53"/>
      <c r="W32" s="121">
        <v>80000.0</v>
      </c>
      <c r="X32" s="58"/>
      <c r="Y32" s="58"/>
      <c r="Z32" s="58"/>
      <c r="AA32" s="59"/>
      <c r="AB32" s="55"/>
      <c r="AC32" s="60"/>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N15:S15"/>
    <mergeCell ref="N13:S13"/>
    <mergeCell ref="N14:S14"/>
    <mergeCell ref="N18:S18"/>
    <mergeCell ref="N19:S19"/>
    <mergeCell ref="P7:R7"/>
    <mergeCell ref="P8:R8"/>
    <mergeCell ref="P10:R10"/>
    <mergeCell ref="P9:R9"/>
    <mergeCell ref="N27:S27"/>
    <mergeCell ref="N28:S28"/>
    <mergeCell ref="O32:S32"/>
    <mergeCell ref="O31:S31"/>
    <mergeCell ref="N26:S26"/>
    <mergeCell ref="N29:S29"/>
    <mergeCell ref="L35:S37"/>
    <mergeCell ref="L34:S34"/>
    <mergeCell ref="N24:S24"/>
    <mergeCell ref="N25:S25"/>
    <mergeCell ref="O3:S3"/>
    <mergeCell ref="P5:R5"/>
    <mergeCell ref="N20:S20"/>
    <mergeCell ref="N22:S22"/>
    <mergeCell ref="N21:S21"/>
    <mergeCell ref="N17:S17"/>
    <mergeCell ref="N16:S16"/>
    <mergeCell ref="N23:S23"/>
    <mergeCell ref="O2:S2"/>
    <mergeCell ref="W2:AH2"/>
    <mergeCell ref="H5:L5"/>
    <mergeCell ref="H6:L6"/>
    <mergeCell ref="B3:M3"/>
    <mergeCell ref="B2:M2"/>
    <mergeCell ref="AC5:AG5"/>
    <mergeCell ref="AK5:AM5"/>
    <mergeCell ref="AK6:AM6"/>
    <mergeCell ref="B5:F5"/>
    <mergeCell ref="W3:AH3"/>
    <mergeCell ref="B6:F6"/>
    <mergeCell ref="AC32:AH32"/>
    <mergeCell ref="W32:AA32"/>
    <mergeCell ref="W35:AE37"/>
    <mergeCell ref="AI23:AN23"/>
    <mergeCell ref="AI24:AN24"/>
    <mergeCell ref="AI25:AN25"/>
    <mergeCell ref="AI26:AN26"/>
    <mergeCell ref="AI29:AN29"/>
    <mergeCell ref="AI28:AN28"/>
    <mergeCell ref="AI27:AN27"/>
    <mergeCell ref="AI16:AN16"/>
    <mergeCell ref="AI17:AN17"/>
    <mergeCell ref="AI18:AN18"/>
    <mergeCell ref="AI21:AN21"/>
    <mergeCell ref="AI19:AN19"/>
    <mergeCell ref="AI20:AN20"/>
    <mergeCell ref="AJ3:AN3"/>
    <mergeCell ref="AJ2:AN2"/>
    <mergeCell ref="AI14:AN14"/>
    <mergeCell ref="AI15:AN15"/>
    <mergeCell ref="AJ32:AN32"/>
    <mergeCell ref="AG35:AN37"/>
    <mergeCell ref="AI22:AN22"/>
    <mergeCell ref="AK7:AM7"/>
    <mergeCell ref="X11:X13"/>
    <mergeCell ref="Y11:Y13"/>
    <mergeCell ref="AI13:AN13"/>
    <mergeCell ref="AF8:AG8"/>
    <mergeCell ref="AD8:AE8"/>
    <mergeCell ref="AK8:AM8"/>
    <mergeCell ref="AK9:AM9"/>
    <mergeCell ref="AK10:AM10"/>
    <mergeCell ref="Z11:Z13"/>
    <mergeCell ref="H11:H13"/>
    <mergeCell ref="I11:I13"/>
    <mergeCell ref="B35:J37"/>
    <mergeCell ref="B34:J34"/>
    <mergeCell ref="H32:M32"/>
    <mergeCell ref="H31:M31"/>
    <mergeCell ref="B32:F32"/>
    <mergeCell ref="B31:F31"/>
    <mergeCell ref="K12:K13"/>
    <mergeCell ref="J12:J13"/>
    <mergeCell ref="L12:L13"/>
    <mergeCell ref="J11:M11"/>
    <mergeCell ref="F11:F13"/>
    <mergeCell ref="G11:G13"/>
    <mergeCell ref="M12:M13"/>
    <mergeCell ref="AG12:AG13"/>
    <mergeCell ref="AH12:AH13"/>
    <mergeCell ref="AF12:AF13"/>
    <mergeCell ref="AE12:AE13"/>
    <mergeCell ref="W5:AA5"/>
    <mergeCell ref="W6:AA6"/>
    <mergeCell ref="W7:AA7"/>
    <mergeCell ref="W9:AA9"/>
    <mergeCell ref="W8:AA8"/>
    <mergeCell ref="AC6:AG6"/>
    <mergeCell ref="P6:R6"/>
    <mergeCell ref="AA11:AA13"/>
    <mergeCell ref="AB11:AB13"/>
    <mergeCell ref="AC11:AC13"/>
    <mergeCell ref="AD11:AD13"/>
    <mergeCell ref="AE11:AH11"/>
    <mergeCell ref="K8:L8"/>
    <mergeCell ref="I8:J8"/>
    <mergeCell ref="B8:F8"/>
    <mergeCell ref="B7:F7"/>
    <mergeCell ref="B9:F9"/>
    <mergeCell ref="E11:E13"/>
    <mergeCell ref="D11:D13"/>
    <mergeCell ref="C11:C13"/>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38</v>
      </c>
      <c r="C3" s="58"/>
      <c r="D3" s="58"/>
      <c r="E3" s="58"/>
      <c r="F3" s="58"/>
      <c r="G3" s="58"/>
      <c r="H3" s="58"/>
      <c r="I3" s="58"/>
      <c r="J3" s="58"/>
      <c r="K3" s="58"/>
      <c r="L3" s="58"/>
      <c r="M3" s="59"/>
      <c r="N3" s="55"/>
      <c r="O3" s="60">
        <v>1170000.0</v>
      </c>
      <c r="P3" s="58"/>
      <c r="Q3" s="58"/>
      <c r="R3" s="58"/>
      <c r="S3" s="59"/>
      <c r="T3" s="56"/>
      <c r="U3" s="52"/>
      <c r="V3" s="53"/>
      <c r="W3" s="57" t="s">
        <v>45</v>
      </c>
      <c r="X3" s="58"/>
      <c r="Y3" s="58"/>
      <c r="Z3" s="58"/>
      <c r="AA3" s="58"/>
      <c r="AB3" s="58"/>
      <c r="AC3" s="58"/>
      <c r="AD3" s="58"/>
      <c r="AE3" s="58"/>
      <c r="AF3" s="58"/>
      <c r="AG3" s="58"/>
      <c r="AH3" s="59"/>
      <c r="AI3" s="55"/>
      <c r="AJ3" s="60">
        <v>1210000.0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40000</v>
      </c>
      <c r="C6" s="58"/>
      <c r="D6" s="58"/>
      <c r="E6" s="58"/>
      <c r="F6" s="59"/>
      <c r="G6" s="55"/>
      <c r="H6" s="65">
        <v>10000.0</v>
      </c>
      <c r="I6" s="58"/>
      <c r="J6" s="58"/>
      <c r="K6" s="58"/>
      <c r="L6" s="59"/>
      <c r="M6" s="55"/>
      <c r="N6" s="55"/>
      <c r="O6" s="55"/>
      <c r="P6" s="66" t="str">
        <f>IF(B3&lt;&gt;"",IF(P8&gt;AK8,"WIN",IF(P8=AK8, "TIE","LOSS")),"")</f>
        <v>WIN</v>
      </c>
      <c r="Q6" s="58"/>
      <c r="R6" s="59"/>
      <c r="S6" s="55"/>
      <c r="T6" s="56"/>
      <c r="U6" s="52"/>
      <c r="V6" s="53"/>
      <c r="W6" s="64">
        <f>IF(W3&lt;&gt;"",IF(AJ3&lt;O3,O3-AJ3,0),"")</f>
        <v>0</v>
      </c>
      <c r="X6" s="58"/>
      <c r="Y6" s="58"/>
      <c r="Z6" s="58"/>
      <c r="AA6" s="59"/>
      <c r="AB6" s="55"/>
      <c r="AC6" s="65">
        <v>15000.0</v>
      </c>
      <c r="AD6" s="58"/>
      <c r="AE6" s="58"/>
      <c r="AF6" s="58"/>
      <c r="AG6" s="59"/>
      <c r="AH6" s="55"/>
      <c r="AI6" s="55"/>
      <c r="AJ6" s="55"/>
      <c r="AK6" s="66" t="str">
        <f>IF(W3&lt;&gt;"",IF(AK8&gt;P8,"WIN",IF(AK8=P8, "TIE","LOSS")),"")</f>
        <v>LOSS</v>
      </c>
      <c r="AL6" s="58"/>
      <c r="AM6" s="59"/>
      <c r="AN6" s="55"/>
      <c r="AO6" s="56"/>
    </row>
    <row r="7" ht="15.0" customHeight="1">
      <c r="A7" s="53"/>
      <c r="B7" s="90" t="s">
        <v>458</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+0</v>
      </c>
      <c r="L8" s="59"/>
      <c r="M8" s="55"/>
      <c r="N8" s="55"/>
      <c r="O8" s="55"/>
      <c r="P8" s="66">
        <f>IF(B3&lt;&gt;"",SUM(D14:D29),"")</f>
        <v>1</v>
      </c>
      <c r="Q8" s="58"/>
      <c r="R8" s="59"/>
      <c r="S8" s="55"/>
      <c r="T8" s="56"/>
      <c r="U8" s="52"/>
      <c r="V8" s="53"/>
      <c r="W8" s="79"/>
      <c r="X8" s="80"/>
      <c r="Y8" s="80"/>
      <c r="Z8" s="80"/>
      <c r="AA8" s="81"/>
      <c r="AB8" s="55"/>
      <c r="AC8" s="55"/>
      <c r="AD8" s="54" t="s">
        <v>64</v>
      </c>
      <c r="AF8" s="82" t="str">
        <f>if(W3&lt;&gt;"",if(AC6=H6,"+0",if(AC6&gt;H6,if(AC6&gt;=H6*2,"+2","+1"),"+0")),"")</f>
        <v>+1</v>
      </c>
      <c r="AG8" s="59"/>
      <c r="AH8" s="55"/>
      <c r="AI8" s="55"/>
      <c r="AJ8" s="55"/>
      <c r="AK8" s="66">
        <f>IF(W3&lt;&gt;"",SUM(Y14:Y29),"")</f>
        <v>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4</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462</v>
      </c>
      <c r="D11" s="88" t="s">
        <v>463</v>
      </c>
      <c r="E11" s="87" t="s">
        <v>464</v>
      </c>
      <c r="F11" s="87" t="s">
        <v>465</v>
      </c>
      <c r="G11" s="89" t="s">
        <v>69</v>
      </c>
      <c r="H11" s="87" t="s">
        <v>466</v>
      </c>
      <c r="I11" s="91" t="s">
        <v>71</v>
      </c>
      <c r="J11" s="104" t="s">
        <v>72</v>
      </c>
      <c r="K11" s="58"/>
      <c r="L11" s="58"/>
      <c r="M11" s="59"/>
      <c r="N11" s="55"/>
      <c r="O11" s="55"/>
      <c r="P11" s="93"/>
      <c r="Q11" s="93"/>
      <c r="R11" s="93"/>
      <c r="S11" s="55"/>
      <c r="T11" s="56"/>
      <c r="U11" s="52"/>
      <c r="V11" s="53"/>
      <c r="W11" s="55"/>
      <c r="X11" s="87" t="s">
        <v>467</v>
      </c>
      <c r="Y11" s="88" t="s">
        <v>468</v>
      </c>
      <c r="Z11" s="87" t="s">
        <v>469</v>
      </c>
      <c r="AA11" s="87" t="s">
        <v>470</v>
      </c>
      <c r="AB11" s="89" t="s">
        <v>69</v>
      </c>
      <c r="AC11" s="87" t="s">
        <v>471</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v>1.0</v>
      </c>
      <c r="G14" s="100"/>
      <c r="H14" s="101"/>
      <c r="I14" s="103">
        <f t="shared" ref="I14:I29" si="1">C14+D14*3+E14*2+F14*2+H14*5</f>
        <v>2</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8">
        <v>1.0</v>
      </c>
      <c r="G15" s="112"/>
      <c r="H15" s="114"/>
      <c r="I15" s="103">
        <f t="shared" si="1"/>
        <v>2</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8">
        <v>1.0</v>
      </c>
      <c r="AH16" s="114"/>
      <c r="AI16" s="108" t="s">
        <v>299</v>
      </c>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v>1.0</v>
      </c>
      <c r="E18" s="111"/>
      <c r="F18" s="111"/>
      <c r="G18" s="112"/>
      <c r="H18" s="114"/>
      <c r="I18" s="103">
        <f t="shared" si="1"/>
        <v>3</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8">
        <v>2.0</v>
      </c>
      <c r="G24" s="112"/>
      <c r="H24" s="119">
        <v>1.0</v>
      </c>
      <c r="I24" s="103">
        <f t="shared" si="1"/>
        <v>9</v>
      </c>
      <c r="J24" s="109"/>
      <c r="K24" s="111"/>
      <c r="L24" s="111"/>
      <c r="M24" s="114"/>
      <c r="N24" s="108" t="s">
        <v>213</v>
      </c>
      <c r="O24" s="58"/>
      <c r="P24" s="58"/>
      <c r="Q24" s="58"/>
      <c r="R24" s="58"/>
      <c r="S24" s="59"/>
      <c r="T24" s="56"/>
      <c r="U24" s="52"/>
      <c r="V24" s="53"/>
      <c r="W24" s="95">
        <v>11.0</v>
      </c>
      <c r="X24" s="109"/>
      <c r="Y24" s="110"/>
      <c r="Z24" s="111"/>
      <c r="AA24" s="111"/>
      <c r="AB24" s="112"/>
      <c r="AC24" s="114"/>
      <c r="AD24" s="103">
        <f t="shared" si="2"/>
        <v>0</v>
      </c>
      <c r="AE24" s="109"/>
      <c r="AF24" s="111"/>
      <c r="AG24" s="118">
        <v>1.0</v>
      </c>
      <c r="AH24" s="114"/>
      <c r="AI24" s="108" t="s">
        <v>299</v>
      </c>
      <c r="AJ24" s="58"/>
      <c r="AK24" s="58"/>
      <c r="AL24" s="58"/>
      <c r="AM24" s="58"/>
      <c r="AN24" s="59"/>
      <c r="AO24" s="56"/>
    </row>
    <row r="25" ht="15.0" customHeight="1">
      <c r="A25" s="53"/>
      <c r="B25" s="95">
        <v>12.0</v>
      </c>
      <c r="C25" s="109"/>
      <c r="D25" s="110"/>
      <c r="E25" s="111"/>
      <c r="F25" s="111"/>
      <c r="G25" s="112"/>
      <c r="H25" s="119"/>
      <c r="I25" s="103">
        <f t="shared" si="1"/>
        <v>0</v>
      </c>
      <c r="J25" s="109"/>
      <c r="K25" s="111"/>
      <c r="L25" s="111"/>
      <c r="M25" s="114"/>
      <c r="N25" s="107"/>
      <c r="O25" s="58"/>
      <c r="P25" s="58"/>
      <c r="Q25" s="58"/>
      <c r="R25" s="58"/>
      <c r="S25" s="59"/>
      <c r="T25" s="56"/>
      <c r="U25" s="52"/>
      <c r="V25" s="53"/>
      <c r="W25" s="95">
        <v>12.0</v>
      </c>
      <c r="X25" s="109"/>
      <c r="Y25" s="110"/>
      <c r="Z25" s="111"/>
      <c r="AA25" s="111"/>
      <c r="AB25" s="112"/>
      <c r="AC25" s="119">
        <v>1.0</v>
      </c>
      <c r="AD25" s="103">
        <f t="shared" si="2"/>
        <v>5</v>
      </c>
      <c r="AE25" s="109"/>
      <c r="AF25" s="111"/>
      <c r="AG25" s="111"/>
      <c r="AH25" s="114"/>
      <c r="AI25" s="108" t="s">
        <v>213</v>
      </c>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8">
        <v>1.0</v>
      </c>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70000.0</v>
      </c>
      <c r="C32" s="58"/>
      <c r="D32" s="58"/>
      <c r="E32" s="58"/>
      <c r="F32" s="59"/>
      <c r="G32" s="55"/>
      <c r="H32" s="60"/>
      <c r="I32" s="58"/>
      <c r="J32" s="58"/>
      <c r="K32" s="58"/>
      <c r="L32" s="58"/>
      <c r="M32" s="59"/>
      <c r="N32" s="55"/>
      <c r="O32" s="122">
        <v>1.0</v>
      </c>
      <c r="P32" s="58"/>
      <c r="Q32" s="58"/>
      <c r="R32" s="58"/>
      <c r="S32" s="59"/>
      <c r="T32" s="56"/>
      <c r="U32" s="52"/>
      <c r="V32" s="53"/>
      <c r="W32" s="121">
        <v>20000.0</v>
      </c>
      <c r="X32" s="58"/>
      <c r="Y32" s="58"/>
      <c r="Z32" s="58"/>
      <c r="AA32" s="59"/>
      <c r="AB32" s="55"/>
      <c r="AC32" s="60">
        <v>30000.0</v>
      </c>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39" t="s">
        <v>483</v>
      </c>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47"/>
      <c r="AH38" s="132"/>
      <c r="AI38" s="132"/>
      <c r="AJ38" s="132"/>
      <c r="AK38" s="132"/>
      <c r="AL38" s="132"/>
      <c r="AM38" s="132"/>
      <c r="AN38" s="132"/>
      <c r="AO38" s="133"/>
    </row>
  </sheetData>
  <mergeCells count="111">
    <mergeCell ref="N15:S15"/>
    <mergeCell ref="N13:S13"/>
    <mergeCell ref="N14:S14"/>
    <mergeCell ref="N18:S18"/>
    <mergeCell ref="N19:S19"/>
    <mergeCell ref="P7:R7"/>
    <mergeCell ref="P8:R8"/>
    <mergeCell ref="P10:R10"/>
    <mergeCell ref="P9:R9"/>
    <mergeCell ref="N27:S27"/>
    <mergeCell ref="N28:S28"/>
    <mergeCell ref="O32:S32"/>
    <mergeCell ref="O31:S31"/>
    <mergeCell ref="N26:S26"/>
    <mergeCell ref="N29:S29"/>
    <mergeCell ref="L35:S37"/>
    <mergeCell ref="L34:S34"/>
    <mergeCell ref="N24:S24"/>
    <mergeCell ref="N25:S25"/>
    <mergeCell ref="O3:S3"/>
    <mergeCell ref="P5:R5"/>
    <mergeCell ref="N20:S20"/>
    <mergeCell ref="N22:S22"/>
    <mergeCell ref="N21:S21"/>
    <mergeCell ref="N17:S17"/>
    <mergeCell ref="N16:S16"/>
    <mergeCell ref="N23:S23"/>
    <mergeCell ref="O2:S2"/>
    <mergeCell ref="W2:AH2"/>
    <mergeCell ref="H5:L5"/>
    <mergeCell ref="H6:L6"/>
    <mergeCell ref="B3:M3"/>
    <mergeCell ref="B2:M2"/>
    <mergeCell ref="AC5:AG5"/>
    <mergeCell ref="AK5:AM5"/>
    <mergeCell ref="AK6:AM6"/>
    <mergeCell ref="B5:F5"/>
    <mergeCell ref="W3:AH3"/>
    <mergeCell ref="B6:F6"/>
    <mergeCell ref="AC32:AH32"/>
    <mergeCell ref="W32:AA32"/>
    <mergeCell ref="W35:AE37"/>
    <mergeCell ref="AI23:AN23"/>
    <mergeCell ref="AI24:AN24"/>
    <mergeCell ref="AI25:AN25"/>
    <mergeCell ref="AI26:AN26"/>
    <mergeCell ref="AI29:AN29"/>
    <mergeCell ref="AI28:AN28"/>
    <mergeCell ref="AI27:AN27"/>
    <mergeCell ref="AI16:AN16"/>
    <mergeCell ref="AI17:AN17"/>
    <mergeCell ref="AI18:AN18"/>
    <mergeCell ref="AI21:AN21"/>
    <mergeCell ref="AI19:AN19"/>
    <mergeCell ref="AI20:AN20"/>
    <mergeCell ref="AJ3:AN3"/>
    <mergeCell ref="AJ2:AN2"/>
    <mergeCell ref="AI14:AN14"/>
    <mergeCell ref="AI15:AN15"/>
    <mergeCell ref="AJ32:AN32"/>
    <mergeCell ref="AG35:AN37"/>
    <mergeCell ref="AI22:AN22"/>
    <mergeCell ref="AK7:AM7"/>
    <mergeCell ref="X11:X13"/>
    <mergeCell ref="Y11:Y13"/>
    <mergeCell ref="AI13:AN13"/>
    <mergeCell ref="AF8:AG8"/>
    <mergeCell ref="AD8:AE8"/>
    <mergeCell ref="AK8:AM8"/>
    <mergeCell ref="AK9:AM9"/>
    <mergeCell ref="AK10:AM10"/>
    <mergeCell ref="Z11:Z13"/>
    <mergeCell ref="H11:H13"/>
    <mergeCell ref="I11:I13"/>
    <mergeCell ref="B35:J37"/>
    <mergeCell ref="B34:J34"/>
    <mergeCell ref="H32:M32"/>
    <mergeCell ref="H31:M31"/>
    <mergeCell ref="B32:F32"/>
    <mergeCell ref="B31:F31"/>
    <mergeCell ref="K12:K13"/>
    <mergeCell ref="J12:J13"/>
    <mergeCell ref="L12:L13"/>
    <mergeCell ref="J11:M11"/>
    <mergeCell ref="F11:F13"/>
    <mergeCell ref="G11:G13"/>
    <mergeCell ref="M12:M13"/>
    <mergeCell ref="AG12:AG13"/>
    <mergeCell ref="AH12:AH13"/>
    <mergeCell ref="AF12:AF13"/>
    <mergeCell ref="AE12:AE13"/>
    <mergeCell ref="W5:AA5"/>
    <mergeCell ref="W6:AA6"/>
    <mergeCell ref="W7:AA7"/>
    <mergeCell ref="W9:AA9"/>
    <mergeCell ref="W8:AA8"/>
    <mergeCell ref="AC6:AG6"/>
    <mergeCell ref="P6:R6"/>
    <mergeCell ref="AA11:AA13"/>
    <mergeCell ref="AB11:AB13"/>
    <mergeCell ref="AC11:AC13"/>
    <mergeCell ref="AD11:AD13"/>
    <mergeCell ref="AE11:AH11"/>
    <mergeCell ref="K8:L8"/>
    <mergeCell ref="I8:J8"/>
    <mergeCell ref="B8:F8"/>
    <mergeCell ref="B7:F7"/>
    <mergeCell ref="B9:F9"/>
    <mergeCell ref="E11:E13"/>
    <mergeCell ref="D11:D13"/>
    <mergeCell ref="C11:C13"/>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49</v>
      </c>
      <c r="C3" s="58"/>
      <c r="D3" s="58"/>
      <c r="E3" s="58"/>
      <c r="F3" s="58"/>
      <c r="G3" s="58"/>
      <c r="H3" s="58"/>
      <c r="I3" s="58"/>
      <c r="J3" s="58"/>
      <c r="K3" s="58"/>
      <c r="L3" s="58"/>
      <c r="M3" s="59"/>
      <c r="N3" s="55"/>
      <c r="O3" s="60">
        <v>1150000.0</v>
      </c>
      <c r="P3" s="58"/>
      <c r="Q3" s="58"/>
      <c r="R3" s="58"/>
      <c r="S3" s="59"/>
      <c r="T3" s="56"/>
      <c r="U3" s="52"/>
      <c r="V3" s="53"/>
      <c r="W3" s="57" t="s">
        <v>48</v>
      </c>
      <c r="X3" s="58"/>
      <c r="Y3" s="58"/>
      <c r="Z3" s="58"/>
      <c r="AA3" s="58"/>
      <c r="AB3" s="58"/>
      <c r="AC3" s="58"/>
      <c r="AD3" s="58"/>
      <c r="AE3" s="58"/>
      <c r="AF3" s="58"/>
      <c r="AG3" s="58"/>
      <c r="AH3" s="59"/>
      <c r="AI3" s="55"/>
      <c r="AJ3" s="60">
        <v>1220000.0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70000</v>
      </c>
      <c r="C6" s="58"/>
      <c r="D6" s="58"/>
      <c r="E6" s="58"/>
      <c r="F6" s="59"/>
      <c r="G6" s="55"/>
      <c r="H6" s="65">
        <v>13000.0</v>
      </c>
      <c r="I6" s="58"/>
      <c r="J6" s="58"/>
      <c r="K6" s="58"/>
      <c r="L6" s="59"/>
      <c r="M6" s="55"/>
      <c r="N6" s="55"/>
      <c r="O6" s="55"/>
      <c r="P6" s="66" t="str">
        <f>IF(B3&lt;&gt;"",IF(P8&gt;AK8,"WIN",IF(P8=AK8, "TIE","LOSS")),"")</f>
        <v>LOSS</v>
      </c>
      <c r="Q6" s="58"/>
      <c r="R6" s="59"/>
      <c r="S6" s="55"/>
      <c r="T6" s="56"/>
      <c r="U6" s="52"/>
      <c r="V6" s="53"/>
      <c r="W6" s="64">
        <f>IF(W3&lt;&gt;"",IF(AJ3&lt;O3,O3-AJ3,0),"")</f>
        <v>0</v>
      </c>
      <c r="X6" s="58"/>
      <c r="Y6" s="58"/>
      <c r="Z6" s="58"/>
      <c r="AA6" s="59"/>
      <c r="AB6" s="55"/>
      <c r="AC6" s="65">
        <v>13000.0</v>
      </c>
      <c r="AD6" s="58"/>
      <c r="AE6" s="58"/>
      <c r="AF6" s="58"/>
      <c r="AG6" s="59"/>
      <c r="AH6" s="55"/>
      <c r="AI6" s="55"/>
      <c r="AJ6" s="55"/>
      <c r="AK6" s="66" t="str">
        <f>IF(W3&lt;&gt;"",IF(AK8&gt;P8,"WIN",IF(AK8=P8, "TIE","LOSS")),"")</f>
        <v>WIN</v>
      </c>
      <c r="AL6" s="58"/>
      <c r="AM6" s="59"/>
      <c r="AN6" s="55"/>
      <c r="AO6" s="56"/>
    </row>
    <row r="7" ht="15.0" customHeight="1">
      <c r="A7" s="53"/>
      <c r="B7" s="90" t="s">
        <v>145</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+0</v>
      </c>
      <c r="L8" s="59"/>
      <c r="M8" s="55"/>
      <c r="N8" s="55"/>
      <c r="O8" s="55"/>
      <c r="P8" s="66">
        <f>IF(B3&lt;&gt;"",SUM(D14:D29),"")</f>
        <v>0</v>
      </c>
      <c r="Q8" s="58"/>
      <c r="R8" s="59"/>
      <c r="S8" s="55"/>
      <c r="T8" s="56"/>
      <c r="U8" s="52"/>
      <c r="V8" s="53"/>
      <c r="W8" s="79"/>
      <c r="X8" s="80"/>
      <c r="Y8" s="80"/>
      <c r="Z8" s="80"/>
      <c r="AA8" s="81"/>
      <c r="AB8" s="55"/>
      <c r="AC8" s="55"/>
      <c r="AD8" s="54" t="s">
        <v>64</v>
      </c>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2</v>
      </c>
      <c r="Q10" s="58"/>
      <c r="R10" s="59"/>
      <c r="S10" s="55"/>
      <c r="T10" s="56"/>
      <c r="U10" s="52"/>
      <c r="V10" s="53"/>
      <c r="W10" s="55"/>
      <c r="X10" s="55"/>
      <c r="Y10" s="55"/>
      <c r="Z10" s="55"/>
      <c r="AA10" s="55"/>
      <c r="AB10" s="55"/>
      <c r="AC10" s="55"/>
      <c r="AD10" s="55"/>
      <c r="AE10" s="55"/>
      <c r="AF10" s="55"/>
      <c r="AG10" s="55"/>
      <c r="AH10" s="55"/>
      <c r="AI10" s="55"/>
      <c r="AJ10" s="86"/>
      <c r="AK10" s="66">
        <f>IF(W3&lt;&gt;"",SUM(AA14:AA29),"")</f>
        <v>1</v>
      </c>
      <c r="AL10" s="58"/>
      <c r="AM10" s="59"/>
      <c r="AN10" s="55"/>
      <c r="AO10" s="56"/>
    </row>
    <row r="11" ht="15.0" customHeight="1">
      <c r="A11" s="53"/>
      <c r="B11" s="55"/>
      <c r="C11" s="87" t="s">
        <v>472</v>
      </c>
      <c r="D11" s="88" t="s">
        <v>473</v>
      </c>
      <c r="E11" s="87" t="s">
        <v>474</v>
      </c>
      <c r="F11" s="87" t="s">
        <v>475</v>
      </c>
      <c r="G11" s="89" t="s">
        <v>69</v>
      </c>
      <c r="H11" s="87" t="s">
        <v>476</v>
      </c>
      <c r="I11" s="91" t="s">
        <v>71</v>
      </c>
      <c r="J11" s="104" t="s">
        <v>72</v>
      </c>
      <c r="K11" s="58"/>
      <c r="L11" s="58"/>
      <c r="M11" s="59"/>
      <c r="N11" s="55"/>
      <c r="O11" s="55"/>
      <c r="P11" s="93"/>
      <c r="Q11" s="93"/>
      <c r="R11" s="93"/>
      <c r="S11" s="55"/>
      <c r="T11" s="56"/>
      <c r="U11" s="52"/>
      <c r="V11" s="53"/>
      <c r="W11" s="55"/>
      <c r="X11" s="87" t="s">
        <v>477</v>
      </c>
      <c r="Y11" s="88" t="s">
        <v>478</v>
      </c>
      <c r="Z11" s="87" t="s">
        <v>479</v>
      </c>
      <c r="AA11" s="87" t="s">
        <v>480</v>
      </c>
      <c r="AB11" s="89" t="s">
        <v>69</v>
      </c>
      <c r="AC11" s="87" t="s">
        <v>481</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v>1.0</v>
      </c>
      <c r="D14" s="99"/>
      <c r="E14" s="99"/>
      <c r="F14" s="99"/>
      <c r="G14" s="100"/>
      <c r="H14" s="101">
        <v>1.0</v>
      </c>
      <c r="I14" s="103">
        <f t="shared" ref="I14:I29" si="1">C14+D14*3+E14*2+F14*2+H14*5</f>
        <v>6</v>
      </c>
      <c r="J14" s="105"/>
      <c r="K14" s="100"/>
      <c r="L14" s="100"/>
      <c r="M14" s="106"/>
      <c r="N14" s="108" t="s">
        <v>482</v>
      </c>
      <c r="O14" s="58"/>
      <c r="P14" s="58"/>
      <c r="Q14" s="58"/>
      <c r="R14" s="58"/>
      <c r="S14" s="59"/>
      <c r="T14" s="56"/>
      <c r="U14" s="52"/>
      <c r="V14" s="53"/>
      <c r="W14" s="95">
        <v>1.0</v>
      </c>
      <c r="X14" s="98"/>
      <c r="Y14" s="99"/>
      <c r="Z14" s="99"/>
      <c r="AA14" s="99">
        <v>1.0</v>
      </c>
      <c r="AB14" s="100"/>
      <c r="AC14" s="101"/>
      <c r="AD14" s="103">
        <f t="shared" ref="AD14:AD29" si="2">X14+Y14*3+Z14*2+AA14*2+AC14*5</f>
        <v>2</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9">
        <v>1.0</v>
      </c>
      <c r="AD17" s="103">
        <f t="shared" si="2"/>
        <v>5</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37" t="s">
        <v>173</v>
      </c>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8">
        <v>1.0</v>
      </c>
      <c r="G21" s="138">
        <v>1.0</v>
      </c>
      <c r="H21" s="114"/>
      <c r="I21" s="103">
        <f t="shared" si="1"/>
        <v>2</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8">
        <v>1.0</v>
      </c>
      <c r="G22" s="112"/>
      <c r="H22" s="114"/>
      <c r="I22" s="103">
        <f t="shared" si="1"/>
        <v>2</v>
      </c>
      <c r="J22" s="109"/>
      <c r="K22" s="111"/>
      <c r="L22" s="111"/>
      <c r="M22" s="114"/>
      <c r="N22" s="107"/>
      <c r="O22" s="58"/>
      <c r="P22" s="58"/>
      <c r="Q22" s="58"/>
      <c r="R22" s="58"/>
      <c r="S22" s="59"/>
      <c r="T22" s="56"/>
      <c r="U22" s="52"/>
      <c r="V22" s="53"/>
      <c r="W22" s="95">
        <v>9.0</v>
      </c>
      <c r="X22" s="109"/>
      <c r="Y22" s="117">
        <v>1.0</v>
      </c>
      <c r="Z22" s="111"/>
      <c r="AA22" s="111"/>
      <c r="AB22" s="112"/>
      <c r="AC22" s="114"/>
      <c r="AD22" s="103">
        <f t="shared" si="2"/>
        <v>3</v>
      </c>
      <c r="AE22" s="109"/>
      <c r="AF22" s="111"/>
      <c r="AG22" s="111"/>
      <c r="AH22" s="114"/>
      <c r="AI22" s="108" t="s">
        <v>482</v>
      </c>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9" t="s">
        <v>340</v>
      </c>
      <c r="AI27" s="108" t="s">
        <v>485</v>
      </c>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60000.0</v>
      </c>
      <c r="C32" s="58"/>
      <c r="D32" s="58"/>
      <c r="E32" s="58"/>
      <c r="F32" s="59"/>
      <c r="G32" s="55"/>
      <c r="H32" s="60" t="s">
        <v>448</v>
      </c>
      <c r="I32" s="58"/>
      <c r="J32" s="58"/>
      <c r="K32" s="58"/>
      <c r="L32" s="58"/>
      <c r="M32" s="59"/>
      <c r="N32" s="55"/>
      <c r="O32" s="122">
        <v>0.0</v>
      </c>
      <c r="P32" s="58"/>
      <c r="Q32" s="58"/>
      <c r="R32" s="58"/>
      <c r="S32" s="59"/>
      <c r="T32" s="56"/>
      <c r="U32" s="52"/>
      <c r="V32" s="53"/>
      <c r="W32" s="121">
        <v>70000.0</v>
      </c>
      <c r="X32" s="58"/>
      <c r="Y32" s="58"/>
      <c r="Z32" s="58"/>
      <c r="AA32" s="59"/>
      <c r="AB32" s="55"/>
      <c r="AC32" s="60" t="s">
        <v>448</v>
      </c>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487</v>
      </c>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B3:M3"/>
    <mergeCell ref="B2:M2"/>
    <mergeCell ref="O2:S2"/>
    <mergeCell ref="O3:S3"/>
    <mergeCell ref="AC5:AG5"/>
    <mergeCell ref="AK5:AM5"/>
    <mergeCell ref="AC6:AG6"/>
    <mergeCell ref="AK6:AM6"/>
    <mergeCell ref="P5:R5"/>
    <mergeCell ref="B5:F5"/>
    <mergeCell ref="W2:AH2"/>
    <mergeCell ref="W3:AH3"/>
    <mergeCell ref="P6:R6"/>
    <mergeCell ref="AJ3:AN3"/>
    <mergeCell ref="AJ2:AN2"/>
    <mergeCell ref="AA11:AA13"/>
    <mergeCell ref="AB11:AB13"/>
    <mergeCell ref="AC11:AC13"/>
    <mergeCell ref="AI14:AN14"/>
    <mergeCell ref="AI13:AN13"/>
    <mergeCell ref="AI15:AN15"/>
    <mergeCell ref="AD11:AD13"/>
    <mergeCell ref="AF12:AF13"/>
    <mergeCell ref="AG12:AG13"/>
    <mergeCell ref="AH12:AH13"/>
    <mergeCell ref="AE11:AH11"/>
    <mergeCell ref="AE12:AE13"/>
    <mergeCell ref="N20:S20"/>
    <mergeCell ref="N22:S22"/>
    <mergeCell ref="N21:S21"/>
    <mergeCell ref="K12:K13"/>
    <mergeCell ref="J12:J13"/>
    <mergeCell ref="L12:L13"/>
    <mergeCell ref="J11:M11"/>
    <mergeCell ref="N17:S17"/>
    <mergeCell ref="N15:S15"/>
    <mergeCell ref="N16:S16"/>
    <mergeCell ref="N13:S13"/>
    <mergeCell ref="N14:S14"/>
    <mergeCell ref="F11:F13"/>
    <mergeCell ref="H11:H13"/>
    <mergeCell ref="G11:G13"/>
    <mergeCell ref="N18:S18"/>
    <mergeCell ref="N19:S19"/>
    <mergeCell ref="M12:M13"/>
    <mergeCell ref="I11:I13"/>
    <mergeCell ref="P7:R7"/>
    <mergeCell ref="P8:R8"/>
    <mergeCell ref="W5:AA5"/>
    <mergeCell ref="W6:AA6"/>
    <mergeCell ref="P10:R10"/>
    <mergeCell ref="P9:R9"/>
    <mergeCell ref="W7:AA7"/>
    <mergeCell ref="W9:AA9"/>
    <mergeCell ref="W8:AA8"/>
    <mergeCell ref="AI23:AN23"/>
    <mergeCell ref="AJ32:AN32"/>
    <mergeCell ref="AG35:AN37"/>
    <mergeCell ref="AI24:AN24"/>
    <mergeCell ref="AC32:AH32"/>
    <mergeCell ref="AI25:AN25"/>
    <mergeCell ref="AI26:AN26"/>
    <mergeCell ref="AI29:AN29"/>
    <mergeCell ref="N27:S27"/>
    <mergeCell ref="N28:S28"/>
    <mergeCell ref="O32:S32"/>
    <mergeCell ref="O31:S31"/>
    <mergeCell ref="AI28:AN28"/>
    <mergeCell ref="AI27:AN27"/>
    <mergeCell ref="N26:S26"/>
    <mergeCell ref="N24:S24"/>
    <mergeCell ref="N25:S25"/>
    <mergeCell ref="N23:S23"/>
    <mergeCell ref="W32:AA32"/>
    <mergeCell ref="N29:S29"/>
    <mergeCell ref="AI16:AN16"/>
    <mergeCell ref="AI17:AN17"/>
    <mergeCell ref="AI18:AN18"/>
    <mergeCell ref="AI21:AN21"/>
    <mergeCell ref="AI19:AN19"/>
    <mergeCell ref="AI20:AN20"/>
    <mergeCell ref="AI22:AN22"/>
    <mergeCell ref="H5:L5"/>
    <mergeCell ref="H6:L6"/>
    <mergeCell ref="K8:L8"/>
    <mergeCell ref="I8:J8"/>
    <mergeCell ref="AF8:AG8"/>
    <mergeCell ref="AD8:AE8"/>
    <mergeCell ref="AK8:AM8"/>
    <mergeCell ref="AK9:AM9"/>
    <mergeCell ref="AK7:AM7"/>
    <mergeCell ref="AK10:AM10"/>
    <mergeCell ref="B6:F6"/>
    <mergeCell ref="B8:F8"/>
    <mergeCell ref="B7:F7"/>
    <mergeCell ref="B9:F9"/>
    <mergeCell ref="E11:E13"/>
    <mergeCell ref="D11:D13"/>
    <mergeCell ref="C11:C13"/>
    <mergeCell ref="Z11:Z13"/>
    <mergeCell ref="X11:X13"/>
    <mergeCell ref="Y11:Y13"/>
    <mergeCell ref="L35:S37"/>
    <mergeCell ref="L34:S34"/>
    <mergeCell ref="W35:AE37"/>
    <mergeCell ref="B35:J37"/>
    <mergeCell ref="B34:J34"/>
    <mergeCell ref="H32:M32"/>
    <mergeCell ref="H31:M31"/>
    <mergeCell ref="B32:F32"/>
    <mergeCell ref="B31:F31"/>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44</v>
      </c>
      <c r="C3" s="58"/>
      <c r="D3" s="58"/>
      <c r="E3" s="58"/>
      <c r="F3" s="58"/>
      <c r="G3" s="58"/>
      <c r="H3" s="58"/>
      <c r="I3" s="58"/>
      <c r="J3" s="58"/>
      <c r="K3" s="58"/>
      <c r="L3" s="58"/>
      <c r="M3" s="59"/>
      <c r="N3" s="55"/>
      <c r="O3" s="60">
        <v>1470000.0</v>
      </c>
      <c r="P3" s="58"/>
      <c r="Q3" s="58"/>
      <c r="R3" s="58"/>
      <c r="S3" s="59"/>
      <c r="T3" s="56"/>
      <c r="U3" s="52"/>
      <c r="V3" s="53"/>
      <c r="W3" s="57" t="s">
        <v>46</v>
      </c>
      <c r="X3" s="58"/>
      <c r="Y3" s="58"/>
      <c r="Z3" s="58"/>
      <c r="AA3" s="58"/>
      <c r="AB3" s="58"/>
      <c r="AC3" s="58"/>
      <c r="AD3" s="58"/>
      <c r="AE3" s="58"/>
      <c r="AF3" s="58"/>
      <c r="AG3" s="58"/>
      <c r="AH3" s="59"/>
      <c r="AI3" s="55"/>
      <c r="AJ3" s="60">
        <v>1420000.0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18000.0</v>
      </c>
      <c r="I6" s="58"/>
      <c r="J6" s="58"/>
      <c r="K6" s="58"/>
      <c r="L6" s="59"/>
      <c r="M6" s="55"/>
      <c r="N6" s="55"/>
      <c r="O6" s="55"/>
      <c r="P6" s="66" t="str">
        <f>IF(B3&lt;&gt;"",IF(P8&gt;AK8,"WIN",IF(P8=AK8, "TIE","LOSS")),"")</f>
        <v>TIE</v>
      </c>
      <c r="Q6" s="58"/>
      <c r="R6" s="59"/>
      <c r="S6" s="55"/>
      <c r="T6" s="56"/>
      <c r="U6" s="52"/>
      <c r="V6" s="53"/>
      <c r="W6" s="64">
        <f>IF(W3&lt;&gt;"",IF(AJ3&lt;O3,O3-AJ3,0),"")</f>
        <v>50000</v>
      </c>
      <c r="X6" s="58"/>
      <c r="Y6" s="58"/>
      <c r="Z6" s="58"/>
      <c r="AA6" s="59"/>
      <c r="AB6" s="55"/>
      <c r="AC6" s="65">
        <v>11000.0</v>
      </c>
      <c r="AD6" s="58"/>
      <c r="AE6" s="58"/>
      <c r="AF6" s="58"/>
      <c r="AG6" s="59"/>
      <c r="AH6" s="55"/>
      <c r="AI6" s="55"/>
      <c r="AJ6" s="55"/>
      <c r="AK6" s="66" t="str">
        <f>IF(W3&lt;&gt;"",IF(AK8&gt;P8,"WIN",IF(AK8=P8, "TIE","LOSS")),"")</f>
        <v>TIE</v>
      </c>
      <c r="AL6" s="58"/>
      <c r="AM6" s="59"/>
      <c r="AN6" s="55"/>
      <c r="AO6" s="56"/>
    </row>
    <row r="7" ht="15.0" customHeight="1">
      <c r="A7" s="53"/>
      <c r="B7" s="90" t="s">
        <v>484</v>
      </c>
      <c r="C7" s="74"/>
      <c r="D7" s="74"/>
      <c r="E7" s="74"/>
      <c r="F7" s="75"/>
      <c r="G7" s="55"/>
      <c r="H7" s="55"/>
      <c r="I7" s="55"/>
      <c r="J7" s="55"/>
      <c r="K7" s="55"/>
      <c r="L7" s="55"/>
      <c r="M7" s="55"/>
      <c r="N7" s="55"/>
      <c r="O7" s="55"/>
      <c r="P7" s="77" t="s">
        <v>63</v>
      </c>
      <c r="Q7" s="58"/>
      <c r="R7" s="58"/>
      <c r="S7" s="55"/>
      <c r="T7" s="56"/>
      <c r="U7" s="52"/>
      <c r="V7" s="53"/>
      <c r="W7" s="90" t="s">
        <v>329</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2</v>
      </c>
      <c r="Q8" s="58"/>
      <c r="R8" s="59"/>
      <c r="S8" s="55"/>
      <c r="T8" s="56"/>
      <c r="U8" s="52"/>
      <c r="V8" s="53"/>
      <c r="W8" s="79"/>
      <c r="X8" s="80"/>
      <c r="Y8" s="80"/>
      <c r="Z8" s="80"/>
      <c r="AA8" s="81"/>
      <c r="AB8" s="55"/>
      <c r="AC8" s="55"/>
      <c r="AD8" s="54" t="s">
        <v>64</v>
      </c>
      <c r="AF8" s="82" t="str">
        <f>if(W3&lt;&gt;"",if(AC6=H6,"+0",if(AC6&gt;H6,if(AC6&gt;=H6*2,"+2","+1"),"+0")),"")</f>
        <v>+0</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4</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488</v>
      </c>
      <c r="D11" s="88" t="s">
        <v>489</v>
      </c>
      <c r="E11" s="87" t="s">
        <v>490</v>
      </c>
      <c r="F11" s="87" t="s">
        <v>492</v>
      </c>
      <c r="G11" s="89" t="s">
        <v>69</v>
      </c>
      <c r="H11" s="87" t="s">
        <v>495</v>
      </c>
      <c r="I11" s="91" t="s">
        <v>71</v>
      </c>
      <c r="J11" s="104" t="s">
        <v>72</v>
      </c>
      <c r="K11" s="58"/>
      <c r="L11" s="58"/>
      <c r="M11" s="59"/>
      <c r="N11" s="55"/>
      <c r="O11" s="55"/>
      <c r="P11" s="93"/>
      <c r="Q11" s="93"/>
      <c r="R11" s="93"/>
      <c r="S11" s="55"/>
      <c r="T11" s="56"/>
      <c r="U11" s="52"/>
      <c r="V11" s="53"/>
      <c r="W11" s="55"/>
      <c r="X11" s="87" t="s">
        <v>497</v>
      </c>
      <c r="Y11" s="88" t="s">
        <v>499</v>
      </c>
      <c r="Z11" s="87" t="s">
        <v>501</v>
      </c>
      <c r="AA11" s="87" t="s">
        <v>504</v>
      </c>
      <c r="AB11" s="89" t="s">
        <v>69</v>
      </c>
      <c r="AC11" s="87" t="s">
        <v>506</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v>1.0</v>
      </c>
      <c r="G14" s="100"/>
      <c r="H14" s="101"/>
      <c r="I14" s="103">
        <f t="shared" ref="I14:I29" si="1">C14+D14*3+E14*2+F14*2+H14*5</f>
        <v>2</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98" t="s">
        <v>173</v>
      </c>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7">
        <v>2.0</v>
      </c>
      <c r="Z15" s="111"/>
      <c r="AA15" s="111"/>
      <c r="AB15" s="112"/>
      <c r="AC15" s="114"/>
      <c r="AD15" s="103">
        <f t="shared" si="2"/>
        <v>6</v>
      </c>
      <c r="AE15" s="109"/>
      <c r="AF15" s="115"/>
      <c r="AG15" s="115"/>
      <c r="AH15" s="114"/>
      <c r="AI15" s="107"/>
      <c r="AJ15" s="58"/>
      <c r="AK15" s="58"/>
      <c r="AL15" s="58"/>
      <c r="AM15" s="58"/>
      <c r="AN15" s="59"/>
      <c r="AO15" s="56"/>
    </row>
    <row r="16" ht="15.0" customHeight="1">
      <c r="A16" s="53"/>
      <c r="B16" s="95">
        <v>3.0</v>
      </c>
      <c r="C16" s="109"/>
      <c r="D16" s="110"/>
      <c r="E16" s="111"/>
      <c r="F16" s="111"/>
      <c r="G16" s="112"/>
      <c r="H16" s="119">
        <v>1.0</v>
      </c>
      <c r="I16" s="103">
        <f t="shared" si="1"/>
        <v>5</v>
      </c>
      <c r="J16" s="109"/>
      <c r="K16" s="111"/>
      <c r="L16" s="111"/>
      <c r="M16" s="114"/>
      <c r="N16" s="108" t="s">
        <v>509</v>
      </c>
      <c r="O16" s="58"/>
      <c r="P16" s="58"/>
      <c r="Q16" s="58"/>
      <c r="R16" s="58"/>
      <c r="S16" s="59"/>
      <c r="T16" s="56"/>
      <c r="U16" s="52"/>
      <c r="V16" s="53"/>
      <c r="W16" s="95">
        <v>3.0</v>
      </c>
      <c r="X16" s="137">
        <v>1.0</v>
      </c>
      <c r="Y16" s="110"/>
      <c r="Z16" s="111"/>
      <c r="AA16" s="111"/>
      <c r="AB16" s="112"/>
      <c r="AC16" s="114"/>
      <c r="AD16" s="103">
        <f t="shared" si="2"/>
        <v>1</v>
      </c>
      <c r="AE16" s="109"/>
      <c r="AF16" s="111"/>
      <c r="AG16" s="111"/>
      <c r="AH16" s="114"/>
      <c r="AI16" s="107"/>
      <c r="AJ16" s="58"/>
      <c r="AK16" s="58"/>
      <c r="AL16" s="58"/>
      <c r="AM16" s="58"/>
      <c r="AN16" s="59"/>
      <c r="AO16" s="56"/>
    </row>
    <row r="17" ht="15.0" customHeight="1">
      <c r="A17" s="53"/>
      <c r="B17" s="116">
        <v>4.0</v>
      </c>
      <c r="C17" s="109"/>
      <c r="D17" s="117"/>
      <c r="E17" s="111"/>
      <c r="F17" s="118">
        <v>1.0</v>
      </c>
      <c r="G17" s="112"/>
      <c r="H17" s="114"/>
      <c r="I17" s="103">
        <f t="shared" si="1"/>
        <v>2</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v>1.0</v>
      </c>
      <c r="G20" s="138">
        <v>1.0</v>
      </c>
      <c r="H20" s="119"/>
      <c r="I20" s="103">
        <f t="shared" si="1"/>
        <v>2</v>
      </c>
      <c r="J20" s="109"/>
      <c r="K20" s="111"/>
      <c r="L20" s="111"/>
      <c r="M20" s="114"/>
      <c r="N20" s="107"/>
      <c r="O20" s="58"/>
      <c r="P20" s="58"/>
      <c r="Q20" s="58"/>
      <c r="R20" s="58"/>
      <c r="S20" s="59"/>
      <c r="T20" s="56"/>
      <c r="U20" s="52"/>
      <c r="V20" s="53"/>
      <c r="W20" s="95">
        <v>7.0</v>
      </c>
      <c r="X20" s="109"/>
      <c r="Y20" s="110"/>
      <c r="Z20" s="111"/>
      <c r="AA20" s="118"/>
      <c r="AB20" s="112"/>
      <c r="AC20" s="119">
        <v>1.0</v>
      </c>
      <c r="AD20" s="103">
        <f t="shared" si="2"/>
        <v>5</v>
      </c>
      <c r="AE20" s="109"/>
      <c r="AF20" s="111"/>
      <c r="AG20" s="111"/>
      <c r="AH20" s="114"/>
      <c r="AI20" s="107"/>
      <c r="AJ20" s="58"/>
      <c r="AK20" s="58"/>
      <c r="AL20" s="58"/>
      <c r="AM20" s="58"/>
      <c r="AN20" s="59"/>
      <c r="AO20" s="56"/>
    </row>
    <row r="21" ht="15.0" customHeight="1">
      <c r="A21" s="53"/>
      <c r="B21" s="95">
        <v>8.0</v>
      </c>
      <c r="C21" s="109"/>
      <c r="D21" s="117">
        <v>1.0</v>
      </c>
      <c r="E21" s="118"/>
      <c r="F21" s="118">
        <v>1.0</v>
      </c>
      <c r="G21" s="112"/>
      <c r="H21" s="114"/>
      <c r="I21" s="103">
        <f t="shared" si="1"/>
        <v>5</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9" t="s">
        <v>516</v>
      </c>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37" t="s">
        <v>173</v>
      </c>
      <c r="AF24" s="111"/>
      <c r="AG24" s="118" t="s">
        <v>520</v>
      </c>
      <c r="AH24" s="114"/>
      <c r="AI24" s="107"/>
      <c r="AJ24" s="58"/>
      <c r="AK24" s="58"/>
      <c r="AL24" s="58"/>
      <c r="AM24" s="58"/>
      <c r="AN24" s="59"/>
      <c r="AO24" s="56"/>
    </row>
    <row r="25" ht="15.0" customHeight="1">
      <c r="A25" s="53"/>
      <c r="B25" s="95">
        <v>12.0</v>
      </c>
      <c r="C25" s="109"/>
      <c r="D25" s="117">
        <v>1.0</v>
      </c>
      <c r="E25" s="118"/>
      <c r="F25" s="111"/>
      <c r="G25" s="112"/>
      <c r="H25" s="114"/>
      <c r="I25" s="103">
        <f t="shared" si="1"/>
        <v>3</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37">
        <v>1.0</v>
      </c>
      <c r="Y27" s="110"/>
      <c r="Z27" s="111"/>
      <c r="AA27" s="111"/>
      <c r="AB27" s="112"/>
      <c r="AC27" s="114"/>
      <c r="AD27" s="103">
        <f t="shared" si="2"/>
        <v>1</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c r="I32" s="58"/>
      <c r="J32" s="58"/>
      <c r="K32" s="58"/>
      <c r="L32" s="58"/>
      <c r="M32" s="59"/>
      <c r="N32" s="55"/>
      <c r="O32" s="122">
        <v>-1.0</v>
      </c>
      <c r="P32" s="58"/>
      <c r="Q32" s="58"/>
      <c r="R32" s="58"/>
      <c r="S32" s="59"/>
      <c r="T32" s="56"/>
      <c r="U32" s="52"/>
      <c r="V32" s="53"/>
      <c r="W32" s="121">
        <v>70000.0</v>
      </c>
      <c r="X32" s="58"/>
      <c r="Y32" s="58"/>
      <c r="Z32" s="58"/>
      <c r="AA32" s="59"/>
      <c r="AB32" s="55"/>
      <c r="AC32" s="60"/>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t="s">
        <v>523</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B3:M3"/>
    <mergeCell ref="B2:M2"/>
    <mergeCell ref="O2:S2"/>
    <mergeCell ref="O3:S3"/>
    <mergeCell ref="AC5:AG5"/>
    <mergeCell ref="AK5:AM5"/>
    <mergeCell ref="AC6:AG6"/>
    <mergeCell ref="AK6:AM6"/>
    <mergeCell ref="P5:R5"/>
    <mergeCell ref="B5:F5"/>
    <mergeCell ref="W2:AH2"/>
    <mergeCell ref="W3:AH3"/>
    <mergeCell ref="P6:R6"/>
    <mergeCell ref="AJ3:AN3"/>
    <mergeCell ref="AJ2:AN2"/>
    <mergeCell ref="AA11:AA13"/>
    <mergeCell ref="AB11:AB13"/>
    <mergeCell ref="AC11:AC13"/>
    <mergeCell ref="AI14:AN14"/>
    <mergeCell ref="AI13:AN13"/>
    <mergeCell ref="AI15:AN15"/>
    <mergeCell ref="AD11:AD13"/>
    <mergeCell ref="AF12:AF13"/>
    <mergeCell ref="AG12:AG13"/>
    <mergeCell ref="AH12:AH13"/>
    <mergeCell ref="AE11:AH11"/>
    <mergeCell ref="AE12:AE13"/>
    <mergeCell ref="N20:S20"/>
    <mergeCell ref="N22:S22"/>
    <mergeCell ref="N21:S21"/>
    <mergeCell ref="K12:K13"/>
    <mergeCell ref="J12:J13"/>
    <mergeCell ref="L12:L13"/>
    <mergeCell ref="J11:M11"/>
    <mergeCell ref="N17:S17"/>
    <mergeCell ref="N15:S15"/>
    <mergeCell ref="N16:S16"/>
    <mergeCell ref="N13:S13"/>
    <mergeCell ref="N14:S14"/>
    <mergeCell ref="F11:F13"/>
    <mergeCell ref="H11:H13"/>
    <mergeCell ref="G11:G13"/>
    <mergeCell ref="N18:S18"/>
    <mergeCell ref="N19:S19"/>
    <mergeCell ref="M12:M13"/>
    <mergeCell ref="I11:I13"/>
    <mergeCell ref="P7:R7"/>
    <mergeCell ref="P8:R8"/>
    <mergeCell ref="W5:AA5"/>
    <mergeCell ref="W6:AA6"/>
    <mergeCell ref="P10:R10"/>
    <mergeCell ref="P9:R9"/>
    <mergeCell ref="W7:AA7"/>
    <mergeCell ref="W9:AA9"/>
    <mergeCell ref="W8:AA8"/>
    <mergeCell ref="AI23:AN23"/>
    <mergeCell ref="AJ32:AN32"/>
    <mergeCell ref="AG35:AN37"/>
    <mergeCell ref="AI24:AN24"/>
    <mergeCell ref="AC32:AH32"/>
    <mergeCell ref="AI25:AN25"/>
    <mergeCell ref="AI26:AN26"/>
    <mergeCell ref="AI29:AN29"/>
    <mergeCell ref="N27:S27"/>
    <mergeCell ref="N28:S28"/>
    <mergeCell ref="O32:S32"/>
    <mergeCell ref="O31:S31"/>
    <mergeCell ref="AI28:AN28"/>
    <mergeCell ref="AI27:AN27"/>
    <mergeCell ref="N26:S26"/>
    <mergeCell ref="N24:S24"/>
    <mergeCell ref="N25:S25"/>
    <mergeCell ref="N23:S23"/>
    <mergeCell ref="W32:AA32"/>
    <mergeCell ref="N29:S29"/>
    <mergeCell ref="AI16:AN16"/>
    <mergeCell ref="AI17:AN17"/>
    <mergeCell ref="AI18:AN18"/>
    <mergeCell ref="AI21:AN21"/>
    <mergeCell ref="AI19:AN19"/>
    <mergeCell ref="AI20:AN20"/>
    <mergeCell ref="AI22:AN22"/>
    <mergeCell ref="H5:L5"/>
    <mergeCell ref="H6:L6"/>
    <mergeCell ref="K8:L8"/>
    <mergeCell ref="I8:J8"/>
    <mergeCell ref="AF8:AG8"/>
    <mergeCell ref="AD8:AE8"/>
    <mergeCell ref="AK8:AM8"/>
    <mergeCell ref="AK9:AM9"/>
    <mergeCell ref="AK7:AM7"/>
    <mergeCell ref="AK10:AM10"/>
    <mergeCell ref="B6:F6"/>
    <mergeCell ref="B8:F8"/>
    <mergeCell ref="B7:F7"/>
    <mergeCell ref="B9:F9"/>
    <mergeCell ref="E11:E13"/>
    <mergeCell ref="D11:D13"/>
    <mergeCell ref="C11:C13"/>
    <mergeCell ref="Z11:Z13"/>
    <mergeCell ref="X11:X13"/>
    <mergeCell ref="Y11:Y13"/>
    <mergeCell ref="L35:S37"/>
    <mergeCell ref="L34:S34"/>
    <mergeCell ref="W35:AE37"/>
    <mergeCell ref="B35:J37"/>
    <mergeCell ref="B34:J34"/>
    <mergeCell ref="H32:M32"/>
    <mergeCell ref="H31:M31"/>
    <mergeCell ref="B32:F32"/>
    <mergeCell ref="B31:F31"/>
  </mergeCell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41</v>
      </c>
      <c r="C3" s="58"/>
      <c r="D3" s="58"/>
      <c r="E3" s="58"/>
      <c r="F3" s="58"/>
      <c r="G3" s="58"/>
      <c r="H3" s="58"/>
      <c r="I3" s="58"/>
      <c r="J3" s="58"/>
      <c r="K3" s="58"/>
      <c r="L3" s="58"/>
      <c r="M3" s="59"/>
      <c r="N3" s="55"/>
      <c r="O3" s="60">
        <v>1150000.0</v>
      </c>
      <c r="P3" s="58"/>
      <c r="Q3" s="58"/>
      <c r="R3" s="58"/>
      <c r="S3" s="59"/>
      <c r="T3" s="56"/>
      <c r="U3" s="52"/>
      <c r="V3" s="53"/>
      <c r="W3" s="57" t="s">
        <v>47</v>
      </c>
      <c r="X3" s="58"/>
      <c r="Y3" s="58"/>
      <c r="Z3" s="58"/>
      <c r="AA3" s="58"/>
      <c r="AB3" s="58"/>
      <c r="AC3" s="58"/>
      <c r="AD3" s="58"/>
      <c r="AE3" s="58"/>
      <c r="AF3" s="58"/>
      <c r="AG3" s="58"/>
      <c r="AH3" s="59"/>
      <c r="AI3" s="55"/>
      <c r="AJ3" s="60">
        <v>1260000.0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110000</v>
      </c>
      <c r="C6" s="58"/>
      <c r="D6" s="58"/>
      <c r="E6" s="58"/>
      <c r="F6" s="59"/>
      <c r="G6" s="55"/>
      <c r="H6" s="65">
        <v>9000.0</v>
      </c>
      <c r="I6" s="58"/>
      <c r="J6" s="58"/>
      <c r="K6" s="58"/>
      <c r="L6" s="59"/>
      <c r="M6" s="55"/>
      <c r="N6" s="55"/>
      <c r="O6" s="55"/>
      <c r="P6" s="66" t="str">
        <f>IF(B3&lt;&gt;"",IF(P8&gt;AK8,"WIN",IF(P8=AK8, "TIE","LOSS")),"")</f>
        <v>TIE</v>
      </c>
      <c r="Q6" s="58"/>
      <c r="R6" s="59"/>
      <c r="S6" s="55"/>
      <c r="T6" s="56"/>
      <c r="U6" s="52"/>
      <c r="V6" s="53"/>
      <c r="W6" s="64">
        <f>IF(W3&lt;&gt;"",IF(AJ3&lt;O3,O3-AJ3,0),"")</f>
        <v>0</v>
      </c>
      <c r="X6" s="58"/>
      <c r="Y6" s="58"/>
      <c r="Z6" s="58"/>
      <c r="AA6" s="59"/>
      <c r="AB6" s="55"/>
      <c r="AC6" s="65">
        <v>10000.0</v>
      </c>
      <c r="AD6" s="58"/>
      <c r="AE6" s="58"/>
      <c r="AF6" s="58"/>
      <c r="AG6" s="59"/>
      <c r="AH6" s="55"/>
      <c r="AI6" s="55"/>
      <c r="AJ6" s="55"/>
      <c r="AK6" s="66" t="str">
        <f>IF(W3&lt;&gt;"",IF(AK8&gt;P8,"WIN",IF(AK8=P8, "TIE","LOSS")),"")</f>
        <v>TIE</v>
      </c>
      <c r="AL6" s="58"/>
      <c r="AM6" s="59"/>
      <c r="AN6" s="55"/>
      <c r="AO6" s="56"/>
    </row>
    <row r="7" ht="15.0" customHeight="1">
      <c r="A7" s="53"/>
      <c r="B7" s="90" t="s">
        <v>486</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+0</v>
      </c>
      <c r="L8" s="59"/>
      <c r="M8" s="55"/>
      <c r="N8" s="55"/>
      <c r="O8" s="55"/>
      <c r="P8" s="66">
        <f>IF(B3&lt;&gt;"",SUM(D14:D29),"")</f>
        <v>2</v>
      </c>
      <c r="Q8" s="58"/>
      <c r="R8" s="59"/>
      <c r="S8" s="55"/>
      <c r="T8" s="56"/>
      <c r="U8" s="52"/>
      <c r="V8" s="53"/>
      <c r="W8" s="79"/>
      <c r="X8" s="80"/>
      <c r="Y8" s="80"/>
      <c r="Z8" s="80"/>
      <c r="AA8" s="81"/>
      <c r="AB8" s="55"/>
      <c r="AC8" s="55"/>
      <c r="AD8" s="54" t="s">
        <v>64</v>
      </c>
      <c r="AF8" s="82" t="str">
        <f>if(W3&lt;&gt;"",if(AC6=H6,"+0",if(AC6&gt;H6,if(AC6&gt;=H6*2,"+2","+1"),"+0")),"")</f>
        <v>+1</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1</v>
      </c>
      <c r="Q10" s="58"/>
      <c r="R10" s="59"/>
      <c r="S10" s="55"/>
      <c r="T10" s="56"/>
      <c r="U10" s="52"/>
      <c r="V10" s="53"/>
      <c r="W10" s="55"/>
      <c r="X10" s="55"/>
      <c r="Y10" s="55"/>
      <c r="Z10" s="55"/>
      <c r="AA10" s="55"/>
      <c r="AB10" s="55"/>
      <c r="AC10" s="55"/>
      <c r="AD10" s="55"/>
      <c r="AE10" s="55"/>
      <c r="AF10" s="55"/>
      <c r="AG10" s="55"/>
      <c r="AH10" s="55"/>
      <c r="AI10" s="55"/>
      <c r="AJ10" s="86"/>
      <c r="AK10" s="66">
        <f>IF(W3&lt;&gt;"",SUM(AA14:AA29),"")</f>
        <v>3</v>
      </c>
      <c r="AL10" s="58"/>
      <c r="AM10" s="59"/>
      <c r="AN10" s="55"/>
      <c r="AO10" s="56"/>
    </row>
    <row r="11" ht="15.0" customHeight="1">
      <c r="A11" s="53"/>
      <c r="B11" s="55"/>
      <c r="C11" s="87" t="s">
        <v>491</v>
      </c>
      <c r="D11" s="88" t="s">
        <v>493</v>
      </c>
      <c r="E11" s="87" t="s">
        <v>494</v>
      </c>
      <c r="F11" s="87" t="s">
        <v>496</v>
      </c>
      <c r="G11" s="89" t="s">
        <v>69</v>
      </c>
      <c r="H11" s="87" t="s">
        <v>498</v>
      </c>
      <c r="I11" s="91" t="s">
        <v>71</v>
      </c>
      <c r="J11" s="104" t="s">
        <v>72</v>
      </c>
      <c r="K11" s="58"/>
      <c r="L11" s="58"/>
      <c r="M11" s="59"/>
      <c r="N11" s="55"/>
      <c r="O11" s="55"/>
      <c r="P11" s="93"/>
      <c r="Q11" s="93"/>
      <c r="R11" s="93"/>
      <c r="S11" s="55"/>
      <c r="T11" s="56"/>
      <c r="U11" s="52"/>
      <c r="V11" s="53"/>
      <c r="W11" s="55"/>
      <c r="X11" s="87" t="s">
        <v>500</v>
      </c>
      <c r="Y11" s="88" t="s">
        <v>502</v>
      </c>
      <c r="Z11" s="87" t="s">
        <v>503</v>
      </c>
      <c r="AA11" s="87" t="s">
        <v>505</v>
      </c>
      <c r="AB11" s="89" t="s">
        <v>69</v>
      </c>
      <c r="AC11" s="87" t="s">
        <v>507</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v>2.0</v>
      </c>
      <c r="E14" s="99"/>
      <c r="F14" s="99"/>
      <c r="G14" s="100"/>
      <c r="H14" s="101"/>
      <c r="I14" s="103">
        <f t="shared" ref="I14:I29" si="1">C14+D14*3+E14*2+F14*2+H14*5</f>
        <v>6</v>
      </c>
      <c r="J14" s="105"/>
      <c r="K14" s="100"/>
      <c r="L14" s="100"/>
      <c r="M14" s="106"/>
      <c r="N14" s="108" t="s">
        <v>210</v>
      </c>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9" t="s">
        <v>508</v>
      </c>
      <c r="N16" s="108" t="s">
        <v>80</v>
      </c>
      <c r="O16" s="58"/>
      <c r="P16" s="58"/>
      <c r="Q16" s="58"/>
      <c r="R16" s="58"/>
      <c r="S16" s="59"/>
      <c r="T16" s="56"/>
      <c r="U16" s="52"/>
      <c r="V16" s="53"/>
      <c r="W16" s="95">
        <v>3.0</v>
      </c>
      <c r="X16" s="109"/>
      <c r="Y16" s="110"/>
      <c r="Z16" s="111"/>
      <c r="AA16" s="118">
        <v>1.0</v>
      </c>
      <c r="AB16" s="138">
        <v>1.0</v>
      </c>
      <c r="AC16" s="119">
        <v>1.0</v>
      </c>
      <c r="AD16" s="103">
        <f t="shared" si="2"/>
        <v>7</v>
      </c>
      <c r="AE16" s="109"/>
      <c r="AF16" s="111"/>
      <c r="AG16" s="111"/>
      <c r="AH16" s="114"/>
      <c r="AI16" s="108" t="s">
        <v>130</v>
      </c>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37">
        <v>2.0</v>
      </c>
      <c r="D18" s="117"/>
      <c r="E18" s="111"/>
      <c r="F18" s="111"/>
      <c r="G18" s="112"/>
      <c r="H18" s="114"/>
      <c r="I18" s="103">
        <f t="shared" si="1"/>
        <v>2</v>
      </c>
      <c r="J18" s="109"/>
      <c r="K18" s="111"/>
      <c r="L18" s="111"/>
      <c r="M18" s="114"/>
      <c r="N18" s="108" t="s">
        <v>130</v>
      </c>
      <c r="O18" s="58"/>
      <c r="P18" s="58"/>
      <c r="Q18" s="58"/>
      <c r="R18" s="58"/>
      <c r="S18" s="59"/>
      <c r="T18" s="56"/>
      <c r="U18" s="52"/>
      <c r="V18" s="53"/>
      <c r="W18" s="95">
        <v>5.0</v>
      </c>
      <c r="X18" s="109"/>
      <c r="Y18" s="110"/>
      <c r="Z18" s="111"/>
      <c r="AA18" s="118">
        <v>1.0</v>
      </c>
      <c r="AB18" s="138">
        <v>1.0</v>
      </c>
      <c r="AC18" s="114"/>
      <c r="AD18" s="103">
        <f t="shared" si="2"/>
        <v>2</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M22" s="118" t="s">
        <v>508</v>
      </c>
      <c r="N22" s="108" t="s">
        <v>80</v>
      </c>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8">
        <v>1.0</v>
      </c>
      <c r="G26" s="112"/>
      <c r="H26" s="114"/>
      <c r="I26" s="103">
        <f t="shared" si="1"/>
        <v>2</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9" t="s">
        <v>508</v>
      </c>
      <c r="N27" s="108" t="s">
        <v>80</v>
      </c>
      <c r="O27" s="58"/>
      <c r="P27" s="58"/>
      <c r="Q27" s="58"/>
      <c r="R27" s="58"/>
      <c r="S27" s="59"/>
      <c r="T27" s="56"/>
      <c r="U27" s="52"/>
      <c r="V27" s="53"/>
      <c r="W27" s="116">
        <v>14.0</v>
      </c>
      <c r="X27" s="137">
        <v>1.0</v>
      </c>
      <c r="Y27" s="117">
        <v>2.0</v>
      </c>
      <c r="Z27" s="111"/>
      <c r="AA27" s="111"/>
      <c r="AB27" s="112"/>
      <c r="AC27" s="114"/>
      <c r="AD27" s="103">
        <f t="shared" si="2"/>
        <v>7</v>
      </c>
      <c r="AE27" s="109"/>
      <c r="AF27" s="111"/>
      <c r="AG27" s="111"/>
      <c r="AH27" s="114"/>
      <c r="AI27" s="107"/>
      <c r="AJ27" s="58"/>
      <c r="AK27" s="58"/>
      <c r="AL27" s="58"/>
      <c r="AM27" s="58"/>
      <c r="AN27" s="59"/>
      <c r="AO27" s="56"/>
    </row>
    <row r="28" ht="15.0" customHeight="1">
      <c r="A28" s="53"/>
      <c r="B28" s="95">
        <v>15.0</v>
      </c>
      <c r="C28" s="109"/>
      <c r="D28" s="110"/>
      <c r="E28" s="111"/>
      <c r="F28" s="111"/>
      <c r="G28" s="112"/>
      <c r="H28" s="119">
        <v>1.0</v>
      </c>
      <c r="I28" s="103">
        <f t="shared" si="1"/>
        <v>5</v>
      </c>
      <c r="J28" s="109"/>
      <c r="K28" s="111"/>
      <c r="L28" s="111"/>
      <c r="M28" s="114"/>
      <c r="N28" s="108" t="s">
        <v>210</v>
      </c>
      <c r="O28" s="58"/>
      <c r="P28" s="58"/>
      <c r="Q28" s="58"/>
      <c r="R28" s="58"/>
      <c r="S28" s="59"/>
      <c r="T28" s="56"/>
      <c r="U28" s="52"/>
      <c r="V28" s="53"/>
      <c r="W28" s="95">
        <v>15.0</v>
      </c>
      <c r="X28" s="137">
        <v>1.0</v>
      </c>
      <c r="Y28" s="110"/>
      <c r="Z28" s="111"/>
      <c r="AA28" s="111"/>
      <c r="AB28" s="112"/>
      <c r="AC28" s="114"/>
      <c r="AD28" s="103">
        <f t="shared" si="2"/>
        <v>1</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8">
        <v>1.0</v>
      </c>
      <c r="AB29" s="138">
        <v>1.0</v>
      </c>
      <c r="AC29" s="114"/>
      <c r="AD29" s="103">
        <f t="shared" si="2"/>
        <v>2</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60000.0</v>
      </c>
      <c r="C32" s="58"/>
      <c r="D32" s="58"/>
      <c r="E32" s="58"/>
      <c r="F32" s="59"/>
      <c r="G32" s="55"/>
      <c r="H32" s="60">
        <v>0.0</v>
      </c>
      <c r="I32" s="58"/>
      <c r="J32" s="58"/>
      <c r="K32" s="58"/>
      <c r="L32" s="58"/>
      <c r="M32" s="59"/>
      <c r="N32" s="55"/>
      <c r="O32" s="122">
        <v>1.0</v>
      </c>
      <c r="P32" s="58"/>
      <c r="Q32" s="58"/>
      <c r="R32" s="58"/>
      <c r="S32" s="59"/>
      <c r="T32" s="56"/>
      <c r="U32" s="52"/>
      <c r="V32" s="53"/>
      <c r="W32" s="121">
        <v>30000.0</v>
      </c>
      <c r="X32" s="58"/>
      <c r="Y32" s="58"/>
      <c r="Z32" s="58"/>
      <c r="AA32" s="59"/>
      <c r="AB32" s="55"/>
      <c r="AC32" s="60">
        <v>0.0</v>
      </c>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525</v>
      </c>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B3:M3"/>
    <mergeCell ref="B2:M2"/>
    <mergeCell ref="O2:S2"/>
    <mergeCell ref="O3:S3"/>
    <mergeCell ref="AC5:AG5"/>
    <mergeCell ref="AK5:AM5"/>
    <mergeCell ref="AC6:AG6"/>
    <mergeCell ref="AK6:AM6"/>
    <mergeCell ref="P5:R5"/>
    <mergeCell ref="B5:F5"/>
    <mergeCell ref="W2:AH2"/>
    <mergeCell ref="W3:AH3"/>
    <mergeCell ref="P6:R6"/>
    <mergeCell ref="AJ3:AN3"/>
    <mergeCell ref="AJ2:AN2"/>
    <mergeCell ref="AA11:AA13"/>
    <mergeCell ref="AB11:AB13"/>
    <mergeCell ref="AC11:AC13"/>
    <mergeCell ref="AI14:AN14"/>
    <mergeCell ref="AI13:AN13"/>
    <mergeCell ref="AI15:AN15"/>
    <mergeCell ref="AD11:AD13"/>
    <mergeCell ref="AF12:AF13"/>
    <mergeCell ref="AG12:AG13"/>
    <mergeCell ref="AH12:AH13"/>
    <mergeCell ref="AE11:AH11"/>
    <mergeCell ref="AE12:AE13"/>
    <mergeCell ref="N20:S20"/>
    <mergeCell ref="N22:S22"/>
    <mergeCell ref="N21:S21"/>
    <mergeCell ref="K12:K13"/>
    <mergeCell ref="J12:J13"/>
    <mergeCell ref="L12:L13"/>
    <mergeCell ref="J11:M11"/>
    <mergeCell ref="N17:S17"/>
    <mergeCell ref="N15:S15"/>
    <mergeCell ref="N16:S16"/>
    <mergeCell ref="N13:S13"/>
    <mergeCell ref="N14:S14"/>
    <mergeCell ref="F11:F13"/>
    <mergeCell ref="H11:H13"/>
    <mergeCell ref="G11:G13"/>
    <mergeCell ref="N18:S18"/>
    <mergeCell ref="N19:S19"/>
    <mergeCell ref="M12:M13"/>
    <mergeCell ref="I11:I13"/>
    <mergeCell ref="P7:R7"/>
    <mergeCell ref="P8:R8"/>
    <mergeCell ref="W5:AA5"/>
    <mergeCell ref="W6:AA6"/>
    <mergeCell ref="P10:R10"/>
    <mergeCell ref="P9:R9"/>
    <mergeCell ref="W7:AA7"/>
    <mergeCell ref="W9:AA9"/>
    <mergeCell ref="W8:AA8"/>
    <mergeCell ref="AI23:AN23"/>
    <mergeCell ref="AJ32:AN32"/>
    <mergeCell ref="AG35:AN37"/>
    <mergeCell ref="AI24:AN24"/>
    <mergeCell ref="AC32:AH32"/>
    <mergeCell ref="AI25:AN25"/>
    <mergeCell ref="AI26:AN26"/>
    <mergeCell ref="AI29:AN29"/>
    <mergeCell ref="N27:S27"/>
    <mergeCell ref="N28:S28"/>
    <mergeCell ref="O32:S32"/>
    <mergeCell ref="O31:S31"/>
    <mergeCell ref="AI28:AN28"/>
    <mergeCell ref="AI27:AN27"/>
    <mergeCell ref="N26:S26"/>
    <mergeCell ref="N24:S24"/>
    <mergeCell ref="N25:S25"/>
    <mergeCell ref="N23:S23"/>
    <mergeCell ref="W32:AA32"/>
    <mergeCell ref="N29:S29"/>
    <mergeCell ref="AI16:AN16"/>
    <mergeCell ref="AI17:AN17"/>
    <mergeCell ref="AI18:AN18"/>
    <mergeCell ref="AI21:AN21"/>
    <mergeCell ref="AI19:AN19"/>
    <mergeCell ref="AI20:AN20"/>
    <mergeCell ref="AI22:AN22"/>
    <mergeCell ref="H5:L5"/>
    <mergeCell ref="H6:L6"/>
    <mergeCell ref="K8:L8"/>
    <mergeCell ref="I8:J8"/>
    <mergeCell ref="AF8:AG8"/>
    <mergeCell ref="AD8:AE8"/>
    <mergeCell ref="AK8:AM8"/>
    <mergeCell ref="AK9:AM9"/>
    <mergeCell ref="AK7:AM7"/>
    <mergeCell ref="AK10:AM10"/>
    <mergeCell ref="B6:F6"/>
    <mergeCell ref="B8:F8"/>
    <mergeCell ref="B7:F7"/>
    <mergeCell ref="B9:F9"/>
    <mergeCell ref="E11:E13"/>
    <mergeCell ref="D11:D13"/>
    <mergeCell ref="C11:C13"/>
    <mergeCell ref="Z11:Z13"/>
    <mergeCell ref="X11:X13"/>
    <mergeCell ref="Y11:Y13"/>
    <mergeCell ref="L35:S37"/>
    <mergeCell ref="L34:S34"/>
    <mergeCell ref="W35:AE37"/>
    <mergeCell ref="B35:J37"/>
    <mergeCell ref="B34:J34"/>
    <mergeCell ref="H32:M32"/>
    <mergeCell ref="H31:M31"/>
    <mergeCell ref="B32:F32"/>
    <mergeCell ref="B31:F31"/>
  </mergeCell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43</v>
      </c>
      <c r="C3" s="58"/>
      <c r="D3" s="58"/>
      <c r="E3" s="58"/>
      <c r="F3" s="58"/>
      <c r="G3" s="58"/>
      <c r="H3" s="58"/>
      <c r="I3" s="58"/>
      <c r="J3" s="58"/>
      <c r="K3" s="58"/>
      <c r="L3" s="58"/>
      <c r="M3" s="59"/>
      <c r="N3" s="55"/>
      <c r="O3" s="60">
        <v>1410000.0</v>
      </c>
      <c r="P3" s="58"/>
      <c r="Q3" s="58"/>
      <c r="R3" s="58"/>
      <c r="S3" s="59"/>
      <c r="T3" s="56"/>
      <c r="U3" s="52"/>
      <c r="V3" s="53"/>
      <c r="W3" s="57" t="s">
        <v>38</v>
      </c>
      <c r="X3" s="58"/>
      <c r="Y3" s="58"/>
      <c r="Z3" s="58"/>
      <c r="AA3" s="58"/>
      <c r="AB3" s="58"/>
      <c r="AC3" s="58"/>
      <c r="AD3" s="58"/>
      <c r="AE3" s="58"/>
      <c r="AF3" s="58"/>
      <c r="AG3" s="58"/>
      <c r="AH3" s="59"/>
      <c r="AI3" s="55"/>
      <c r="AJ3" s="60">
        <v>1100000.0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15000.0</v>
      </c>
      <c r="I6" s="58"/>
      <c r="J6" s="58"/>
      <c r="K6" s="58"/>
      <c r="L6" s="59"/>
      <c r="M6" s="55"/>
      <c r="N6" s="55"/>
      <c r="O6" s="55"/>
      <c r="P6" s="66" t="str">
        <f>IF(B3&lt;&gt;"",IF(P8&gt;AK8,"WIN",IF(P8=AK8, "TIE","LOSS")),"")</f>
        <v>LOSS</v>
      </c>
      <c r="Q6" s="58"/>
      <c r="R6" s="59"/>
      <c r="S6" s="55"/>
      <c r="T6" s="56"/>
      <c r="U6" s="52"/>
      <c r="V6" s="53"/>
      <c r="W6" s="64">
        <f>IF(W3&lt;&gt;"",IF(AJ3&lt;O3,O3-AJ3,0),"")</f>
        <v>310000</v>
      </c>
      <c r="X6" s="58"/>
      <c r="Y6" s="58"/>
      <c r="Z6" s="58"/>
      <c r="AA6" s="59"/>
      <c r="AB6" s="55"/>
      <c r="AC6" s="65">
        <v>8000.0</v>
      </c>
      <c r="AD6" s="58"/>
      <c r="AE6" s="58"/>
      <c r="AF6" s="58"/>
      <c r="AG6" s="59"/>
      <c r="AH6" s="55"/>
      <c r="AI6" s="55"/>
      <c r="AJ6" s="55"/>
      <c r="AK6" s="66" t="str">
        <f>IF(W3&lt;&gt;"",IF(AK8&gt;P8,"WIN",IF(AK8=P8, "TIE","LOSS")),"")</f>
        <v>WIN</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407</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135">
        <v>1.0</v>
      </c>
      <c r="Q8" s="58"/>
      <c r="R8" s="59"/>
      <c r="S8" s="55"/>
      <c r="T8" s="56"/>
      <c r="U8" s="52"/>
      <c r="V8" s="53"/>
      <c r="W8" s="134" t="s">
        <v>145</v>
      </c>
      <c r="X8" s="80"/>
      <c r="Y8" s="80"/>
      <c r="Z8" s="80"/>
      <c r="AA8" s="81"/>
      <c r="AB8" s="55"/>
      <c r="AC8" s="55"/>
      <c r="AD8" s="54" t="s">
        <v>64</v>
      </c>
      <c r="AF8" s="82" t="str">
        <f>if(W3&lt;&gt;"",if(AC6=H6,"+0",if(AC6&gt;H6,if(AC6&gt;=H6*2,"+2","+1"),"+0")),"")</f>
        <v>+0</v>
      </c>
      <c r="AG8" s="59"/>
      <c r="AH8" s="55"/>
      <c r="AI8" s="55"/>
      <c r="AJ8" s="55"/>
      <c r="AK8" s="135">
        <v>2.0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136" t="s">
        <v>510</v>
      </c>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135">
        <v>3.0</v>
      </c>
      <c r="Q10" s="58"/>
      <c r="R10" s="59"/>
      <c r="S10" s="55"/>
      <c r="T10" s="56"/>
      <c r="U10" s="52"/>
      <c r="V10" s="53"/>
      <c r="W10" s="55"/>
      <c r="X10" s="55"/>
      <c r="Y10" s="55"/>
      <c r="Z10" s="55"/>
      <c r="AA10" s="55"/>
      <c r="AB10" s="55"/>
      <c r="AC10" s="55"/>
      <c r="AD10" s="55"/>
      <c r="AE10" s="55"/>
      <c r="AF10" s="55"/>
      <c r="AG10" s="55"/>
      <c r="AH10" s="55"/>
      <c r="AI10" s="55"/>
      <c r="AJ10" s="86"/>
      <c r="AK10" s="135">
        <v>2.0</v>
      </c>
      <c r="AL10" s="58"/>
      <c r="AM10" s="59"/>
      <c r="AN10" s="55"/>
      <c r="AO10" s="56"/>
    </row>
    <row r="11" ht="15.0" customHeight="1">
      <c r="A11" s="53"/>
      <c r="B11" s="55"/>
      <c r="C11" s="87" t="s">
        <v>511</v>
      </c>
      <c r="D11" s="88" t="s">
        <v>512</v>
      </c>
      <c r="E11" s="87" t="s">
        <v>513</v>
      </c>
      <c r="F11" s="87" t="s">
        <v>514</v>
      </c>
      <c r="G11" s="89" t="s">
        <v>69</v>
      </c>
      <c r="H11" s="87" t="s">
        <v>515</v>
      </c>
      <c r="I11" s="91" t="s">
        <v>71</v>
      </c>
      <c r="J11" s="104" t="s">
        <v>72</v>
      </c>
      <c r="K11" s="58"/>
      <c r="L11" s="58"/>
      <c r="M11" s="59"/>
      <c r="N11" s="55"/>
      <c r="O11" s="55"/>
      <c r="P11" s="93"/>
      <c r="Q11" s="93"/>
      <c r="R11" s="93"/>
      <c r="S11" s="55"/>
      <c r="T11" s="56"/>
      <c r="U11" s="52"/>
      <c r="V11" s="53"/>
      <c r="W11" s="55"/>
      <c r="X11" s="87" t="s">
        <v>517</v>
      </c>
      <c r="Y11" s="88" t="s">
        <v>518</v>
      </c>
      <c r="Z11" s="87" t="s">
        <v>519</v>
      </c>
      <c r="AA11" s="87" t="s">
        <v>521</v>
      </c>
      <c r="AB11" s="89" t="s">
        <v>69</v>
      </c>
      <c r="AC11" s="87" t="s">
        <v>522</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v>1.0</v>
      </c>
      <c r="D14" s="99"/>
      <c r="E14" s="99"/>
      <c r="F14" s="99"/>
      <c r="G14" s="100"/>
      <c r="H14" s="101"/>
      <c r="I14" s="103">
        <f t="shared" ref="I14:I29" si="1">C14+D14*3+E14*2+F14*2+H14*5</f>
        <v>1</v>
      </c>
      <c r="J14" s="105"/>
      <c r="K14" s="100"/>
      <c r="L14" s="100"/>
      <c r="M14" s="106"/>
      <c r="N14" s="107"/>
      <c r="O14" s="58"/>
      <c r="P14" s="58"/>
      <c r="Q14" s="58"/>
      <c r="R14" s="58"/>
      <c r="S14" s="59"/>
      <c r="T14" s="56"/>
      <c r="U14" s="52"/>
      <c r="V14" s="53"/>
      <c r="W14" s="95">
        <v>1.0</v>
      </c>
      <c r="X14" s="98"/>
      <c r="Y14" s="99"/>
      <c r="Z14" s="99"/>
      <c r="AA14" s="99">
        <v>1.0</v>
      </c>
      <c r="AB14" s="100"/>
      <c r="AC14" s="101">
        <v>1.0</v>
      </c>
      <c r="AD14" s="103">
        <f t="shared" ref="AD14:AD29" si="2">X14+Y14*3+Z14*2+AA14*2+AC14*5</f>
        <v>7</v>
      </c>
      <c r="AE14" s="105"/>
      <c r="AF14" s="100"/>
      <c r="AG14" s="100"/>
      <c r="AH14" s="106"/>
      <c r="AI14" s="108" t="s">
        <v>509</v>
      </c>
      <c r="AJ14" s="58"/>
      <c r="AK14" s="58"/>
      <c r="AL14" s="58"/>
      <c r="AM14" s="58"/>
      <c r="AN14" s="59"/>
      <c r="AO14" s="56"/>
    </row>
    <row r="15" ht="15.0" customHeight="1">
      <c r="A15" s="53"/>
      <c r="B15" s="95">
        <v>2.0</v>
      </c>
      <c r="C15" s="137">
        <v>1.0</v>
      </c>
      <c r="D15" s="117">
        <v>1.0</v>
      </c>
      <c r="E15" s="111"/>
      <c r="F15" s="111"/>
      <c r="G15" s="112"/>
      <c r="H15" s="114"/>
      <c r="I15" s="103">
        <f t="shared" si="1"/>
        <v>4</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8">
        <v>2.0</v>
      </c>
      <c r="G16" s="138">
        <v>1.0</v>
      </c>
      <c r="H16" s="114"/>
      <c r="I16" s="103">
        <f t="shared" si="1"/>
        <v>4</v>
      </c>
      <c r="J16" s="109"/>
      <c r="K16" s="111"/>
      <c r="L16" s="111"/>
      <c r="M16" s="114"/>
      <c r="N16" s="108" t="s">
        <v>524</v>
      </c>
      <c r="O16" s="58"/>
      <c r="P16" s="58"/>
      <c r="Q16" s="58"/>
      <c r="R16" s="58"/>
      <c r="S16" s="59"/>
      <c r="T16" s="56"/>
      <c r="U16" s="52"/>
      <c r="V16" s="53"/>
      <c r="W16" s="95">
        <v>3.0</v>
      </c>
      <c r="X16" s="137">
        <v>1.0</v>
      </c>
      <c r="Y16" s="110"/>
      <c r="Z16" s="111"/>
      <c r="AA16" s="111"/>
      <c r="AB16" s="112"/>
      <c r="AC16" s="114"/>
      <c r="AD16" s="103">
        <f t="shared" si="2"/>
        <v>1</v>
      </c>
      <c r="AE16" s="109"/>
      <c r="AF16" s="111"/>
      <c r="AG16" s="111"/>
      <c r="AH16" s="114"/>
      <c r="AI16" s="107"/>
      <c r="AJ16" s="58"/>
      <c r="AK16" s="58"/>
      <c r="AL16" s="58"/>
      <c r="AM16" s="58"/>
      <c r="AN16" s="59"/>
      <c r="AO16" s="56"/>
    </row>
    <row r="17" ht="15.0" customHeight="1">
      <c r="A17" s="53"/>
      <c r="B17" s="116">
        <v>4.0</v>
      </c>
      <c r="C17" s="109"/>
      <c r="D17" s="117"/>
      <c r="E17" s="111"/>
      <c r="F17" s="118">
        <v>1.0</v>
      </c>
      <c r="G17" s="112"/>
      <c r="H17" s="114"/>
      <c r="I17" s="103">
        <f t="shared" si="1"/>
        <v>2</v>
      </c>
      <c r="J17" s="109"/>
      <c r="K17" s="111"/>
      <c r="L17" s="111"/>
      <c r="M17" s="114"/>
      <c r="N17" s="107"/>
      <c r="O17" s="58"/>
      <c r="P17" s="58"/>
      <c r="Q17" s="58"/>
      <c r="R17" s="58"/>
      <c r="S17" s="59"/>
      <c r="T17" s="56"/>
      <c r="U17" s="52"/>
      <c r="V17" s="53"/>
      <c r="W17" s="116">
        <v>4.0</v>
      </c>
      <c r="X17" s="109"/>
      <c r="Y17" s="117">
        <v>1.0</v>
      </c>
      <c r="Z17" s="111"/>
      <c r="AA17" s="118"/>
      <c r="AB17" s="112"/>
      <c r="AC17" s="114"/>
      <c r="AD17" s="103">
        <f t="shared" si="2"/>
        <v>3</v>
      </c>
      <c r="AE17" s="109"/>
      <c r="AF17" s="111"/>
      <c r="AG17" s="111"/>
      <c r="AH17" s="114"/>
      <c r="AI17" s="108" t="s">
        <v>130</v>
      </c>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7">
        <v>1.0</v>
      </c>
      <c r="Z18" s="111"/>
      <c r="AA18" s="111"/>
      <c r="AB18" s="112"/>
      <c r="AC18" s="114"/>
      <c r="AD18" s="103">
        <f t="shared" si="2"/>
        <v>3</v>
      </c>
      <c r="AE18" s="109"/>
      <c r="AF18" s="111"/>
      <c r="AG18" s="111"/>
      <c r="AH18" s="114"/>
      <c r="AI18" s="107"/>
      <c r="AJ18" s="58"/>
      <c r="AK18" s="58"/>
      <c r="AL18" s="58"/>
      <c r="AM18" s="58"/>
      <c r="AN18" s="59"/>
      <c r="AO18" s="56"/>
    </row>
    <row r="19" ht="15.0" customHeight="1">
      <c r="A19" s="53"/>
      <c r="B19" s="95">
        <v>6.0</v>
      </c>
      <c r="C19" s="109"/>
      <c r="D19" s="110"/>
      <c r="E19" s="111"/>
      <c r="F19" s="111"/>
      <c r="G19" s="112"/>
      <c r="H19" s="119">
        <v>1.0</v>
      </c>
      <c r="I19" s="103">
        <f t="shared" si="1"/>
        <v>5</v>
      </c>
      <c r="J19" s="109"/>
      <c r="K19" s="111"/>
      <c r="L19" s="111"/>
      <c r="M19" s="114"/>
      <c r="N19" s="108" t="s">
        <v>446</v>
      </c>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37" t="s">
        <v>173</v>
      </c>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8">
        <v>1.0</v>
      </c>
      <c r="AB22" s="112"/>
      <c r="AC22" s="114"/>
      <c r="AD22" s="103">
        <f t="shared" si="2"/>
        <v>2</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9" t="s">
        <v>516</v>
      </c>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50000.0</v>
      </c>
      <c r="C32" s="58"/>
      <c r="D32" s="58"/>
      <c r="E32" s="58"/>
      <c r="F32" s="59"/>
      <c r="G32" s="55"/>
      <c r="H32" s="60">
        <v>0.0</v>
      </c>
      <c r="I32" s="58"/>
      <c r="J32" s="58"/>
      <c r="K32" s="58"/>
      <c r="L32" s="58"/>
      <c r="M32" s="59"/>
      <c r="N32" s="55"/>
      <c r="O32" s="122">
        <v>-1.0</v>
      </c>
      <c r="P32" s="58"/>
      <c r="Q32" s="58"/>
      <c r="R32" s="58"/>
      <c r="S32" s="59"/>
      <c r="T32" s="56"/>
      <c r="U32" s="52"/>
      <c r="V32" s="53"/>
      <c r="W32" s="121">
        <v>60000.0</v>
      </c>
      <c r="X32" s="58"/>
      <c r="Y32" s="58"/>
      <c r="Z32" s="58"/>
      <c r="AA32" s="59"/>
      <c r="AB32" s="55"/>
      <c r="AC32" s="60">
        <v>0.0</v>
      </c>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40</v>
      </c>
      <c r="C3" s="58"/>
      <c r="D3" s="58"/>
      <c r="E3" s="58"/>
      <c r="F3" s="58"/>
      <c r="G3" s="58"/>
      <c r="H3" s="58"/>
      <c r="I3" s="58"/>
      <c r="J3" s="58"/>
      <c r="K3" s="58"/>
      <c r="L3" s="58"/>
      <c r="M3" s="59"/>
      <c r="N3" s="55"/>
      <c r="O3" s="60">
        <v>1440000.0</v>
      </c>
      <c r="P3" s="58"/>
      <c r="Q3" s="58"/>
      <c r="R3" s="58"/>
      <c r="S3" s="59"/>
      <c r="T3" s="56"/>
      <c r="U3" s="52"/>
      <c r="V3" s="53"/>
      <c r="W3" s="57" t="s">
        <v>21</v>
      </c>
      <c r="X3" s="58"/>
      <c r="Y3" s="58"/>
      <c r="Z3" s="58"/>
      <c r="AA3" s="58"/>
      <c r="AB3" s="58"/>
      <c r="AC3" s="58"/>
      <c r="AD3" s="58"/>
      <c r="AE3" s="58"/>
      <c r="AF3" s="58"/>
      <c r="AG3" s="58"/>
      <c r="AH3" s="59"/>
      <c r="AI3" s="55"/>
      <c r="AJ3" s="60">
        <v>1290000.0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14000.0</v>
      </c>
      <c r="I6" s="58"/>
      <c r="J6" s="58"/>
      <c r="K6" s="58"/>
      <c r="L6" s="59"/>
      <c r="M6" s="55"/>
      <c r="N6" s="55"/>
      <c r="O6" s="55"/>
      <c r="P6" s="66" t="str">
        <f>IF(B3&lt;&gt;"",IF(P8&gt;AK8,"WIN",IF(P8=AK8, "TIE","LOSS")),"")</f>
        <v>TIE</v>
      </c>
      <c r="Q6" s="58"/>
      <c r="R6" s="59"/>
      <c r="S6" s="55"/>
      <c r="T6" s="56"/>
      <c r="U6" s="52"/>
      <c r="V6" s="53"/>
      <c r="W6" s="64">
        <f>IF(W3&lt;&gt;"",IF(AJ3&lt;O3,O3-AJ3,0),"")</f>
        <v>150000</v>
      </c>
      <c r="X6" s="58"/>
      <c r="Y6" s="58"/>
      <c r="Z6" s="58"/>
      <c r="AA6" s="59"/>
      <c r="AB6" s="55"/>
      <c r="AC6" s="65">
        <v>9000.0</v>
      </c>
      <c r="AD6" s="58"/>
      <c r="AE6" s="58"/>
      <c r="AF6" s="58"/>
      <c r="AG6" s="59"/>
      <c r="AH6" s="55"/>
      <c r="AI6" s="55"/>
      <c r="AJ6" s="55"/>
      <c r="AK6" s="66" t="str">
        <f>IF(W3&lt;&gt;"",IF(AK8&gt;P8,"WIN",IF(AK8=P8, "TIE","LOSS")),"")</f>
        <v>TIE</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526</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2</v>
      </c>
      <c r="Q8" s="58"/>
      <c r="R8" s="59"/>
      <c r="S8" s="55"/>
      <c r="T8" s="56"/>
      <c r="U8" s="52"/>
      <c r="V8" s="53"/>
      <c r="W8" s="134" t="s">
        <v>329</v>
      </c>
      <c r="X8" s="80"/>
      <c r="Y8" s="80"/>
      <c r="Z8" s="80"/>
      <c r="AA8" s="81"/>
      <c r="AB8" s="55"/>
      <c r="AC8" s="55"/>
      <c r="AD8" s="54" t="s">
        <v>64</v>
      </c>
      <c r="AF8" s="82" t="str">
        <f>if(W3&lt;&gt;"",if(AC6=H6,"+0",if(AC6&gt;H6,if(AC6&gt;=H6*2,"+2","+1"),"+0")),"")</f>
        <v>+0</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4</v>
      </c>
      <c r="Q10" s="58"/>
      <c r="R10" s="59"/>
      <c r="S10" s="55"/>
      <c r="T10" s="56"/>
      <c r="U10" s="52"/>
      <c r="V10" s="53"/>
      <c r="W10" s="55"/>
      <c r="X10" s="55"/>
      <c r="Y10" s="55"/>
      <c r="Z10" s="55"/>
      <c r="AA10" s="55"/>
      <c r="AB10" s="55"/>
      <c r="AC10" s="55"/>
      <c r="AD10" s="55"/>
      <c r="AE10" s="55"/>
      <c r="AF10" s="55"/>
      <c r="AG10" s="55"/>
      <c r="AH10" s="55"/>
      <c r="AI10" s="55"/>
      <c r="AJ10" s="86"/>
      <c r="AK10" s="66">
        <f>IF(W3&lt;&gt;"",SUM(AA14:AA29),"")</f>
        <v>1</v>
      </c>
      <c r="AL10" s="58"/>
      <c r="AM10" s="59"/>
      <c r="AN10" s="55"/>
      <c r="AO10" s="56"/>
    </row>
    <row r="11" ht="15.0" customHeight="1">
      <c r="A11" s="53"/>
      <c r="B11" s="55"/>
      <c r="C11" s="87" t="s">
        <v>530</v>
      </c>
      <c r="D11" s="88" t="s">
        <v>532</v>
      </c>
      <c r="E11" s="87" t="s">
        <v>534</v>
      </c>
      <c r="F11" s="87" t="s">
        <v>536</v>
      </c>
      <c r="G11" s="89" t="s">
        <v>69</v>
      </c>
      <c r="H11" s="87" t="s">
        <v>538</v>
      </c>
      <c r="I11" s="91" t="s">
        <v>71</v>
      </c>
      <c r="J11" s="104" t="s">
        <v>72</v>
      </c>
      <c r="K11" s="58"/>
      <c r="L11" s="58"/>
      <c r="M11" s="59"/>
      <c r="N11" s="55"/>
      <c r="O11" s="55"/>
      <c r="P11" s="93"/>
      <c r="Q11" s="93"/>
      <c r="R11" s="93"/>
      <c r="S11" s="55"/>
      <c r="T11" s="56"/>
      <c r="U11" s="52"/>
      <c r="V11" s="53"/>
      <c r="W11" s="55"/>
      <c r="X11" s="87" t="s">
        <v>541</v>
      </c>
      <c r="Y11" s="88" t="s">
        <v>543</v>
      </c>
      <c r="Z11" s="87" t="s">
        <v>545</v>
      </c>
      <c r="AA11" s="87" t="s">
        <v>546</v>
      </c>
      <c r="AB11" s="89" t="s">
        <v>69</v>
      </c>
      <c r="AC11" s="87" t="s">
        <v>548</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9">
        <v>1.0</v>
      </c>
      <c r="I15" s="103">
        <f t="shared" si="1"/>
        <v>5</v>
      </c>
      <c r="J15" s="109"/>
      <c r="K15" s="115"/>
      <c r="L15" s="115"/>
      <c r="M15" s="114"/>
      <c r="N15" s="107"/>
      <c r="O15" s="58"/>
      <c r="P15" s="58"/>
      <c r="Q15" s="58"/>
      <c r="R15" s="58"/>
      <c r="S15" s="59"/>
      <c r="T15" s="56"/>
      <c r="U15" s="52"/>
      <c r="V15" s="53"/>
      <c r="W15" s="95">
        <v>2.0</v>
      </c>
      <c r="X15" s="109"/>
      <c r="Y15" s="117">
        <v>1.0</v>
      </c>
      <c r="Z15" s="111"/>
      <c r="AA15" s="111"/>
      <c r="AB15" s="112"/>
      <c r="AC15" s="114"/>
      <c r="AD15" s="103">
        <f t="shared" si="2"/>
        <v>3</v>
      </c>
      <c r="AE15" s="109"/>
      <c r="AF15" s="115"/>
      <c r="AG15" s="115"/>
      <c r="AH15" s="114"/>
      <c r="AI15" s="107"/>
      <c r="AJ15" s="58"/>
      <c r="AK15" s="58"/>
      <c r="AL15" s="58"/>
      <c r="AM15" s="58"/>
      <c r="AN15" s="59"/>
      <c r="AO15" s="56"/>
    </row>
    <row r="16" ht="15.0" customHeight="1">
      <c r="A16" s="53"/>
      <c r="B16" s="95">
        <v>3.0</v>
      </c>
      <c r="C16" s="109"/>
      <c r="D16" s="117">
        <v>2.0</v>
      </c>
      <c r="E16" s="111"/>
      <c r="F16" s="111"/>
      <c r="G16" s="112"/>
      <c r="H16" s="114"/>
      <c r="I16" s="103">
        <f t="shared" si="1"/>
        <v>6</v>
      </c>
      <c r="J16" s="109"/>
      <c r="K16" s="111"/>
      <c r="L16" s="111"/>
      <c r="M16" s="114"/>
      <c r="N16" s="108" t="s">
        <v>295</v>
      </c>
      <c r="O16" s="58"/>
      <c r="P16" s="58"/>
      <c r="Q16" s="58"/>
      <c r="R16" s="58"/>
      <c r="S16" s="59"/>
      <c r="T16" s="56"/>
      <c r="U16" s="52"/>
      <c r="V16" s="53"/>
      <c r="W16" s="95">
        <v>3.0</v>
      </c>
      <c r="X16" s="137">
        <v>3.0</v>
      </c>
      <c r="Y16" s="110"/>
      <c r="Z16" s="111"/>
      <c r="AA16" s="111"/>
      <c r="AB16" s="112"/>
      <c r="AC16" s="119">
        <v>1.0</v>
      </c>
      <c r="AD16" s="103">
        <f t="shared" si="2"/>
        <v>8</v>
      </c>
      <c r="AE16" s="109"/>
      <c r="AF16" s="111"/>
      <c r="AG16" s="111"/>
      <c r="AH16" s="114"/>
      <c r="AI16" s="108" t="s">
        <v>210</v>
      </c>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37">
        <v>1.0</v>
      </c>
      <c r="Y18" s="110"/>
      <c r="Z18" s="111"/>
      <c r="AA18" s="111"/>
      <c r="AB18" s="112"/>
      <c r="AC18" s="114"/>
      <c r="AD18" s="103">
        <f t="shared" si="2"/>
        <v>1</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8">
        <v>1.0</v>
      </c>
      <c r="G22" s="112"/>
      <c r="H22" s="114"/>
      <c r="I22" s="103">
        <f t="shared" si="1"/>
        <v>2</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8">
        <v>1.0</v>
      </c>
      <c r="G23" s="112"/>
      <c r="H23" s="114"/>
      <c r="I23" s="103">
        <f t="shared" si="1"/>
        <v>2</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37">
        <v>2.0</v>
      </c>
      <c r="Y24" s="110"/>
      <c r="Z24" s="111"/>
      <c r="AA24" s="118">
        <v>1.0</v>
      </c>
      <c r="AB24" s="112"/>
      <c r="AC24" s="114"/>
      <c r="AD24" s="103">
        <f t="shared" si="2"/>
        <v>4</v>
      </c>
      <c r="AE24" s="109"/>
      <c r="AF24" s="111"/>
      <c r="AG24" s="111"/>
      <c r="AH24" s="114"/>
      <c r="AI24" s="108" t="s">
        <v>560</v>
      </c>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7">
        <v>1.0</v>
      </c>
      <c r="Z25" s="111"/>
      <c r="AA25" s="111"/>
      <c r="AB25" s="112"/>
      <c r="AC25" s="114"/>
      <c r="AD25" s="103">
        <f t="shared" si="2"/>
        <v>3</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8">
        <v>2.0</v>
      </c>
      <c r="G29" s="112"/>
      <c r="H29" s="114"/>
      <c r="I29" s="103">
        <f t="shared" si="1"/>
        <v>4</v>
      </c>
      <c r="J29" s="137" t="s">
        <v>173</v>
      </c>
      <c r="K29" s="111"/>
      <c r="L29" s="118" t="s">
        <v>280</v>
      </c>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c r="I32" s="58"/>
      <c r="J32" s="58"/>
      <c r="K32" s="58"/>
      <c r="L32" s="58"/>
      <c r="M32" s="59"/>
      <c r="N32" s="55"/>
      <c r="O32" s="122">
        <v>-1.0</v>
      </c>
      <c r="P32" s="58"/>
      <c r="Q32" s="58"/>
      <c r="R32" s="58"/>
      <c r="S32" s="59"/>
      <c r="T32" s="56"/>
      <c r="U32" s="52"/>
      <c r="V32" s="53"/>
      <c r="W32" s="121">
        <v>70000.0</v>
      </c>
      <c r="X32" s="58"/>
      <c r="Y32" s="58"/>
      <c r="Z32" s="58"/>
      <c r="AA32" s="59"/>
      <c r="AB32" s="55"/>
      <c r="AC32" s="60"/>
      <c r="AD32" s="58"/>
      <c r="AE32" s="58"/>
      <c r="AF32" s="58"/>
      <c r="AG32" s="58"/>
      <c r="AH32" s="59"/>
      <c r="AI32" s="55"/>
      <c r="AJ32" s="122">
        <f>1</f>
        <v>1</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562</v>
      </c>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45</v>
      </c>
      <c r="C3" s="58"/>
      <c r="D3" s="58"/>
      <c r="E3" s="58"/>
      <c r="F3" s="58"/>
      <c r="G3" s="58"/>
      <c r="H3" s="58"/>
      <c r="I3" s="58"/>
      <c r="J3" s="58"/>
      <c r="K3" s="58"/>
      <c r="L3" s="58"/>
      <c r="M3" s="59"/>
      <c r="N3" s="55"/>
      <c r="O3" s="60">
        <v>1180000.0</v>
      </c>
      <c r="P3" s="58"/>
      <c r="Q3" s="58"/>
      <c r="R3" s="58"/>
      <c r="S3" s="59"/>
      <c r="T3" s="56"/>
      <c r="U3" s="52"/>
      <c r="V3" s="53"/>
      <c r="W3" s="57" t="s">
        <v>39</v>
      </c>
      <c r="X3" s="58"/>
      <c r="Y3" s="58"/>
      <c r="Z3" s="58"/>
      <c r="AA3" s="58"/>
      <c r="AB3" s="58"/>
      <c r="AC3" s="58"/>
      <c r="AD3" s="58"/>
      <c r="AE3" s="58"/>
      <c r="AF3" s="58"/>
      <c r="AG3" s="58"/>
      <c r="AH3" s="59"/>
      <c r="AI3" s="55"/>
      <c r="AJ3" s="60">
        <v>1040000.0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8000.0</v>
      </c>
      <c r="I6" s="58"/>
      <c r="J6" s="58"/>
      <c r="K6" s="58"/>
      <c r="L6" s="59"/>
      <c r="M6" s="55"/>
      <c r="N6" s="55"/>
      <c r="O6" s="55"/>
      <c r="P6" s="66" t="str">
        <f>IF(B3&lt;&gt;"",IF(P8&gt;AK8,"WIN",IF(P8=AK8, "TIE","LOSS")),"")</f>
        <v>WIN</v>
      </c>
      <c r="Q6" s="58"/>
      <c r="R6" s="59"/>
      <c r="S6" s="55"/>
      <c r="T6" s="56"/>
      <c r="U6" s="52"/>
      <c r="V6" s="53"/>
      <c r="W6" s="64">
        <f>IF(W3&lt;&gt;"",IF(AJ3&lt;O3,O3-AJ3,0),"")</f>
        <v>140000</v>
      </c>
      <c r="X6" s="58"/>
      <c r="Y6" s="58"/>
      <c r="Z6" s="58"/>
      <c r="AA6" s="59"/>
      <c r="AB6" s="55"/>
      <c r="AC6" s="65">
        <v>9000.0</v>
      </c>
      <c r="AD6" s="58"/>
      <c r="AE6" s="58"/>
      <c r="AF6" s="58"/>
      <c r="AG6" s="59"/>
      <c r="AH6" s="55"/>
      <c r="AI6" s="55"/>
      <c r="AJ6" s="55"/>
      <c r="AK6" s="66" t="str">
        <f>IF(W3&lt;&gt;"",IF(AK8&gt;P8,"WIN",IF(AK8=P8, "TIE","LOSS")),"")</f>
        <v>LOSS</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527</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+0</v>
      </c>
      <c r="L8" s="59"/>
      <c r="M8" s="55"/>
      <c r="N8" s="55"/>
      <c r="O8" s="55"/>
      <c r="P8" s="66">
        <f>IF(B3&lt;&gt;"",SUM(D14:D29),"")</f>
        <v>2</v>
      </c>
      <c r="Q8" s="58"/>
      <c r="R8" s="59"/>
      <c r="S8" s="55"/>
      <c r="T8" s="56"/>
      <c r="U8" s="52"/>
      <c r="V8" s="53"/>
      <c r="W8" s="134" t="s">
        <v>408</v>
      </c>
      <c r="X8" s="80"/>
      <c r="Y8" s="80"/>
      <c r="Z8" s="80"/>
      <c r="AA8" s="81"/>
      <c r="AB8" s="55"/>
      <c r="AC8" s="55"/>
      <c r="AD8" s="54" t="s">
        <v>64</v>
      </c>
      <c r="AF8" s="82" t="str">
        <f>if(W3&lt;&gt;"",if(AC6=H6,"+0",if(AC6&gt;H6,if(AC6&gt;=H6*2,"+2","+1"),"+0")),"")</f>
        <v>+1</v>
      </c>
      <c r="AG8" s="59"/>
      <c r="AH8" s="55"/>
      <c r="AI8" s="55"/>
      <c r="AJ8" s="55"/>
      <c r="AK8" s="66">
        <f>IF(W3&lt;&gt;"",SUM(Y14:Y29),"")</f>
        <v>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136" t="s">
        <v>528</v>
      </c>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2</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529</v>
      </c>
      <c r="D11" s="88" t="s">
        <v>531</v>
      </c>
      <c r="E11" s="87" t="s">
        <v>533</v>
      </c>
      <c r="F11" s="87" t="s">
        <v>535</v>
      </c>
      <c r="G11" s="89" t="s">
        <v>69</v>
      </c>
      <c r="H11" s="87" t="s">
        <v>537</v>
      </c>
      <c r="I11" s="91" t="s">
        <v>71</v>
      </c>
      <c r="J11" s="104" t="s">
        <v>72</v>
      </c>
      <c r="K11" s="58"/>
      <c r="L11" s="58"/>
      <c r="M11" s="59"/>
      <c r="N11" s="55"/>
      <c r="O11" s="55"/>
      <c r="P11" s="93"/>
      <c r="Q11" s="93"/>
      <c r="R11" s="93"/>
      <c r="S11" s="55"/>
      <c r="T11" s="56"/>
      <c r="U11" s="52"/>
      <c r="V11" s="53"/>
      <c r="W11" s="55"/>
      <c r="X11" s="87" t="s">
        <v>539</v>
      </c>
      <c r="Y11" s="88" t="s">
        <v>540</v>
      </c>
      <c r="Z11" s="87" t="s">
        <v>542</v>
      </c>
      <c r="AA11" s="87" t="s">
        <v>544</v>
      </c>
      <c r="AB11" s="89" t="s">
        <v>69</v>
      </c>
      <c r="AC11" s="87" t="s">
        <v>547</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v>2.0</v>
      </c>
      <c r="E14" s="99"/>
      <c r="F14" s="99"/>
      <c r="G14" s="100"/>
      <c r="H14" s="101">
        <v>1.0</v>
      </c>
      <c r="I14" s="103">
        <f t="shared" ref="I14:I29" si="1">C14+D14*3+E14*2+F14*2+H14*5</f>
        <v>11</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9">
        <v>1.0</v>
      </c>
      <c r="AD17" s="103">
        <f t="shared" si="2"/>
        <v>5</v>
      </c>
      <c r="AE17" s="109"/>
      <c r="AF17" s="111"/>
      <c r="AG17" s="111"/>
      <c r="AH17" s="114"/>
      <c r="AI17" s="108" t="s">
        <v>130</v>
      </c>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9">
        <v>1.0</v>
      </c>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9">
        <v>1.0</v>
      </c>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8">
        <v>1.0</v>
      </c>
      <c r="G25" s="138">
        <v>1.0</v>
      </c>
      <c r="H25" s="114"/>
      <c r="I25" s="103">
        <f t="shared" si="1"/>
        <v>2</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8">
        <v>1.0</v>
      </c>
      <c r="G28" s="138">
        <v>1.0</v>
      </c>
      <c r="H28" s="114"/>
      <c r="I28" s="103">
        <f t="shared" si="1"/>
        <v>2</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c r="I32" s="58"/>
      <c r="J32" s="58"/>
      <c r="K32" s="58"/>
      <c r="L32" s="58"/>
      <c r="M32" s="59"/>
      <c r="N32" s="55"/>
      <c r="O32" s="122">
        <v>1.0</v>
      </c>
      <c r="P32" s="58"/>
      <c r="Q32" s="58"/>
      <c r="R32" s="58"/>
      <c r="S32" s="59"/>
      <c r="T32" s="56"/>
      <c r="U32" s="52"/>
      <c r="V32" s="53"/>
      <c r="W32" s="121">
        <v>70000.0</v>
      </c>
      <c r="X32" s="58"/>
      <c r="Y32" s="58"/>
      <c r="Z32" s="58"/>
      <c r="AA32" s="59"/>
      <c r="AB32" s="55"/>
      <c r="AC32" s="60"/>
      <c r="AD32" s="58"/>
      <c r="AE32" s="58"/>
      <c r="AF32" s="58"/>
      <c r="AG32" s="58"/>
      <c r="AH32" s="59"/>
      <c r="AI32" s="55"/>
      <c r="AJ32" s="122"/>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50</v>
      </c>
      <c r="C3" s="58"/>
      <c r="D3" s="58"/>
      <c r="E3" s="58"/>
      <c r="F3" s="58"/>
      <c r="G3" s="58"/>
      <c r="H3" s="58"/>
      <c r="I3" s="58"/>
      <c r="J3" s="58"/>
      <c r="K3" s="58"/>
      <c r="L3" s="58"/>
      <c r="M3" s="59"/>
      <c r="N3" s="55"/>
      <c r="O3" s="60">
        <v>1450000.0</v>
      </c>
      <c r="P3" s="58"/>
      <c r="Q3" s="58"/>
      <c r="R3" s="58"/>
      <c r="S3" s="59"/>
      <c r="T3" s="56"/>
      <c r="U3" s="52"/>
      <c r="V3" s="53"/>
      <c r="W3" s="57" t="s">
        <v>53</v>
      </c>
      <c r="X3" s="58"/>
      <c r="Y3" s="58"/>
      <c r="Z3" s="58"/>
      <c r="AA3" s="58"/>
      <c r="AB3" s="58"/>
      <c r="AC3" s="58"/>
      <c r="AD3" s="58"/>
      <c r="AE3" s="58"/>
      <c r="AF3" s="58"/>
      <c r="AG3" s="58"/>
      <c r="AH3" s="59"/>
      <c r="AI3" s="55"/>
      <c r="AJ3" s="60">
        <v>1240000.0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12000.0</v>
      </c>
      <c r="I6" s="58"/>
      <c r="J6" s="58"/>
      <c r="K6" s="58"/>
      <c r="L6" s="59"/>
      <c r="M6" s="55"/>
      <c r="N6" s="55"/>
      <c r="O6" s="55"/>
      <c r="P6" s="66" t="str">
        <f>IF(B3&lt;&gt;"",IF(P8&gt;AK8,"WIN",IF(P8=AK8, "TIE","LOSS")),"")</f>
        <v>LOSS</v>
      </c>
      <c r="Q6" s="58"/>
      <c r="R6" s="59"/>
      <c r="S6" s="55"/>
      <c r="T6" s="56"/>
      <c r="U6" s="52"/>
      <c r="V6" s="53"/>
      <c r="W6" s="64">
        <f>IF(W3&lt;&gt;"",IF(AJ3&lt;O3,O3-AJ3,0),"")</f>
        <v>210000</v>
      </c>
      <c r="X6" s="58"/>
      <c r="Y6" s="58"/>
      <c r="Z6" s="58"/>
      <c r="AA6" s="59"/>
      <c r="AB6" s="55"/>
      <c r="AC6" s="65">
        <v>11000.0</v>
      </c>
      <c r="AD6" s="58"/>
      <c r="AE6" s="58"/>
      <c r="AF6" s="58"/>
      <c r="AG6" s="59"/>
      <c r="AH6" s="55"/>
      <c r="AI6" s="55"/>
      <c r="AJ6" s="55"/>
      <c r="AK6" s="66" t="str">
        <f>IF(W3&lt;&gt;"",IF(AK8&gt;P8,"WIN",IF(AK8=P8, "TIE","LOSS")),"")</f>
        <v>WIN</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549</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0</v>
      </c>
      <c r="Q8" s="58"/>
      <c r="R8" s="59"/>
      <c r="S8" s="55"/>
      <c r="T8" s="56"/>
      <c r="U8" s="52"/>
      <c r="V8" s="53"/>
      <c r="W8" s="79"/>
      <c r="X8" s="80"/>
      <c r="Y8" s="80"/>
      <c r="Z8" s="80"/>
      <c r="AA8" s="81"/>
      <c r="AB8" s="55"/>
      <c r="AC8" s="55"/>
      <c r="AD8" s="54" t="s">
        <v>64</v>
      </c>
      <c r="AF8" s="82" t="str">
        <f>if(W3&lt;&gt;"",if(AC6=H6,"+0",if(AC6&gt;H6,if(AC6&gt;=H6*2,"+2","+1"),"+0")),"")</f>
        <v>+0</v>
      </c>
      <c r="AG8" s="59"/>
      <c r="AH8" s="55"/>
      <c r="AI8" s="55"/>
      <c r="AJ8" s="55"/>
      <c r="AK8" s="135">
        <v>2.0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135">
        <v>2.0</v>
      </c>
      <c r="Q10" s="58"/>
      <c r="R10" s="59"/>
      <c r="S10" s="55"/>
      <c r="T10" s="56"/>
      <c r="U10" s="52"/>
      <c r="V10" s="53"/>
      <c r="W10" s="55"/>
      <c r="X10" s="55"/>
      <c r="Y10" s="55"/>
      <c r="Z10" s="55"/>
      <c r="AA10" s="55"/>
      <c r="AB10" s="55"/>
      <c r="AC10" s="55"/>
      <c r="AD10" s="55"/>
      <c r="AE10" s="55"/>
      <c r="AF10" s="55"/>
      <c r="AG10" s="55"/>
      <c r="AH10" s="55"/>
      <c r="AI10" s="55"/>
      <c r="AJ10" s="86"/>
      <c r="AK10" s="135">
        <v>1.0</v>
      </c>
      <c r="AL10" s="58"/>
      <c r="AM10" s="59"/>
      <c r="AN10" s="55"/>
      <c r="AO10" s="56"/>
    </row>
    <row r="11" ht="15.0" customHeight="1">
      <c r="A11" s="53"/>
      <c r="B11" s="55"/>
      <c r="C11" s="87" t="s">
        <v>550</v>
      </c>
      <c r="D11" s="88" t="s">
        <v>551</v>
      </c>
      <c r="E11" s="87" t="s">
        <v>552</v>
      </c>
      <c r="F11" s="87" t="s">
        <v>553</v>
      </c>
      <c r="G11" s="89" t="s">
        <v>69</v>
      </c>
      <c r="H11" s="87" t="s">
        <v>554</v>
      </c>
      <c r="I11" s="91" t="s">
        <v>71</v>
      </c>
      <c r="J11" s="104" t="s">
        <v>72</v>
      </c>
      <c r="K11" s="58"/>
      <c r="L11" s="58"/>
      <c r="M11" s="59"/>
      <c r="N11" s="55"/>
      <c r="O11" s="55"/>
      <c r="P11" s="93"/>
      <c r="Q11" s="93"/>
      <c r="R11" s="93"/>
      <c r="S11" s="55"/>
      <c r="T11" s="56"/>
      <c r="U11" s="52"/>
      <c r="V11" s="53"/>
      <c r="W11" s="55"/>
      <c r="X11" s="87" t="s">
        <v>555</v>
      </c>
      <c r="Y11" s="88" t="s">
        <v>556</v>
      </c>
      <c r="Z11" s="87" t="s">
        <v>557</v>
      </c>
      <c r="AA11" s="87" t="s">
        <v>558</v>
      </c>
      <c r="AB11" s="89" t="s">
        <v>69</v>
      </c>
      <c r="AC11" s="87" t="s">
        <v>559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9">
        <v>1.0</v>
      </c>
      <c r="AI16" s="107"/>
      <c r="AJ16" s="58"/>
      <c r="AK16" s="58"/>
      <c r="AL16" s="58"/>
      <c r="AM16" s="58"/>
      <c r="AN16" s="59"/>
      <c r="AO16" s="56"/>
    </row>
    <row r="17" ht="15.0" customHeight="1">
      <c r="A17" s="53"/>
      <c r="B17" s="116">
        <v>4.0</v>
      </c>
      <c r="C17" s="109"/>
      <c r="D17" s="117"/>
      <c r="E17" s="111"/>
      <c r="F17" s="111"/>
      <c r="G17" s="112"/>
      <c r="H17" s="114"/>
      <c r="I17" s="103">
        <f t="shared" si="1"/>
        <v>0</v>
      </c>
      <c r="J17" s="137">
        <v>1.0</v>
      </c>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9">
        <v>1.0</v>
      </c>
      <c r="AD20" s="103">
        <f t="shared" si="2"/>
        <v>5</v>
      </c>
      <c r="AE20" s="109"/>
      <c r="AF20" s="111"/>
      <c r="AG20" s="111"/>
      <c r="AH20" s="114"/>
      <c r="AI20" s="107"/>
      <c r="AJ20" s="58"/>
      <c r="AK20" s="58"/>
      <c r="AL20" s="58"/>
      <c r="AM20" s="58"/>
      <c r="AN20" s="59"/>
      <c r="AO20" s="56"/>
    </row>
    <row r="21" ht="15.0" customHeight="1">
      <c r="A21" s="53"/>
      <c r="B21" s="95">
        <v>8.0</v>
      </c>
      <c r="C21" s="109"/>
      <c r="D21" s="110"/>
      <c r="E21" s="111"/>
      <c r="F21" s="118">
        <v>1.0</v>
      </c>
      <c r="G21" s="112"/>
      <c r="H21" s="114"/>
      <c r="I21" s="103">
        <f t="shared" si="1"/>
        <v>2</v>
      </c>
      <c r="J21" s="109"/>
      <c r="K21" s="111"/>
      <c r="L21" s="111"/>
      <c r="M21" s="119">
        <v>1.0</v>
      </c>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9">
        <v>1.0</v>
      </c>
      <c r="I22" s="103">
        <f t="shared" si="1"/>
        <v>5</v>
      </c>
      <c r="J22" s="109"/>
      <c r="K22" s="111"/>
      <c r="L22" s="111"/>
      <c r="M22" s="114"/>
      <c r="N22" s="108" t="s">
        <v>561</v>
      </c>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8">
        <v>1.0</v>
      </c>
      <c r="G25" s="138">
        <v>1.0</v>
      </c>
      <c r="H25" s="114"/>
      <c r="I25" s="103">
        <f t="shared" si="1"/>
        <v>2</v>
      </c>
      <c r="J25" s="109"/>
      <c r="K25" s="111"/>
      <c r="L25" s="111"/>
      <c r="M25" s="114"/>
      <c r="N25" s="107"/>
      <c r="O25" s="58"/>
      <c r="P25" s="58"/>
      <c r="Q25" s="58"/>
      <c r="R25" s="58"/>
      <c r="S25" s="59"/>
      <c r="T25" s="56"/>
      <c r="U25" s="52"/>
      <c r="V25" s="53"/>
      <c r="W25" s="95">
        <v>12.0</v>
      </c>
      <c r="X25" s="109"/>
      <c r="Y25" s="110"/>
      <c r="Z25" s="111"/>
      <c r="AA25" s="118">
        <v>1.0</v>
      </c>
      <c r="AB25" s="112"/>
      <c r="AC25" s="114"/>
      <c r="AD25" s="103">
        <f t="shared" si="2"/>
        <v>2</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7">
        <v>2.0</v>
      </c>
      <c r="Z27" s="111"/>
      <c r="AA27" s="111"/>
      <c r="AB27" s="112"/>
      <c r="AC27" s="114"/>
      <c r="AD27" s="103">
        <f t="shared" si="2"/>
        <v>6</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30000.0</v>
      </c>
      <c r="C32" s="58"/>
      <c r="D32" s="58"/>
      <c r="E32" s="58"/>
      <c r="F32" s="59"/>
      <c r="G32" s="55"/>
      <c r="H32" s="60"/>
      <c r="I32" s="58"/>
      <c r="J32" s="58"/>
      <c r="K32" s="58"/>
      <c r="L32" s="58"/>
      <c r="M32" s="59"/>
      <c r="N32" s="55"/>
      <c r="O32" s="122"/>
      <c r="P32" s="58"/>
      <c r="Q32" s="58"/>
      <c r="R32" s="58"/>
      <c r="S32" s="59"/>
      <c r="T32" s="56"/>
      <c r="U32" s="52"/>
      <c r="V32" s="53"/>
      <c r="W32" s="121">
        <v>20000.0</v>
      </c>
      <c r="X32" s="58"/>
      <c r="Y32" s="58"/>
      <c r="Z32" s="58"/>
      <c r="AA32" s="59"/>
      <c r="AB32" s="55"/>
      <c r="AC32" s="60"/>
      <c r="AD32" s="58"/>
      <c r="AE32" s="58"/>
      <c r="AF32" s="58"/>
      <c r="AG32" s="58"/>
      <c r="AH32" s="59"/>
      <c r="AI32" s="55"/>
      <c r="AJ32" s="122">
        <f>1</f>
        <v>1</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563</v>
      </c>
      <c r="C35" s="124"/>
      <c r="D35" s="124"/>
      <c r="E35" s="124"/>
      <c r="F35" s="124"/>
      <c r="G35" s="124"/>
      <c r="H35" s="124"/>
      <c r="I35" s="124"/>
      <c r="J35" s="125"/>
      <c r="K35" s="55"/>
      <c r="L35" s="123"/>
      <c r="M35" s="124"/>
      <c r="N35" s="124"/>
      <c r="O35" s="124"/>
      <c r="P35" s="124"/>
      <c r="Q35" s="124"/>
      <c r="R35" s="124"/>
      <c r="S35" s="125"/>
      <c r="T35" s="56"/>
      <c r="U35" s="52"/>
      <c r="V35" s="53"/>
      <c r="W35" s="126" t="s">
        <v>564</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B3:M3"/>
    <mergeCell ref="B2:M2"/>
    <mergeCell ref="O2:S2"/>
    <mergeCell ref="O3:S3"/>
    <mergeCell ref="AC5:AG5"/>
    <mergeCell ref="AK5:AM5"/>
    <mergeCell ref="AC6:AG6"/>
    <mergeCell ref="AK6:AM6"/>
    <mergeCell ref="P5:R5"/>
    <mergeCell ref="B5:F5"/>
    <mergeCell ref="W2:AH2"/>
    <mergeCell ref="W3:AH3"/>
    <mergeCell ref="P6:R6"/>
    <mergeCell ref="AJ3:AN3"/>
    <mergeCell ref="AJ2:AN2"/>
    <mergeCell ref="AA11:AA13"/>
    <mergeCell ref="AB11:AB13"/>
    <mergeCell ref="AC11:AC13"/>
    <mergeCell ref="AI14:AN14"/>
    <mergeCell ref="AI13:AN13"/>
    <mergeCell ref="AI15:AN15"/>
    <mergeCell ref="AD11:AD13"/>
    <mergeCell ref="AF12:AF13"/>
    <mergeCell ref="AG12:AG13"/>
    <mergeCell ref="AH12:AH13"/>
    <mergeCell ref="AE11:AH11"/>
    <mergeCell ref="AE12:AE13"/>
    <mergeCell ref="N20:S20"/>
    <mergeCell ref="N22:S22"/>
    <mergeCell ref="N21:S21"/>
    <mergeCell ref="K12:K13"/>
    <mergeCell ref="J12:J13"/>
    <mergeCell ref="L12:L13"/>
    <mergeCell ref="J11:M11"/>
    <mergeCell ref="N17:S17"/>
    <mergeCell ref="N15:S15"/>
    <mergeCell ref="N16:S16"/>
    <mergeCell ref="N13:S13"/>
    <mergeCell ref="N14:S14"/>
    <mergeCell ref="F11:F13"/>
    <mergeCell ref="H11:H13"/>
    <mergeCell ref="G11:G13"/>
    <mergeCell ref="N18:S18"/>
    <mergeCell ref="N19:S19"/>
    <mergeCell ref="M12:M13"/>
    <mergeCell ref="I11:I13"/>
    <mergeCell ref="P7:R7"/>
    <mergeCell ref="P8:R8"/>
    <mergeCell ref="W5:AA5"/>
    <mergeCell ref="W6:AA6"/>
    <mergeCell ref="P10:R10"/>
    <mergeCell ref="P9:R9"/>
    <mergeCell ref="W7:AA7"/>
    <mergeCell ref="W9:AA9"/>
    <mergeCell ref="W8:AA8"/>
    <mergeCell ref="AI23:AN23"/>
    <mergeCell ref="AJ32:AN32"/>
    <mergeCell ref="AG35:AN37"/>
    <mergeCell ref="AI24:AN24"/>
    <mergeCell ref="AC32:AH32"/>
    <mergeCell ref="AI25:AN25"/>
    <mergeCell ref="AI26:AN26"/>
    <mergeCell ref="AI29:AN29"/>
    <mergeCell ref="N27:S27"/>
    <mergeCell ref="N28:S28"/>
    <mergeCell ref="O32:S32"/>
    <mergeCell ref="O31:S31"/>
    <mergeCell ref="AI28:AN28"/>
    <mergeCell ref="AI27:AN27"/>
    <mergeCell ref="N26:S26"/>
    <mergeCell ref="N24:S24"/>
    <mergeCell ref="N25:S25"/>
    <mergeCell ref="N23:S23"/>
    <mergeCell ref="W32:AA32"/>
    <mergeCell ref="N29:S29"/>
    <mergeCell ref="AI16:AN16"/>
    <mergeCell ref="AI17:AN17"/>
    <mergeCell ref="AI18:AN18"/>
    <mergeCell ref="AI21:AN21"/>
    <mergeCell ref="AI19:AN19"/>
    <mergeCell ref="AI20:AN20"/>
    <mergeCell ref="AI22:AN22"/>
    <mergeCell ref="H5:L5"/>
    <mergeCell ref="H6:L6"/>
    <mergeCell ref="K8:L8"/>
    <mergeCell ref="I8:J8"/>
    <mergeCell ref="AF8:AG8"/>
    <mergeCell ref="AD8:AE8"/>
    <mergeCell ref="AK8:AM8"/>
    <mergeCell ref="AK9:AM9"/>
    <mergeCell ref="AK7:AM7"/>
    <mergeCell ref="AK10:AM10"/>
    <mergeCell ref="B6:F6"/>
    <mergeCell ref="B8:F8"/>
    <mergeCell ref="B7:F7"/>
    <mergeCell ref="B9:F9"/>
    <mergeCell ref="E11:E13"/>
    <mergeCell ref="D11:D13"/>
    <mergeCell ref="C11:C13"/>
    <mergeCell ref="Z11:Z13"/>
    <mergeCell ref="X11:X13"/>
    <mergeCell ref="Y11:Y13"/>
    <mergeCell ref="L35:S37"/>
    <mergeCell ref="L34:S34"/>
    <mergeCell ref="W35:AE37"/>
    <mergeCell ref="B35:J37"/>
    <mergeCell ref="B34:J34"/>
    <mergeCell ref="H32:M32"/>
    <mergeCell ref="H31:M31"/>
    <mergeCell ref="B32:F32"/>
    <mergeCell ref="B31:F31"/>
  </mergeCells>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42</v>
      </c>
      <c r="C3" s="58"/>
      <c r="D3" s="58"/>
      <c r="E3" s="58"/>
      <c r="F3" s="58"/>
      <c r="G3" s="58"/>
      <c r="H3" s="58"/>
      <c r="I3" s="58"/>
      <c r="J3" s="58"/>
      <c r="K3" s="58"/>
      <c r="L3" s="58"/>
      <c r="M3" s="59"/>
      <c r="N3" s="55"/>
      <c r="O3" s="60">
        <v>1240000.0</v>
      </c>
      <c r="P3" s="58"/>
      <c r="Q3" s="58"/>
      <c r="R3" s="58"/>
      <c r="S3" s="59"/>
      <c r="T3" s="56"/>
      <c r="U3" s="52"/>
      <c r="V3" s="53"/>
      <c r="W3" s="57" t="s">
        <v>41</v>
      </c>
      <c r="X3" s="58"/>
      <c r="Y3" s="58"/>
      <c r="Z3" s="58"/>
      <c r="AA3" s="58"/>
      <c r="AB3" s="58"/>
      <c r="AC3" s="58"/>
      <c r="AD3" s="58"/>
      <c r="AE3" s="58"/>
      <c r="AF3" s="58"/>
      <c r="AG3" s="58"/>
      <c r="AH3" s="59"/>
      <c r="AI3" s="55"/>
      <c r="AJ3" s="60">
        <v>1120000.0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13000.0</v>
      </c>
      <c r="I6" s="58"/>
      <c r="J6" s="58"/>
      <c r="K6" s="58"/>
      <c r="L6" s="59"/>
      <c r="M6" s="55"/>
      <c r="N6" s="55"/>
      <c r="O6" s="55"/>
      <c r="P6" s="66" t="str">
        <f>IF(B3&lt;&gt;"",IF(P8&gt;AK8,"WIN",IF(P8=AK8, "TIE","LOSS")),"")</f>
        <v>LOSS</v>
      </c>
      <c r="Q6" s="58"/>
      <c r="R6" s="59"/>
      <c r="S6" s="55"/>
      <c r="T6" s="56"/>
      <c r="U6" s="52"/>
      <c r="V6" s="53"/>
      <c r="W6" s="64">
        <f>IF(W3&lt;&gt;"",IF(AJ3&lt;O3,O3-AJ3,0),"")</f>
        <v>120000</v>
      </c>
      <c r="X6" s="58"/>
      <c r="Y6" s="58"/>
      <c r="Z6" s="58"/>
      <c r="AA6" s="59"/>
      <c r="AB6" s="55"/>
      <c r="AC6" s="65">
        <v>8000.0</v>
      </c>
      <c r="AD6" s="58"/>
      <c r="AE6" s="58"/>
      <c r="AF6" s="58"/>
      <c r="AG6" s="59"/>
      <c r="AH6" s="55"/>
      <c r="AI6" s="55"/>
      <c r="AJ6" s="55"/>
      <c r="AK6" s="66" t="str">
        <f>IF(W3&lt;&gt;"",IF(AK8&gt;P8,"WIN",IF(AK8=P8, "TIE","LOSS")),"")</f>
        <v>WIN</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565</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0</v>
      </c>
      <c r="Q8" s="58"/>
      <c r="R8" s="59"/>
      <c r="S8" s="55"/>
      <c r="T8" s="56"/>
      <c r="U8" s="52"/>
      <c r="V8" s="53"/>
      <c r="W8" s="134" t="s">
        <v>154</v>
      </c>
      <c r="X8" s="80"/>
      <c r="Y8" s="80"/>
      <c r="Z8" s="80"/>
      <c r="AA8" s="81"/>
      <c r="AB8" s="55"/>
      <c r="AC8" s="55"/>
      <c r="AD8" s="54" t="s">
        <v>64</v>
      </c>
      <c r="AF8" s="82" t="str">
        <f>if(W3&lt;&gt;"",if(AC6=H6,"+0",if(AC6&gt;H6,if(AC6&gt;=H6*2,"+2","+1"),"+0")),"")</f>
        <v>+0</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1</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566</v>
      </c>
      <c r="D11" s="88" t="s">
        <v>567</v>
      </c>
      <c r="E11" s="87" t="s">
        <v>568</v>
      </c>
      <c r="F11" s="87" t="s">
        <v>569</v>
      </c>
      <c r="G11" s="89" t="s">
        <v>69</v>
      </c>
      <c r="H11" s="87" t="s">
        <v>570</v>
      </c>
      <c r="I11" s="91" t="s">
        <v>71</v>
      </c>
      <c r="J11" s="104" t="s">
        <v>72</v>
      </c>
      <c r="K11" s="58"/>
      <c r="L11" s="58"/>
      <c r="M11" s="59"/>
      <c r="N11" s="55"/>
      <c r="O11" s="55"/>
      <c r="P11" s="93"/>
      <c r="Q11" s="93"/>
      <c r="R11" s="93"/>
      <c r="S11" s="55"/>
      <c r="T11" s="56"/>
      <c r="U11" s="52"/>
      <c r="V11" s="53"/>
      <c r="W11" s="55"/>
      <c r="X11" s="87" t="s">
        <v>571</v>
      </c>
      <c r="Y11" s="88" t="s">
        <v>572</v>
      </c>
      <c r="Z11" s="87" t="s">
        <v>573</v>
      </c>
      <c r="AA11" s="87" t="s">
        <v>574</v>
      </c>
      <c r="AB11" s="89" t="s">
        <v>69</v>
      </c>
      <c r="AC11" s="87" t="s">
        <v>575</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v>1.0</v>
      </c>
      <c r="AD14" s="103">
        <f t="shared" ref="AD14:AD29" si="2">X14+Y14*3+Z14*2+AA14*2+AC14*5</f>
        <v>5</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7">
        <v>1.0</v>
      </c>
      <c r="Z16" s="111"/>
      <c r="AA16" s="111"/>
      <c r="AB16" s="112"/>
      <c r="AC16" s="114"/>
      <c r="AD16" s="103">
        <f t="shared" si="2"/>
        <v>3</v>
      </c>
      <c r="AE16" s="109"/>
      <c r="AF16" s="111"/>
      <c r="AG16" s="111"/>
      <c r="AH16" s="114"/>
      <c r="AI16" s="108" t="s">
        <v>210</v>
      </c>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7">
        <v>1.0</v>
      </c>
      <c r="Z18" s="111"/>
      <c r="AA18" s="111"/>
      <c r="AB18" s="112"/>
      <c r="AC18" s="114"/>
      <c r="AD18" s="103">
        <f t="shared" si="2"/>
        <v>3</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8">
        <v>1.0</v>
      </c>
      <c r="G22" s="112"/>
      <c r="H22" s="119">
        <v>1.0</v>
      </c>
      <c r="I22" s="103">
        <f t="shared" si="1"/>
        <v>7</v>
      </c>
      <c r="J22" s="109"/>
      <c r="K22" s="111"/>
      <c r="L22" s="111"/>
      <c r="M22" s="114"/>
      <c r="N22" s="108" t="s">
        <v>213</v>
      </c>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37" t="s">
        <v>173</v>
      </c>
      <c r="AF24" s="111"/>
      <c r="AG24" s="118" t="s">
        <v>598</v>
      </c>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c r="I32" s="58"/>
      <c r="J32" s="58"/>
      <c r="K32" s="58"/>
      <c r="L32" s="58"/>
      <c r="M32" s="59"/>
      <c r="N32" s="55"/>
      <c r="O32" s="122">
        <v>0.0</v>
      </c>
      <c r="P32" s="58"/>
      <c r="Q32" s="58"/>
      <c r="R32" s="58"/>
      <c r="S32" s="59"/>
      <c r="T32" s="56"/>
      <c r="U32" s="52"/>
      <c r="V32" s="53"/>
      <c r="W32" s="121">
        <v>40000.0</v>
      </c>
      <c r="X32" s="58"/>
      <c r="Y32" s="58"/>
      <c r="Z32" s="58"/>
      <c r="AA32" s="59"/>
      <c r="AB32" s="55"/>
      <c r="AC32" s="60"/>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M12:M13"/>
    <mergeCell ref="N13:S13"/>
    <mergeCell ref="N15:S15"/>
    <mergeCell ref="N14:S14"/>
    <mergeCell ref="N19:S19"/>
    <mergeCell ref="N20:S20"/>
    <mergeCell ref="P8:R8"/>
    <mergeCell ref="P5:R5"/>
    <mergeCell ref="N16:S16"/>
    <mergeCell ref="N18:S18"/>
    <mergeCell ref="N17:S17"/>
    <mergeCell ref="N21:S21"/>
    <mergeCell ref="P10:R10"/>
    <mergeCell ref="W9:AA9"/>
    <mergeCell ref="AD8:AE8"/>
    <mergeCell ref="AK8:AM8"/>
    <mergeCell ref="AF8:AG8"/>
    <mergeCell ref="W7:AA7"/>
    <mergeCell ref="W6:AA6"/>
    <mergeCell ref="W5:AA5"/>
    <mergeCell ref="AK5:AM5"/>
    <mergeCell ref="P7:R7"/>
    <mergeCell ref="P6:R6"/>
    <mergeCell ref="P9:R9"/>
    <mergeCell ref="AK9:AM9"/>
    <mergeCell ref="AK10:AM10"/>
    <mergeCell ref="AK7:AM7"/>
    <mergeCell ref="AK6:AM6"/>
    <mergeCell ref="AJ3:AN3"/>
    <mergeCell ref="AJ2:AN2"/>
    <mergeCell ref="AF12:AF13"/>
    <mergeCell ref="AE11:AH11"/>
    <mergeCell ref="AI13:AN13"/>
    <mergeCell ref="AA11:AA13"/>
    <mergeCell ref="Z11:Z13"/>
    <mergeCell ref="AH12:AH13"/>
    <mergeCell ref="AG12:AG13"/>
    <mergeCell ref="AD11:AD13"/>
    <mergeCell ref="AE12:AE13"/>
    <mergeCell ref="AC11:AC13"/>
    <mergeCell ref="AB11:AB13"/>
    <mergeCell ref="X11:X13"/>
    <mergeCell ref="Y11:Y13"/>
    <mergeCell ref="N26:S26"/>
    <mergeCell ref="N25:S25"/>
    <mergeCell ref="N28:S28"/>
    <mergeCell ref="N27:S27"/>
    <mergeCell ref="N22:S22"/>
    <mergeCell ref="N24:S24"/>
    <mergeCell ref="L34:S34"/>
    <mergeCell ref="O32:S32"/>
    <mergeCell ref="O31:S31"/>
    <mergeCell ref="N23:S23"/>
    <mergeCell ref="L35:S37"/>
    <mergeCell ref="N29:S29"/>
    <mergeCell ref="AI17:AN17"/>
    <mergeCell ref="AI19:AN19"/>
    <mergeCell ref="AI18:AN18"/>
    <mergeCell ref="AI25:AN25"/>
    <mergeCell ref="AI24:AN24"/>
    <mergeCell ref="AI23:AN23"/>
    <mergeCell ref="AI22:AN22"/>
    <mergeCell ref="AI15:AN15"/>
    <mergeCell ref="AI14:AN14"/>
    <mergeCell ref="AI16:AN16"/>
    <mergeCell ref="AI28:AN28"/>
    <mergeCell ref="AI29:AN29"/>
    <mergeCell ref="AJ32:AN32"/>
    <mergeCell ref="AI20:AN20"/>
    <mergeCell ref="AI21:AN21"/>
    <mergeCell ref="J12:J13"/>
    <mergeCell ref="F11:F13"/>
    <mergeCell ref="B6:F6"/>
    <mergeCell ref="B5:F5"/>
    <mergeCell ref="B9:F9"/>
    <mergeCell ref="L12:L13"/>
    <mergeCell ref="K12:K13"/>
    <mergeCell ref="K8:L8"/>
    <mergeCell ref="J11:M11"/>
    <mergeCell ref="C11:C13"/>
    <mergeCell ref="AC5:AG5"/>
    <mergeCell ref="AC6:AG6"/>
    <mergeCell ref="W3:AH3"/>
    <mergeCell ref="W2:AH2"/>
    <mergeCell ref="B2:M2"/>
    <mergeCell ref="O2:S2"/>
    <mergeCell ref="W8:AA8"/>
    <mergeCell ref="B8:F8"/>
    <mergeCell ref="I8:J8"/>
    <mergeCell ref="B7:F7"/>
    <mergeCell ref="B3:M3"/>
    <mergeCell ref="H5:L5"/>
    <mergeCell ref="H6:L6"/>
    <mergeCell ref="O3:S3"/>
    <mergeCell ref="I11:I13"/>
    <mergeCell ref="G11:G13"/>
    <mergeCell ref="H11:H13"/>
    <mergeCell ref="AI26:AN26"/>
    <mergeCell ref="AI27:AN27"/>
    <mergeCell ref="E11:E13"/>
    <mergeCell ref="D11:D13"/>
    <mergeCell ref="H31:M31"/>
    <mergeCell ref="H32:M32"/>
    <mergeCell ref="AC32:AH32"/>
    <mergeCell ref="W35:AE37"/>
    <mergeCell ref="AG35:AN37"/>
    <mergeCell ref="W32:AA32"/>
    <mergeCell ref="B31:F31"/>
    <mergeCell ref="B34:J34"/>
    <mergeCell ref="B35:J37"/>
    <mergeCell ref="B32:F32"/>
  </mergeCells>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39</v>
      </c>
      <c r="C3" s="58"/>
      <c r="D3" s="58"/>
      <c r="E3" s="58"/>
      <c r="F3" s="58"/>
      <c r="G3" s="58"/>
      <c r="H3" s="58"/>
      <c r="I3" s="58"/>
      <c r="J3" s="58"/>
      <c r="K3" s="58"/>
      <c r="L3" s="58"/>
      <c r="M3" s="59"/>
      <c r="N3" s="55"/>
      <c r="O3" s="60">
        <v>1020000.0</v>
      </c>
      <c r="P3" s="58"/>
      <c r="Q3" s="58"/>
      <c r="R3" s="58"/>
      <c r="S3" s="59"/>
      <c r="T3" s="56"/>
      <c r="U3" s="52"/>
      <c r="V3" s="53"/>
      <c r="W3" s="57" t="s">
        <v>48</v>
      </c>
      <c r="X3" s="58"/>
      <c r="Y3" s="58"/>
      <c r="Z3" s="58"/>
      <c r="AA3" s="58"/>
      <c r="AB3" s="58"/>
      <c r="AC3" s="58"/>
      <c r="AD3" s="58"/>
      <c r="AE3" s="58"/>
      <c r="AF3" s="58"/>
      <c r="AG3" s="58"/>
      <c r="AH3" s="59"/>
      <c r="AI3" s="55"/>
      <c r="AJ3" s="60">
        <v>1150000.0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130000</v>
      </c>
      <c r="C6" s="58"/>
      <c r="D6" s="58"/>
      <c r="E6" s="58"/>
      <c r="F6" s="59"/>
      <c r="G6" s="55"/>
      <c r="H6" s="65">
        <v>10000.0</v>
      </c>
      <c r="I6" s="58"/>
      <c r="J6" s="58"/>
      <c r="K6" s="58"/>
      <c r="L6" s="59"/>
      <c r="M6" s="55"/>
      <c r="N6" s="55"/>
      <c r="O6" s="55"/>
      <c r="P6" s="66" t="str">
        <f>IF(B3&lt;&gt;"",IF(P8&gt;AK8,"WIN",IF(P8=AK8, "TIE","LOSS")),"")</f>
        <v>LOSS</v>
      </c>
      <c r="Q6" s="58"/>
      <c r="R6" s="59"/>
      <c r="S6" s="55"/>
      <c r="T6" s="56"/>
      <c r="U6" s="52"/>
      <c r="V6" s="53"/>
      <c r="W6" s="64">
        <f>IF(W3&lt;&gt;"",IF(AJ3&lt;O3,O3-AJ3,0),"")</f>
        <v>0</v>
      </c>
      <c r="X6" s="58"/>
      <c r="Y6" s="58"/>
      <c r="Z6" s="58"/>
      <c r="AA6" s="59"/>
      <c r="AB6" s="55"/>
      <c r="AC6" s="65">
        <v>13000.0</v>
      </c>
      <c r="AD6" s="58"/>
      <c r="AE6" s="58"/>
      <c r="AF6" s="58"/>
      <c r="AG6" s="59"/>
      <c r="AH6" s="55"/>
      <c r="AI6" s="55"/>
      <c r="AJ6" s="55"/>
      <c r="AK6" s="66" t="str">
        <f>IF(W3&lt;&gt;"",IF(AK8&gt;P8,"WIN",IF(AK8=P8, "TIE","LOSS")),"")</f>
        <v>WIN</v>
      </c>
      <c r="AL6" s="58"/>
      <c r="AM6" s="59"/>
      <c r="AN6" s="55"/>
      <c r="AO6" s="56"/>
    </row>
    <row r="7" ht="15.0" customHeight="1">
      <c r="A7" s="53"/>
      <c r="B7" s="90" t="s">
        <v>145</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134" t="s">
        <v>145</v>
      </c>
      <c r="C8" s="80"/>
      <c r="D8" s="80"/>
      <c r="E8" s="80"/>
      <c r="F8" s="81"/>
      <c r="G8" s="55"/>
      <c r="H8" s="55"/>
      <c r="I8" s="54" t="s">
        <v>64</v>
      </c>
      <c r="K8" s="66" t="str">
        <f>if(B3&lt;&gt;"",if(H6=AC6,"+0",if(H6&gt;AC6,if(H6&gt;=AC6*2,"+2","+1"),"+0")),"")</f>
        <v>+0</v>
      </c>
      <c r="L8" s="59"/>
      <c r="M8" s="55"/>
      <c r="N8" s="55"/>
      <c r="O8" s="55"/>
      <c r="P8" s="66">
        <f>IF(B3&lt;&gt;"",SUM(D14:D29),"")</f>
        <v>0</v>
      </c>
      <c r="Q8" s="58"/>
      <c r="R8" s="59"/>
      <c r="S8" s="55"/>
      <c r="T8" s="56"/>
      <c r="U8" s="52"/>
      <c r="V8" s="53"/>
      <c r="W8" s="79"/>
      <c r="X8" s="80"/>
      <c r="Y8" s="80"/>
      <c r="Z8" s="80"/>
      <c r="AA8" s="81"/>
      <c r="AB8" s="55"/>
      <c r="AC8" s="55"/>
      <c r="AD8" s="54" t="s">
        <v>64</v>
      </c>
      <c r="AF8" s="82" t="str">
        <f>if(W3&lt;&gt;"",if(AC6=H6,"+0",if(AC6&gt;H6,if(AC6&gt;=H6*2,"+2","+1"),"+0")),"")</f>
        <v>+1</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1</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577</v>
      </c>
      <c r="D11" s="88" t="s">
        <v>578</v>
      </c>
      <c r="E11" s="87" t="s">
        <v>579</v>
      </c>
      <c r="F11" s="87" t="s">
        <v>580</v>
      </c>
      <c r="G11" s="89" t="s">
        <v>69</v>
      </c>
      <c r="H11" s="87" t="s">
        <v>581</v>
      </c>
      <c r="I11" s="91" t="s">
        <v>71</v>
      </c>
      <c r="J11" s="104" t="s">
        <v>72</v>
      </c>
      <c r="K11" s="58"/>
      <c r="L11" s="58"/>
      <c r="M11" s="59"/>
      <c r="N11" s="55"/>
      <c r="O11" s="55"/>
      <c r="P11" s="93"/>
      <c r="Q11" s="93"/>
      <c r="R11" s="93"/>
      <c r="S11" s="55"/>
      <c r="T11" s="56"/>
      <c r="U11" s="52"/>
      <c r="V11" s="53"/>
      <c r="W11" s="55"/>
      <c r="X11" s="87" t="s">
        <v>582</v>
      </c>
      <c r="Y11" s="88" t="s">
        <v>583</v>
      </c>
      <c r="Z11" s="87" t="s">
        <v>584</v>
      </c>
      <c r="AA11" s="87" t="s">
        <v>585</v>
      </c>
      <c r="AB11" s="89" t="s">
        <v>69</v>
      </c>
      <c r="AC11" s="87" t="s">
        <v>586</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v>1.0</v>
      </c>
      <c r="AD15" s="103">
        <f t="shared" si="2"/>
        <v>5</v>
      </c>
      <c r="AE15" s="109"/>
      <c r="AF15" s="115"/>
      <c r="AG15" s="115"/>
      <c r="AH15" s="114"/>
      <c r="AI15" s="108" t="s">
        <v>597</v>
      </c>
      <c r="AJ15" s="58"/>
      <c r="AK15" s="58"/>
      <c r="AL15" s="58"/>
      <c r="AM15" s="58"/>
      <c r="AN15" s="59"/>
      <c r="AO15" s="56"/>
    </row>
    <row r="16" ht="15.0" customHeight="1">
      <c r="A16" s="53"/>
      <c r="B16" s="95">
        <v>3.0</v>
      </c>
      <c r="C16" s="109"/>
      <c r="D16" s="110"/>
      <c r="E16" s="111"/>
      <c r="F16" s="118">
        <v>1.0</v>
      </c>
      <c r="G16" s="112"/>
      <c r="H16" s="114"/>
      <c r="I16" s="103">
        <f t="shared" si="1"/>
        <v>2</v>
      </c>
      <c r="J16" s="109"/>
      <c r="K16" s="111"/>
      <c r="L16" s="111"/>
      <c r="M16" s="114"/>
      <c r="N16" s="108" t="s">
        <v>130</v>
      </c>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9">
        <v>1.0</v>
      </c>
      <c r="I17" s="103">
        <f t="shared" si="1"/>
        <v>5</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37">
        <v>1.0</v>
      </c>
      <c r="D18" s="117"/>
      <c r="E18" s="111"/>
      <c r="F18" s="111"/>
      <c r="G18" s="112"/>
      <c r="H18" s="114"/>
      <c r="I18" s="103">
        <f t="shared" si="1"/>
        <v>1</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7">
        <v>1.0</v>
      </c>
      <c r="Z23" s="111"/>
      <c r="AA23" s="111"/>
      <c r="AB23" s="112"/>
      <c r="AC23" s="114"/>
      <c r="AD23" s="103">
        <f t="shared" si="2"/>
        <v>3</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37" t="s">
        <v>173</v>
      </c>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50000.0</v>
      </c>
      <c r="C32" s="58"/>
      <c r="D32" s="58"/>
      <c r="E32" s="58"/>
      <c r="F32" s="59"/>
      <c r="G32" s="55"/>
      <c r="H32" s="60"/>
      <c r="I32" s="58"/>
      <c r="J32" s="58"/>
      <c r="K32" s="58"/>
      <c r="L32" s="58"/>
      <c r="M32" s="59"/>
      <c r="N32" s="55"/>
      <c r="O32" s="122">
        <v>0.0</v>
      </c>
      <c r="P32" s="58"/>
      <c r="Q32" s="58"/>
      <c r="R32" s="58"/>
      <c r="S32" s="59"/>
      <c r="T32" s="56"/>
      <c r="U32" s="52"/>
      <c r="V32" s="53"/>
      <c r="W32" s="121">
        <v>70000.0</v>
      </c>
      <c r="X32" s="58"/>
      <c r="Y32" s="58"/>
      <c r="Z32" s="58"/>
      <c r="AA32" s="59"/>
      <c r="AB32" s="55"/>
      <c r="AC32" s="60"/>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t="s">
        <v>599</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2"/>
  <legacyDrawing r:id="rId3"/>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44</v>
      </c>
      <c r="C3" s="58"/>
      <c r="D3" s="58"/>
      <c r="E3" s="58"/>
      <c r="F3" s="58"/>
      <c r="G3" s="58"/>
      <c r="H3" s="58"/>
      <c r="I3" s="58"/>
      <c r="J3" s="58"/>
      <c r="K3" s="58"/>
      <c r="L3" s="58"/>
      <c r="M3" s="59"/>
      <c r="N3" s="55"/>
      <c r="O3" s="60">
        <v>1590000.0</v>
      </c>
      <c r="P3" s="58"/>
      <c r="Q3" s="58"/>
      <c r="R3" s="58"/>
      <c r="S3" s="59"/>
      <c r="T3" s="56"/>
      <c r="U3" s="52"/>
      <c r="V3" s="53"/>
      <c r="W3" s="57" t="s">
        <v>40</v>
      </c>
      <c r="X3" s="58"/>
      <c r="Y3" s="58"/>
      <c r="Z3" s="58"/>
      <c r="AA3" s="58"/>
      <c r="AB3" s="58"/>
      <c r="AC3" s="58"/>
      <c r="AD3" s="58"/>
      <c r="AE3" s="58"/>
      <c r="AF3" s="58"/>
      <c r="AG3" s="58"/>
      <c r="AH3" s="59"/>
      <c r="AI3" s="55"/>
      <c r="AJ3" s="60">
        <v>1470000.0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11000.0</v>
      </c>
      <c r="I6" s="58"/>
      <c r="J6" s="58"/>
      <c r="K6" s="58"/>
      <c r="L6" s="59"/>
      <c r="M6" s="55"/>
      <c r="N6" s="55"/>
      <c r="O6" s="55"/>
      <c r="P6" s="66" t="str">
        <f>IF(B3&lt;&gt;"",IF(P8&gt;AK8,"WIN",IF(P8=AK8, "TIE","LOSS")),"")</f>
        <v>TIE</v>
      </c>
      <c r="Q6" s="58"/>
      <c r="R6" s="59"/>
      <c r="S6" s="55"/>
      <c r="T6" s="56"/>
      <c r="U6" s="52"/>
      <c r="V6" s="53"/>
      <c r="W6" s="152">
        <f>IF(W3&lt;&gt;"",IF(AJ3&lt;O3,O3-AJ3,0),"")</f>
        <v>120000</v>
      </c>
      <c r="X6" s="124"/>
      <c r="Y6" s="124"/>
      <c r="Z6" s="124"/>
      <c r="AA6" s="125"/>
      <c r="AB6" s="55"/>
      <c r="AC6" s="65">
        <v>7000.0</v>
      </c>
      <c r="AD6" s="58"/>
      <c r="AE6" s="58"/>
      <c r="AF6" s="58"/>
      <c r="AG6" s="59"/>
      <c r="AH6" s="55"/>
      <c r="AI6" s="55"/>
      <c r="AJ6" s="55"/>
      <c r="AK6" s="66" t="str">
        <f>IF(W3&lt;&gt;"",IF(AK8&gt;P8,"WIN",IF(AK8=P8, "TIE","LOSS")),"")</f>
        <v>TIE</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576</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1</v>
      </c>
      <c r="Q8" s="58"/>
      <c r="R8" s="59"/>
      <c r="S8" s="55"/>
      <c r="T8" s="56"/>
      <c r="U8" s="52"/>
      <c r="V8" s="53"/>
      <c r="W8" s="153"/>
      <c r="AA8" s="128"/>
      <c r="AB8" s="55"/>
      <c r="AC8" s="55"/>
      <c r="AD8" s="54" t="s">
        <v>64</v>
      </c>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2</v>
      </c>
      <c r="Q10" s="58"/>
      <c r="R10" s="59"/>
      <c r="S10" s="55"/>
      <c r="T10" s="56"/>
      <c r="U10" s="52"/>
      <c r="V10" s="53"/>
      <c r="W10" s="55"/>
      <c r="X10" s="55"/>
      <c r="Y10" s="55"/>
      <c r="Z10" s="55"/>
      <c r="AA10" s="55"/>
      <c r="AB10" s="55"/>
      <c r="AC10" s="55"/>
      <c r="AD10" s="55"/>
      <c r="AE10" s="55"/>
      <c r="AF10" s="55"/>
      <c r="AG10" s="55"/>
      <c r="AH10" s="55"/>
      <c r="AI10" s="55"/>
      <c r="AJ10" s="86"/>
      <c r="AK10" s="66">
        <f>IF(W3&lt;&gt;"",SUM(AA14:AA29),"")</f>
        <v>2</v>
      </c>
      <c r="AL10" s="58"/>
      <c r="AM10" s="59"/>
      <c r="AN10" s="55"/>
      <c r="AO10" s="56"/>
    </row>
    <row r="11" ht="15.0" customHeight="1">
      <c r="A11" s="53"/>
      <c r="B11" s="55"/>
      <c r="C11" s="87" t="s">
        <v>587</v>
      </c>
      <c r="D11" s="88" t="s">
        <v>588</v>
      </c>
      <c r="E11" s="87" t="s">
        <v>589</v>
      </c>
      <c r="F11" s="87" t="s">
        <v>590</v>
      </c>
      <c r="G11" s="89" t="s">
        <v>69</v>
      </c>
      <c r="H11" s="87" t="s">
        <v>591</v>
      </c>
      <c r="I11" s="91" t="s">
        <v>71</v>
      </c>
      <c r="J11" s="104" t="s">
        <v>72</v>
      </c>
      <c r="K11" s="58"/>
      <c r="L11" s="58"/>
      <c r="M11" s="59"/>
      <c r="N11" s="55"/>
      <c r="O11" s="55"/>
      <c r="P11" s="93"/>
      <c r="Q11" s="93"/>
      <c r="R11" s="93"/>
      <c r="S11" s="55"/>
      <c r="T11" s="56"/>
      <c r="U11" s="52"/>
      <c r="V11" s="53"/>
      <c r="W11" s="55"/>
      <c r="X11" s="87" t="s">
        <v>592</v>
      </c>
      <c r="Y11" s="88" t="s">
        <v>593</v>
      </c>
      <c r="Z11" s="87" t="s">
        <v>594</v>
      </c>
      <c r="AA11" s="87" t="s">
        <v>595</v>
      </c>
      <c r="AB11" s="89" t="s">
        <v>69</v>
      </c>
      <c r="AC11" s="87" t="s">
        <v>596</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8">
        <v>1.0</v>
      </c>
      <c r="G15" s="112"/>
      <c r="H15" s="114"/>
      <c r="I15" s="103">
        <f t="shared" si="1"/>
        <v>2</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8">
        <v>1.0</v>
      </c>
      <c r="G16" s="112"/>
      <c r="H16" s="114"/>
      <c r="I16" s="103">
        <f t="shared" si="1"/>
        <v>2</v>
      </c>
      <c r="J16" s="137" t="s">
        <v>173</v>
      </c>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7">
        <v>1.0</v>
      </c>
      <c r="E19" s="111"/>
      <c r="F19" s="111"/>
      <c r="G19" s="112"/>
      <c r="H19" s="119">
        <v>1.0</v>
      </c>
      <c r="I19" s="103">
        <f t="shared" si="1"/>
        <v>8</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37">
        <v>1.0</v>
      </c>
      <c r="Y22" s="110"/>
      <c r="Z22" s="111"/>
      <c r="AA22" s="111"/>
      <c r="AB22" s="112"/>
      <c r="AC22" s="114"/>
      <c r="AD22" s="103">
        <f t="shared" si="2"/>
        <v>1</v>
      </c>
      <c r="AE22" s="109"/>
      <c r="AF22" s="111"/>
      <c r="AG22" s="111"/>
      <c r="AH22" s="114"/>
      <c r="AI22" s="108" t="s">
        <v>170</v>
      </c>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7">
        <v>1.0</v>
      </c>
      <c r="Z23" s="111"/>
      <c r="AA23" s="118">
        <v>1.0</v>
      </c>
      <c r="AB23" s="112"/>
      <c r="AC23" s="114"/>
      <c r="AD23" s="103">
        <f t="shared" si="2"/>
        <v>5</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37" t="s">
        <v>173</v>
      </c>
      <c r="K24" s="118">
        <v>1.0</v>
      </c>
      <c r="L24" s="111"/>
      <c r="M24" s="114"/>
      <c r="N24" s="107"/>
      <c r="O24" s="58"/>
      <c r="P24" s="58"/>
      <c r="Q24" s="58"/>
      <c r="R24" s="58"/>
      <c r="S24" s="59"/>
      <c r="T24" s="56"/>
      <c r="U24" s="52"/>
      <c r="V24" s="53"/>
      <c r="W24" s="95">
        <v>11.0</v>
      </c>
      <c r="X24" s="109"/>
      <c r="Y24" s="110"/>
      <c r="Z24" s="111"/>
      <c r="AA24" s="111"/>
      <c r="AB24" s="112"/>
      <c r="AC24" s="119">
        <v>1.0</v>
      </c>
      <c r="AD24" s="103">
        <f t="shared" si="2"/>
        <v>5</v>
      </c>
      <c r="AE24" s="137" t="s">
        <v>173</v>
      </c>
      <c r="AF24" s="111"/>
      <c r="AG24" s="111"/>
      <c r="AH24" s="114"/>
      <c r="AI24" s="108" t="s">
        <v>170</v>
      </c>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8">
        <v>1.0</v>
      </c>
      <c r="AB27" s="112"/>
      <c r="AC27" s="114"/>
      <c r="AD27" s="103">
        <f t="shared" si="2"/>
        <v>2</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c r="I32" s="58"/>
      <c r="J32" s="58"/>
      <c r="K32" s="58"/>
      <c r="L32" s="58"/>
      <c r="M32" s="59"/>
      <c r="N32" s="55"/>
      <c r="O32" s="122">
        <v>0.0</v>
      </c>
      <c r="P32" s="58"/>
      <c r="Q32" s="58"/>
      <c r="R32" s="58"/>
      <c r="S32" s="59"/>
      <c r="T32" s="56"/>
      <c r="U32" s="52"/>
      <c r="V32" s="53"/>
      <c r="W32" s="121">
        <v>20000.0</v>
      </c>
      <c r="X32" s="58"/>
      <c r="Y32" s="58"/>
      <c r="Z32" s="58"/>
      <c r="AA32" s="59"/>
      <c r="AB32" s="55"/>
      <c r="AC32" s="60"/>
      <c r="AD32" s="58"/>
      <c r="AE32" s="58"/>
      <c r="AF32" s="58"/>
      <c r="AG32" s="58"/>
      <c r="AH32" s="59"/>
      <c r="AI32" s="55"/>
      <c r="AJ32" s="122">
        <f>1</f>
        <v>1</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t="s">
        <v>600</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F11:F13"/>
    <mergeCell ref="C11:C13"/>
    <mergeCell ref="D11:D13"/>
    <mergeCell ref="E11:E13"/>
    <mergeCell ref="K12:K13"/>
    <mergeCell ref="J12:J13"/>
    <mergeCell ref="L12:L13"/>
    <mergeCell ref="M12:M13"/>
    <mergeCell ref="J11:M11"/>
    <mergeCell ref="K8:L8"/>
    <mergeCell ref="H11:H13"/>
    <mergeCell ref="G11:G13"/>
    <mergeCell ref="I8:J8"/>
    <mergeCell ref="I11:I13"/>
    <mergeCell ref="AK8:AM8"/>
    <mergeCell ref="AF8:AG8"/>
    <mergeCell ref="AD11:AD13"/>
    <mergeCell ref="AE12:AE13"/>
    <mergeCell ref="AG12:AG13"/>
    <mergeCell ref="AF12:AF13"/>
    <mergeCell ref="AI14:AN14"/>
    <mergeCell ref="AI13:AN13"/>
    <mergeCell ref="AI16:AN16"/>
    <mergeCell ref="AI17:AN17"/>
    <mergeCell ref="AI15:AN15"/>
    <mergeCell ref="AI20:AN20"/>
    <mergeCell ref="AI19:AN19"/>
    <mergeCell ref="AH12:AH13"/>
    <mergeCell ref="AD8:AE8"/>
    <mergeCell ref="AK10:AM10"/>
    <mergeCell ref="AE11:AH11"/>
    <mergeCell ref="AI18:AN18"/>
    <mergeCell ref="Y11:Y13"/>
    <mergeCell ref="X11:X13"/>
    <mergeCell ref="W9:AA9"/>
    <mergeCell ref="W35:AE37"/>
    <mergeCell ref="W32:AA32"/>
    <mergeCell ref="Z11:Z13"/>
    <mergeCell ref="AA11:AA13"/>
    <mergeCell ref="AB11:AB13"/>
    <mergeCell ref="AC11:AC13"/>
    <mergeCell ref="N16:S16"/>
    <mergeCell ref="N17:S17"/>
    <mergeCell ref="N18:S18"/>
    <mergeCell ref="N19:S19"/>
    <mergeCell ref="N24:S24"/>
    <mergeCell ref="N22:S22"/>
    <mergeCell ref="N23:S23"/>
    <mergeCell ref="N26:S26"/>
    <mergeCell ref="N25:S25"/>
    <mergeCell ref="N14:S14"/>
    <mergeCell ref="N15:S15"/>
    <mergeCell ref="N13:S13"/>
    <mergeCell ref="H31:M31"/>
    <mergeCell ref="N27:S27"/>
    <mergeCell ref="N29:S29"/>
    <mergeCell ref="N28:S28"/>
    <mergeCell ref="O31:S31"/>
    <mergeCell ref="AI22:AN22"/>
    <mergeCell ref="AI25:AN25"/>
    <mergeCell ref="AI23:AN23"/>
    <mergeCell ref="AI24:AN24"/>
    <mergeCell ref="AK7:AM7"/>
    <mergeCell ref="AK9:AM9"/>
    <mergeCell ref="AG35:AN37"/>
    <mergeCell ref="AI21:AN21"/>
    <mergeCell ref="AC32:AH32"/>
    <mergeCell ref="AJ32:AN32"/>
    <mergeCell ref="AI29:AN29"/>
    <mergeCell ref="AJ2:AN2"/>
    <mergeCell ref="AJ3:AN3"/>
    <mergeCell ref="AK5:AM5"/>
    <mergeCell ref="AK6:AM6"/>
    <mergeCell ref="W5:AA5"/>
    <mergeCell ref="O3:S3"/>
    <mergeCell ref="O2:S2"/>
    <mergeCell ref="W3:AH3"/>
    <mergeCell ref="W2:AH2"/>
    <mergeCell ref="AC6:AG6"/>
    <mergeCell ref="AC5:AG5"/>
    <mergeCell ref="B7:F7"/>
    <mergeCell ref="B8:F8"/>
    <mergeCell ref="B9:F9"/>
    <mergeCell ref="B35:J37"/>
    <mergeCell ref="B34:J34"/>
    <mergeCell ref="B31:F31"/>
    <mergeCell ref="B32:F32"/>
    <mergeCell ref="P7:R7"/>
    <mergeCell ref="P5:R5"/>
    <mergeCell ref="B5:F5"/>
    <mergeCell ref="H5:L5"/>
    <mergeCell ref="B3:M3"/>
    <mergeCell ref="B2:M2"/>
    <mergeCell ref="H6:L6"/>
    <mergeCell ref="B6:F6"/>
    <mergeCell ref="W6:AA6"/>
    <mergeCell ref="W7:AA7"/>
    <mergeCell ref="P9:R9"/>
    <mergeCell ref="P8:R8"/>
    <mergeCell ref="P10:R10"/>
    <mergeCell ref="P6:R6"/>
    <mergeCell ref="W8:AA8"/>
    <mergeCell ref="N21:S21"/>
    <mergeCell ref="N20:S20"/>
    <mergeCell ref="L35:S37"/>
    <mergeCell ref="H32:M32"/>
    <mergeCell ref="L34:S34"/>
    <mergeCell ref="O32:S32"/>
    <mergeCell ref="AI28:AN28"/>
    <mergeCell ref="AI26:AN26"/>
    <mergeCell ref="AI27:AN27"/>
  </mergeCells>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46</v>
      </c>
      <c r="C3" s="58"/>
      <c r="D3" s="58"/>
      <c r="E3" s="58"/>
      <c r="F3" s="58"/>
      <c r="G3" s="58"/>
      <c r="H3" s="58"/>
      <c r="I3" s="58"/>
      <c r="J3" s="58"/>
      <c r="K3" s="58"/>
      <c r="L3" s="58"/>
      <c r="M3" s="59"/>
      <c r="N3" s="55"/>
      <c r="O3" s="60">
        <v>1350000.0</v>
      </c>
      <c r="P3" s="58"/>
      <c r="Q3" s="58"/>
      <c r="R3" s="58"/>
      <c r="S3" s="59"/>
      <c r="T3" s="56"/>
      <c r="U3" s="52"/>
      <c r="V3" s="53"/>
      <c r="W3" s="57" t="s">
        <v>52</v>
      </c>
      <c r="X3" s="58"/>
      <c r="Y3" s="58"/>
      <c r="Z3" s="58"/>
      <c r="AA3" s="58"/>
      <c r="AB3" s="58"/>
      <c r="AC3" s="58"/>
      <c r="AD3" s="58"/>
      <c r="AE3" s="58"/>
      <c r="AF3" s="58"/>
      <c r="AG3" s="58"/>
      <c r="AH3" s="59"/>
      <c r="AI3" s="55"/>
      <c r="AJ3" s="60">
        <v>1000000.0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12000.0</v>
      </c>
      <c r="I6" s="58"/>
      <c r="J6" s="58"/>
      <c r="K6" s="58"/>
      <c r="L6" s="59"/>
      <c r="M6" s="55"/>
      <c r="N6" s="55"/>
      <c r="O6" s="55"/>
      <c r="P6" s="66" t="str">
        <f>IF(B3&lt;&gt;"",IF(P8&gt;AK8,"WIN",IF(P8=AK8, "TIE","LOSS")),"")</f>
        <v>LOSS</v>
      </c>
      <c r="Q6" s="58"/>
      <c r="R6" s="59"/>
      <c r="S6" s="55"/>
      <c r="T6" s="56"/>
      <c r="U6" s="52"/>
      <c r="V6" s="53"/>
      <c r="W6" s="64">
        <f>IF(W3&lt;&gt;"",IF(AJ3&lt;O3,O3-AJ3,0),"")</f>
        <v>350000</v>
      </c>
      <c r="X6" s="58"/>
      <c r="Y6" s="58"/>
      <c r="Z6" s="58"/>
      <c r="AA6" s="59"/>
      <c r="AB6" s="55"/>
      <c r="AC6" s="65">
        <v>9000.0</v>
      </c>
      <c r="AD6" s="58"/>
      <c r="AE6" s="58"/>
      <c r="AF6" s="58"/>
      <c r="AG6" s="59"/>
      <c r="AH6" s="55"/>
      <c r="AI6" s="55"/>
      <c r="AJ6" s="55"/>
      <c r="AK6" s="66" t="str">
        <f>IF(W3&lt;&gt;"",IF(AK8&gt;P8,"WIN",IF(AK8=P8, "TIE","LOSS")),"")</f>
        <v>WIN</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407</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3</v>
      </c>
      <c r="Q8" s="58"/>
      <c r="R8" s="59"/>
      <c r="S8" s="55"/>
      <c r="T8" s="56"/>
      <c r="U8" s="52"/>
      <c r="V8" s="53"/>
      <c r="W8" s="134" t="s">
        <v>601</v>
      </c>
      <c r="X8" s="80"/>
      <c r="Y8" s="80"/>
      <c r="Z8" s="80"/>
      <c r="AA8" s="81"/>
      <c r="AB8" s="55"/>
      <c r="AC8" s="55"/>
      <c r="AD8" s="54" t="s">
        <v>64</v>
      </c>
      <c r="AF8" s="82" t="str">
        <f>if(W3&lt;&gt;"",if(AC6=H6,"+0",if(AC6&gt;H6,if(AC6&gt;=H6*2,"+2","+1"),"+0")),"")</f>
        <v>+0</v>
      </c>
      <c r="AG8" s="59"/>
      <c r="AH8" s="55"/>
      <c r="AI8" s="55"/>
      <c r="AJ8" s="55"/>
      <c r="AK8" s="66">
        <f>IF(W3&lt;&gt;"",SUM(Y14:Y29),"")</f>
        <v>4</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136" t="s">
        <v>602</v>
      </c>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0</v>
      </c>
      <c r="Q10" s="58"/>
      <c r="R10" s="59"/>
      <c r="S10" s="55"/>
      <c r="T10" s="56"/>
      <c r="U10" s="52"/>
      <c r="V10" s="53"/>
      <c r="W10" s="55"/>
      <c r="X10" s="55"/>
      <c r="Y10" s="55"/>
      <c r="Z10" s="55"/>
      <c r="AA10" s="55"/>
      <c r="AB10" s="55"/>
      <c r="AC10" s="55"/>
      <c r="AD10" s="55"/>
      <c r="AE10" s="55"/>
      <c r="AF10" s="55"/>
      <c r="AG10" s="55"/>
      <c r="AH10" s="55"/>
      <c r="AI10" s="55"/>
      <c r="AJ10" s="86"/>
      <c r="AK10" s="66">
        <f>IF(W3&lt;&gt;"",SUM(AA14:AA29),"")</f>
        <v>2</v>
      </c>
      <c r="AL10" s="58"/>
      <c r="AM10" s="59"/>
      <c r="AN10" s="55"/>
      <c r="AO10" s="56"/>
    </row>
    <row r="11" ht="15.0" customHeight="1">
      <c r="A11" s="53"/>
      <c r="B11" s="55"/>
      <c r="C11" s="87" t="s">
        <v>603</v>
      </c>
      <c r="D11" s="88" t="s">
        <v>604</v>
      </c>
      <c r="E11" s="87" t="s">
        <v>605</v>
      </c>
      <c r="F11" s="87" t="s">
        <v>606</v>
      </c>
      <c r="G11" s="89" t="s">
        <v>69</v>
      </c>
      <c r="H11" s="87" t="s">
        <v>607</v>
      </c>
      <c r="I11" s="91" t="s">
        <v>71</v>
      </c>
      <c r="J11" s="104" t="s">
        <v>72</v>
      </c>
      <c r="K11" s="58"/>
      <c r="L11" s="58"/>
      <c r="M11" s="59"/>
      <c r="N11" s="55"/>
      <c r="O11" s="55"/>
      <c r="P11" s="93"/>
      <c r="Q11" s="93"/>
      <c r="R11" s="93"/>
      <c r="S11" s="55"/>
      <c r="T11" s="56"/>
      <c r="U11" s="52"/>
      <c r="V11" s="53"/>
      <c r="W11" s="55"/>
      <c r="X11" s="87" t="s">
        <v>608</v>
      </c>
      <c r="Y11" s="88" t="s">
        <v>609</v>
      </c>
      <c r="Z11" s="87" t="s">
        <v>610</v>
      </c>
      <c r="AA11" s="87" t="s">
        <v>611</v>
      </c>
      <c r="AB11" s="89" t="s">
        <v>69</v>
      </c>
      <c r="AC11" s="87" t="s">
        <v>612</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v>3.0</v>
      </c>
      <c r="D14" s="99"/>
      <c r="E14" s="99"/>
      <c r="F14" s="99"/>
      <c r="G14" s="100"/>
      <c r="H14" s="101"/>
      <c r="I14" s="103">
        <f t="shared" ref="I14:I29" si="1">C14+D14*3+E14*2+F14*2+H14*5</f>
        <v>3</v>
      </c>
      <c r="J14" s="105"/>
      <c r="K14" s="100"/>
      <c r="L14" s="100"/>
      <c r="M14" s="106"/>
      <c r="N14" s="107"/>
      <c r="O14" s="58"/>
      <c r="P14" s="58"/>
      <c r="Q14" s="58"/>
      <c r="R14" s="58"/>
      <c r="S14" s="59"/>
      <c r="T14" s="56"/>
      <c r="U14" s="52"/>
      <c r="V14" s="53"/>
      <c r="W14" s="95">
        <v>1.0</v>
      </c>
      <c r="X14" s="98"/>
      <c r="Y14" s="99"/>
      <c r="Z14" s="99"/>
      <c r="AA14" s="99">
        <v>1.0</v>
      </c>
      <c r="AB14" s="100"/>
      <c r="AC14" s="101"/>
      <c r="AD14" s="103">
        <f t="shared" ref="AD14:AD29" si="2">X14+Y14*3+Z14*2+AA14*2+AC14*5</f>
        <v>2</v>
      </c>
      <c r="AE14" s="105"/>
      <c r="AF14" s="100"/>
      <c r="AG14" s="100"/>
      <c r="AH14" s="106"/>
      <c r="AI14" s="108"/>
      <c r="AJ14" s="58"/>
      <c r="AK14" s="58"/>
      <c r="AL14" s="58"/>
      <c r="AM14" s="58"/>
      <c r="AN14" s="59"/>
      <c r="AO14" s="56"/>
    </row>
    <row r="15" ht="15.0" customHeight="1">
      <c r="A15" s="53"/>
      <c r="B15" s="95">
        <v>2.0</v>
      </c>
      <c r="C15" s="109"/>
      <c r="D15" s="117">
        <v>3.0</v>
      </c>
      <c r="E15" s="111"/>
      <c r="F15" s="111"/>
      <c r="G15" s="112"/>
      <c r="H15" s="114"/>
      <c r="I15" s="103">
        <f t="shared" si="1"/>
        <v>9</v>
      </c>
      <c r="J15" s="109"/>
      <c r="K15" s="115"/>
      <c r="L15" s="115"/>
      <c r="M15" s="114"/>
      <c r="N15" s="107"/>
      <c r="O15" s="58"/>
      <c r="P15" s="58"/>
      <c r="Q15" s="58"/>
      <c r="R15" s="58"/>
      <c r="S15" s="59"/>
      <c r="T15" s="56"/>
      <c r="U15" s="52"/>
      <c r="V15" s="53"/>
      <c r="W15" s="95">
        <v>2.0</v>
      </c>
      <c r="X15" s="109"/>
      <c r="Y15" s="117">
        <v>1.0</v>
      </c>
      <c r="Z15" s="111"/>
      <c r="AA15" s="111"/>
      <c r="AB15" s="112"/>
      <c r="AC15" s="114"/>
      <c r="AD15" s="103">
        <f t="shared" si="2"/>
        <v>3</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37">
        <v>1.0</v>
      </c>
      <c r="Y16" s="110"/>
      <c r="Z16" s="111"/>
      <c r="AA16" s="111"/>
      <c r="AB16" s="112"/>
      <c r="AC16" s="114"/>
      <c r="AD16" s="103">
        <f t="shared" si="2"/>
        <v>1</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7">
        <v>1.0</v>
      </c>
      <c r="Z21" s="111"/>
      <c r="AA21" s="111"/>
      <c r="AB21" s="112"/>
      <c r="AC21" s="114"/>
      <c r="AD21" s="103">
        <f t="shared" si="2"/>
        <v>3</v>
      </c>
      <c r="AE21" s="109"/>
      <c r="AF21" s="111"/>
      <c r="AG21" s="111"/>
      <c r="AH21" s="114"/>
      <c r="AI21" s="107"/>
      <c r="AJ21" s="58"/>
      <c r="AK21" s="58"/>
      <c r="AL21" s="58"/>
      <c r="AM21" s="58"/>
      <c r="AN21" s="59"/>
      <c r="AO21" s="56"/>
    </row>
    <row r="22" ht="15.0" customHeight="1">
      <c r="A22" s="53"/>
      <c r="B22" s="95">
        <v>9.0</v>
      </c>
      <c r="C22" s="109"/>
      <c r="D22" s="110"/>
      <c r="E22" s="111"/>
      <c r="F22" s="111"/>
      <c r="G22" s="112"/>
      <c r="H22" s="119">
        <v>1.0</v>
      </c>
      <c r="I22" s="103">
        <f t="shared" si="1"/>
        <v>5</v>
      </c>
      <c r="J22" s="109"/>
      <c r="K22" s="111"/>
      <c r="L22" s="111"/>
      <c r="M22" s="114"/>
      <c r="N22" s="108" t="s">
        <v>634</v>
      </c>
      <c r="O22" s="58"/>
      <c r="P22" s="58"/>
      <c r="Q22" s="58"/>
      <c r="R22" s="58"/>
      <c r="S22" s="59"/>
      <c r="T22" s="56"/>
      <c r="U22" s="52"/>
      <c r="V22" s="53"/>
      <c r="W22" s="95">
        <v>9.0</v>
      </c>
      <c r="X22" s="109"/>
      <c r="Y22" s="117">
        <v>1.0</v>
      </c>
      <c r="Z22" s="111"/>
      <c r="AA22" s="111"/>
      <c r="AB22" s="112"/>
      <c r="AC22" s="119">
        <v>1.0</v>
      </c>
      <c r="AD22" s="103">
        <f t="shared" si="2"/>
        <v>8</v>
      </c>
      <c r="AE22" s="109"/>
      <c r="AF22" s="111"/>
      <c r="AG22" s="111"/>
      <c r="AH22" s="114"/>
      <c r="AI22" s="108" t="s">
        <v>295</v>
      </c>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7">
        <v>1.0</v>
      </c>
      <c r="Z26" s="111"/>
      <c r="AA26" s="111"/>
      <c r="AB26" s="112"/>
      <c r="AC26" s="114"/>
      <c r="AD26" s="103">
        <f t="shared" si="2"/>
        <v>3</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8">
        <v>1.0</v>
      </c>
      <c r="AB28" s="112"/>
      <c r="AC28" s="114"/>
      <c r="AD28" s="103">
        <f t="shared" si="2"/>
        <v>2</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30000.0</v>
      </c>
      <c r="C32" s="58"/>
      <c r="D32" s="58"/>
      <c r="E32" s="58"/>
      <c r="F32" s="59"/>
      <c r="G32" s="55"/>
      <c r="H32" s="60"/>
      <c r="I32" s="58"/>
      <c r="J32" s="58"/>
      <c r="K32" s="58"/>
      <c r="L32" s="58"/>
      <c r="M32" s="59"/>
      <c r="N32" s="55"/>
      <c r="O32" s="122">
        <v>-1.0</v>
      </c>
      <c r="P32" s="58"/>
      <c r="Q32" s="58"/>
      <c r="R32" s="58"/>
      <c r="S32" s="59"/>
      <c r="T32" s="56"/>
      <c r="U32" s="52"/>
      <c r="V32" s="53"/>
      <c r="W32" s="121">
        <v>70000.0</v>
      </c>
      <c r="X32" s="58"/>
      <c r="Y32" s="58"/>
      <c r="Z32" s="58"/>
      <c r="AA32" s="59"/>
      <c r="AB32" s="55"/>
      <c r="AC32" s="60"/>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47</v>
      </c>
      <c r="C3" s="58"/>
      <c r="D3" s="58"/>
      <c r="E3" s="58"/>
      <c r="F3" s="58"/>
      <c r="G3" s="58"/>
      <c r="H3" s="58"/>
      <c r="I3" s="58"/>
      <c r="J3" s="58"/>
      <c r="K3" s="58"/>
      <c r="L3" s="58"/>
      <c r="M3" s="59"/>
      <c r="N3" s="55"/>
      <c r="O3" s="60">
        <v>1070000.0</v>
      </c>
      <c r="P3" s="58"/>
      <c r="Q3" s="58"/>
      <c r="R3" s="58"/>
      <c r="S3" s="59"/>
      <c r="T3" s="56"/>
      <c r="U3" s="52"/>
      <c r="V3" s="53"/>
      <c r="W3" s="57" t="s">
        <v>38</v>
      </c>
      <c r="X3" s="58"/>
      <c r="Y3" s="58"/>
      <c r="Z3" s="58"/>
      <c r="AA3" s="58"/>
      <c r="AB3" s="58"/>
      <c r="AC3" s="58"/>
      <c r="AD3" s="58"/>
      <c r="AE3" s="58"/>
      <c r="AF3" s="58"/>
      <c r="AG3" s="58"/>
      <c r="AH3" s="59"/>
      <c r="AI3" s="55"/>
      <c r="AJ3" s="60">
        <v>1010000.0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70000.0</v>
      </c>
      <c r="I6" s="58"/>
      <c r="J6" s="58"/>
      <c r="K6" s="58"/>
      <c r="L6" s="59"/>
      <c r="M6" s="55"/>
      <c r="N6" s="55"/>
      <c r="O6" s="55"/>
      <c r="P6" s="66" t="str">
        <f>IF(B3&lt;&gt;"",IF(P8&gt;AK8,"WIN",IF(P8=AK8, "TIE","LOSS")),"")</f>
        <v>WIN</v>
      </c>
      <c r="Q6" s="58"/>
      <c r="R6" s="59"/>
      <c r="S6" s="55"/>
      <c r="T6" s="56"/>
      <c r="U6" s="52"/>
      <c r="V6" s="53"/>
      <c r="W6" s="64">
        <f>IF(W3&lt;&gt;"",IF(AJ3&lt;O3,O3-AJ3,0),"")</f>
        <v>60000</v>
      </c>
      <c r="X6" s="58"/>
      <c r="Y6" s="58"/>
      <c r="Z6" s="58"/>
      <c r="AA6" s="59"/>
      <c r="AB6" s="55"/>
      <c r="AC6" s="65">
        <v>70000.0</v>
      </c>
      <c r="AD6" s="58"/>
      <c r="AE6" s="58"/>
      <c r="AF6" s="58"/>
      <c r="AG6" s="59"/>
      <c r="AH6" s="55"/>
      <c r="AI6" s="55"/>
      <c r="AJ6" s="55"/>
      <c r="AK6" s="66" t="str">
        <f>IF(W3&lt;&gt;"",IF(AK8&gt;P8,"WIN",IF(AK8=P8, "TIE","LOSS")),"")</f>
        <v>LOSS</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613</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+0</v>
      </c>
      <c r="L8" s="59"/>
      <c r="M8" s="55"/>
      <c r="N8" s="55"/>
      <c r="O8" s="55"/>
      <c r="P8" s="66">
        <f>IF(B3&lt;&gt;"",SUM(D14:D29),"")</f>
        <v>3</v>
      </c>
      <c r="Q8" s="58"/>
      <c r="R8" s="59"/>
      <c r="S8" s="55"/>
      <c r="T8" s="56"/>
      <c r="U8" s="52"/>
      <c r="V8" s="53"/>
      <c r="W8" s="79"/>
      <c r="X8" s="80"/>
      <c r="Y8" s="80"/>
      <c r="Z8" s="80"/>
      <c r="AA8" s="81"/>
      <c r="AB8" s="55"/>
      <c r="AC8" s="55"/>
      <c r="AD8" s="54" t="s">
        <v>64</v>
      </c>
      <c r="AF8" s="82" t="str">
        <f>if(W3&lt;&gt;"",if(AC6=H6,"+0",if(AC6&gt;H6,if(AC6&gt;=H6*2,"+2","+1"),"+0")),"")</f>
        <v>+0</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4</v>
      </c>
      <c r="Q10" s="58"/>
      <c r="R10" s="59"/>
      <c r="S10" s="55"/>
      <c r="T10" s="56"/>
      <c r="U10" s="52"/>
      <c r="V10" s="53"/>
      <c r="W10" s="55"/>
      <c r="X10" s="55"/>
      <c r="Y10" s="55"/>
      <c r="Z10" s="55"/>
      <c r="AA10" s="55"/>
      <c r="AB10" s="55"/>
      <c r="AC10" s="55"/>
      <c r="AD10" s="55"/>
      <c r="AE10" s="55"/>
      <c r="AF10" s="55"/>
      <c r="AG10" s="55"/>
      <c r="AH10" s="55"/>
      <c r="AI10" s="55"/>
      <c r="AJ10" s="86"/>
      <c r="AK10" s="66">
        <f>IF(W3&lt;&gt;"",SUM(AA14:AA29),"")</f>
        <v>2</v>
      </c>
      <c r="AL10" s="58"/>
      <c r="AM10" s="59"/>
      <c r="AN10" s="55"/>
      <c r="AO10" s="56"/>
    </row>
    <row r="11" ht="15.0" customHeight="1">
      <c r="A11" s="53"/>
      <c r="B11" s="55"/>
      <c r="C11" s="87" t="s">
        <v>614</v>
      </c>
      <c r="D11" s="88" t="s">
        <v>615</v>
      </c>
      <c r="E11" s="87" t="s">
        <v>616</v>
      </c>
      <c r="F11" s="87" t="s">
        <v>617</v>
      </c>
      <c r="G11" s="89" t="s">
        <v>69</v>
      </c>
      <c r="H11" s="87" t="s">
        <v>618</v>
      </c>
      <c r="I11" s="91" t="s">
        <v>71</v>
      </c>
      <c r="J11" s="104" t="s">
        <v>72</v>
      </c>
      <c r="K11" s="58"/>
      <c r="L11" s="58"/>
      <c r="M11" s="59"/>
      <c r="N11" s="55"/>
      <c r="O11" s="55"/>
      <c r="P11" s="93"/>
      <c r="Q11" s="93"/>
      <c r="R11" s="93"/>
      <c r="S11" s="55"/>
      <c r="T11" s="56"/>
      <c r="U11" s="52"/>
      <c r="V11" s="53"/>
      <c r="W11" s="55"/>
      <c r="X11" s="87" t="s">
        <v>621</v>
      </c>
      <c r="Y11" s="88" t="s">
        <v>623</v>
      </c>
      <c r="Z11" s="87" t="s">
        <v>625</v>
      </c>
      <c r="AA11" s="87" t="s">
        <v>627</v>
      </c>
      <c r="AB11" s="89" t="s">
        <v>69</v>
      </c>
      <c r="AC11" s="87" t="s">
        <v>628</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v>1.0</v>
      </c>
      <c r="AD14" s="103">
        <f t="shared" ref="AD14:AD29" si="2">X14+Y14*3+Z14*2+AA14*2+AC14*5</f>
        <v>5</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8">
        <v>2.0</v>
      </c>
      <c r="AB15" s="112"/>
      <c r="AC15" s="114"/>
      <c r="AD15" s="103">
        <f t="shared" si="2"/>
        <v>4</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37">
        <v>1.0</v>
      </c>
      <c r="Y16" s="110"/>
      <c r="Z16" s="111"/>
      <c r="AA16" s="111"/>
      <c r="AB16" s="112"/>
      <c r="AC16" s="114"/>
      <c r="AD16" s="103">
        <f t="shared" si="2"/>
        <v>1</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37">
        <v>1.0</v>
      </c>
      <c r="Y18" s="110"/>
      <c r="Z18" s="111"/>
      <c r="AA18" s="111"/>
      <c r="AB18" s="112"/>
      <c r="AC18" s="114"/>
      <c r="AD18" s="103">
        <f t="shared" si="2"/>
        <v>1</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37">
        <v>1.0</v>
      </c>
      <c r="Y19" s="110"/>
      <c r="Z19" s="111"/>
      <c r="AA19" s="111"/>
      <c r="AB19" s="112"/>
      <c r="AC19" s="114"/>
      <c r="AD19" s="103">
        <f t="shared" si="2"/>
        <v>1</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8">
        <v>1.0</v>
      </c>
      <c r="G21" s="112"/>
      <c r="H21" s="114"/>
      <c r="I21" s="103">
        <f t="shared" si="1"/>
        <v>2</v>
      </c>
      <c r="J21" s="109"/>
      <c r="K21" s="111"/>
      <c r="L21" s="111"/>
      <c r="M21" s="114"/>
      <c r="N21" s="107"/>
      <c r="O21" s="58"/>
      <c r="P21" s="58"/>
      <c r="Q21" s="58"/>
      <c r="R21" s="58"/>
      <c r="S21" s="59"/>
      <c r="T21" s="56"/>
      <c r="U21" s="52"/>
      <c r="V21" s="53"/>
      <c r="W21" s="95">
        <v>8.0</v>
      </c>
      <c r="X21" s="109"/>
      <c r="Y21" s="117">
        <v>1.0</v>
      </c>
      <c r="Z21" s="111"/>
      <c r="AA21" s="111"/>
      <c r="AB21" s="112"/>
      <c r="AC21" s="114"/>
      <c r="AD21" s="103">
        <f t="shared" si="2"/>
        <v>3</v>
      </c>
      <c r="AE21" s="109"/>
      <c r="AF21" s="111"/>
      <c r="AG21" s="111"/>
      <c r="AH21" s="114"/>
      <c r="AI21" s="107"/>
      <c r="AJ21" s="58"/>
      <c r="AK21" s="58"/>
      <c r="AL21" s="58"/>
      <c r="AM21" s="58"/>
      <c r="AN21" s="59"/>
      <c r="AO21" s="56"/>
    </row>
    <row r="22" ht="15.0" customHeight="1">
      <c r="A22" s="53"/>
      <c r="B22" s="95">
        <v>9.0</v>
      </c>
      <c r="C22" s="109"/>
      <c r="D22" s="117">
        <v>1.0</v>
      </c>
      <c r="E22" s="111"/>
      <c r="F22" s="111"/>
      <c r="G22" s="112"/>
      <c r="H22" s="119">
        <v>1.0</v>
      </c>
      <c r="I22" s="103">
        <f t="shared" si="1"/>
        <v>8</v>
      </c>
      <c r="J22" s="109"/>
      <c r="K22" s="111"/>
      <c r="L22" s="111"/>
      <c r="M22" s="114"/>
      <c r="N22" s="108" t="s">
        <v>509</v>
      </c>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7">
        <v>1.0</v>
      </c>
      <c r="E23" s="111"/>
      <c r="F23" s="118">
        <v>3.0</v>
      </c>
      <c r="G23" s="112"/>
      <c r="H23" s="114"/>
      <c r="I23" s="103">
        <f t="shared" si="1"/>
        <v>9</v>
      </c>
      <c r="J23" s="109"/>
      <c r="K23" s="111"/>
      <c r="L23" s="111"/>
      <c r="M23" s="114"/>
      <c r="N23" s="108" t="s">
        <v>210</v>
      </c>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7">
        <v>1.0</v>
      </c>
      <c r="E24" s="111"/>
      <c r="F24" s="111"/>
      <c r="G24" s="112"/>
      <c r="H24" s="114"/>
      <c r="I24" s="103">
        <f t="shared" si="1"/>
        <v>3</v>
      </c>
      <c r="J24" s="109"/>
      <c r="K24" s="111"/>
      <c r="L24" s="111"/>
      <c r="M24" s="114"/>
      <c r="N24" s="108" t="s">
        <v>509</v>
      </c>
      <c r="O24" s="58"/>
      <c r="P24" s="58"/>
      <c r="Q24" s="58"/>
      <c r="R24" s="58"/>
      <c r="S24" s="59"/>
      <c r="T24" s="56"/>
      <c r="U24" s="52"/>
      <c r="V24" s="53"/>
      <c r="W24" s="95">
        <v>11.0</v>
      </c>
      <c r="X24" s="109"/>
      <c r="Y24" s="117">
        <v>1.0</v>
      </c>
      <c r="Z24" s="111"/>
      <c r="AA24" s="111"/>
      <c r="AB24" s="112"/>
      <c r="AC24" s="114"/>
      <c r="AD24" s="103">
        <f t="shared" si="2"/>
        <v>3</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37">
        <v>3.0</v>
      </c>
      <c r="D27" s="110"/>
      <c r="E27" s="111"/>
      <c r="F27" s="118"/>
      <c r="G27" s="112"/>
      <c r="H27" s="114"/>
      <c r="I27" s="103">
        <f t="shared" si="1"/>
        <v>3</v>
      </c>
      <c r="J27" s="109"/>
      <c r="K27" s="111"/>
      <c r="L27" s="111"/>
      <c r="M27" s="114"/>
      <c r="N27" s="108" t="s">
        <v>210</v>
      </c>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37">
        <v>2.0</v>
      </c>
      <c r="D28" s="110"/>
      <c r="E28" s="111"/>
      <c r="F28" s="111"/>
      <c r="G28" s="112"/>
      <c r="H28" s="114"/>
      <c r="I28" s="103">
        <f t="shared" si="1"/>
        <v>2</v>
      </c>
      <c r="J28" s="109"/>
      <c r="K28" s="111"/>
      <c r="L28" s="111"/>
      <c r="M28" s="114"/>
      <c r="N28" s="108" t="s">
        <v>210</v>
      </c>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70000.0</v>
      </c>
      <c r="C32" s="58"/>
      <c r="D32" s="58"/>
      <c r="E32" s="58"/>
      <c r="F32" s="59"/>
      <c r="G32" s="55"/>
      <c r="H32" s="60"/>
      <c r="I32" s="58"/>
      <c r="J32" s="58"/>
      <c r="K32" s="58"/>
      <c r="L32" s="58"/>
      <c r="M32" s="59"/>
      <c r="N32" s="55"/>
      <c r="O32" s="122">
        <v>1.0</v>
      </c>
      <c r="P32" s="58"/>
      <c r="Q32" s="58"/>
      <c r="R32" s="58"/>
      <c r="S32" s="59"/>
      <c r="T32" s="56"/>
      <c r="U32" s="52"/>
      <c r="V32" s="53"/>
      <c r="W32" s="121">
        <v>30000.0</v>
      </c>
      <c r="X32" s="58"/>
      <c r="Y32" s="58"/>
      <c r="Z32" s="58"/>
      <c r="AA32" s="59"/>
      <c r="AB32" s="55"/>
      <c r="AC32" s="60"/>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526</v>
      </c>
      <c r="C35" s="124"/>
      <c r="D35" s="124"/>
      <c r="E35" s="124"/>
      <c r="F35" s="124"/>
      <c r="G35" s="124"/>
      <c r="H35" s="124"/>
      <c r="I35" s="124"/>
      <c r="J35" s="125"/>
      <c r="K35" s="55"/>
      <c r="L35" s="123"/>
      <c r="M35" s="124"/>
      <c r="N35" s="124"/>
      <c r="O35" s="124"/>
      <c r="P35" s="124"/>
      <c r="Q35" s="124"/>
      <c r="R35" s="124"/>
      <c r="S35" s="125"/>
      <c r="T35" s="56"/>
      <c r="U35" s="52"/>
      <c r="V35" s="53"/>
      <c r="W35" s="126" t="s">
        <v>526</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46</v>
      </c>
      <c r="C3" s="58"/>
      <c r="D3" s="58"/>
      <c r="E3" s="58"/>
      <c r="F3" s="58"/>
      <c r="G3" s="58"/>
      <c r="H3" s="58"/>
      <c r="I3" s="58"/>
      <c r="J3" s="58"/>
      <c r="K3" s="58"/>
      <c r="L3" s="58"/>
      <c r="M3" s="59"/>
      <c r="N3" s="55"/>
      <c r="O3" s="60">
        <v>1590000.0</v>
      </c>
      <c r="P3" s="58"/>
      <c r="Q3" s="58"/>
      <c r="R3" s="58"/>
      <c r="S3" s="59"/>
      <c r="T3" s="56"/>
      <c r="U3" s="52"/>
      <c r="V3" s="53"/>
      <c r="W3" s="57" t="s">
        <v>43</v>
      </c>
      <c r="X3" s="58"/>
      <c r="Y3" s="58"/>
      <c r="Z3" s="58"/>
      <c r="AA3" s="58"/>
      <c r="AB3" s="58"/>
      <c r="AC3" s="58"/>
      <c r="AD3" s="58"/>
      <c r="AE3" s="58"/>
      <c r="AF3" s="58"/>
      <c r="AG3" s="58"/>
      <c r="AH3" s="59"/>
      <c r="AI3" s="55"/>
      <c r="AJ3" s="60">
        <v>1380000.0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18000.0</v>
      </c>
      <c r="I6" s="58"/>
      <c r="J6" s="58"/>
      <c r="K6" s="58"/>
      <c r="L6" s="59"/>
      <c r="M6" s="55"/>
      <c r="N6" s="55"/>
      <c r="O6" s="55"/>
      <c r="P6" s="66" t="str">
        <f>IF(B3&lt;&gt;"",IF(P8&gt;AK8,"WIN",IF(P8=AK8, "TIE","LOSS")),"")</f>
        <v>LOSS</v>
      </c>
      <c r="Q6" s="58"/>
      <c r="R6" s="59"/>
      <c r="S6" s="55"/>
      <c r="T6" s="56"/>
      <c r="U6" s="52"/>
      <c r="V6" s="53"/>
      <c r="W6" s="64">
        <f>IF(W3&lt;&gt;"",IF(AJ3&lt;O3,O3-AJ3,0),"")</f>
        <v>210000</v>
      </c>
      <c r="X6" s="58"/>
      <c r="Y6" s="58"/>
      <c r="Z6" s="58"/>
      <c r="AA6" s="59"/>
      <c r="AB6" s="55"/>
      <c r="AC6" s="65">
        <v>12000.0</v>
      </c>
      <c r="AD6" s="58"/>
      <c r="AE6" s="58"/>
      <c r="AF6" s="58"/>
      <c r="AG6" s="59"/>
      <c r="AH6" s="55"/>
      <c r="AI6" s="55"/>
      <c r="AJ6" s="55"/>
      <c r="AK6" s="66" t="str">
        <f>IF(W3&lt;&gt;"",IF(AK8&gt;P8,"WIN",IF(AK8=P8, "TIE","LOSS")),"")</f>
        <v>WIN</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407</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0</v>
      </c>
      <c r="Q8" s="58"/>
      <c r="R8" s="59"/>
      <c r="S8" s="55"/>
      <c r="T8" s="56"/>
      <c r="U8" s="52"/>
      <c r="V8" s="53"/>
      <c r="W8" s="134" t="s">
        <v>145</v>
      </c>
      <c r="X8" s="80"/>
      <c r="Y8" s="80"/>
      <c r="Z8" s="80"/>
      <c r="AA8" s="81"/>
      <c r="AB8" s="55"/>
      <c r="AC8" s="55"/>
      <c r="AD8" s="54" t="s">
        <v>64</v>
      </c>
      <c r="AF8" s="82" t="str">
        <f>if(W3&lt;&gt;"",if(AC6=H6,"+0",if(AC6&gt;H6,if(AC6&gt;=H6*2,"+2","+1"),"+0")),"")</f>
        <v>+0</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2</v>
      </c>
      <c r="Q10" s="58"/>
      <c r="R10" s="59"/>
      <c r="S10" s="55"/>
      <c r="T10" s="56"/>
      <c r="U10" s="52"/>
      <c r="V10" s="53"/>
      <c r="W10" s="55"/>
      <c r="X10" s="55"/>
      <c r="Y10" s="55"/>
      <c r="Z10" s="55"/>
      <c r="AA10" s="55"/>
      <c r="AB10" s="55"/>
      <c r="AC10" s="55"/>
      <c r="AD10" s="55"/>
      <c r="AE10" s="55"/>
      <c r="AF10" s="55"/>
      <c r="AG10" s="55"/>
      <c r="AH10" s="55"/>
      <c r="AI10" s="55"/>
      <c r="AJ10" s="86"/>
      <c r="AK10" s="66">
        <f>IF(W3&lt;&gt;"",SUM(AA14:AA29),"")</f>
        <v>1</v>
      </c>
      <c r="AL10" s="58"/>
      <c r="AM10" s="59"/>
      <c r="AN10" s="55"/>
      <c r="AO10" s="56"/>
    </row>
    <row r="11" ht="15.0" customHeight="1">
      <c r="A11" s="53"/>
      <c r="B11" s="55"/>
      <c r="C11" s="87" t="s">
        <v>619</v>
      </c>
      <c r="D11" s="88" t="s">
        <v>620</v>
      </c>
      <c r="E11" s="87" t="s">
        <v>622</v>
      </c>
      <c r="F11" s="87" t="s">
        <v>624</v>
      </c>
      <c r="G11" s="89" t="s">
        <v>69</v>
      </c>
      <c r="H11" s="87" t="s">
        <v>626</v>
      </c>
      <c r="I11" s="91" t="s">
        <v>71</v>
      </c>
      <c r="J11" s="104" t="s">
        <v>72</v>
      </c>
      <c r="K11" s="58"/>
      <c r="L11" s="58"/>
      <c r="M11" s="59"/>
      <c r="N11" s="55"/>
      <c r="O11" s="55"/>
      <c r="P11" s="93"/>
      <c r="Q11" s="93"/>
      <c r="R11" s="93"/>
      <c r="S11" s="55"/>
      <c r="T11" s="56"/>
      <c r="U11" s="52"/>
      <c r="V11" s="53"/>
      <c r="W11" s="55"/>
      <c r="X11" s="87" t="s">
        <v>629</v>
      </c>
      <c r="Y11" s="88" t="s">
        <v>630</v>
      </c>
      <c r="Z11" s="87" t="s">
        <v>631</v>
      </c>
      <c r="AA11" s="87" t="s">
        <v>632</v>
      </c>
      <c r="AB11" s="89" t="s">
        <v>69</v>
      </c>
      <c r="AC11" s="87" t="s">
        <v>633</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v>1.0</v>
      </c>
      <c r="D14" s="99"/>
      <c r="E14" s="99"/>
      <c r="F14" s="99"/>
      <c r="G14" s="100"/>
      <c r="H14" s="101"/>
      <c r="I14" s="103">
        <f t="shared" ref="I14:I29" si="1">C14+D14*3+E14*2+F14*2+H14*5</f>
        <v>1</v>
      </c>
      <c r="J14" s="105"/>
      <c r="K14" s="100"/>
      <c r="L14" s="100"/>
      <c r="M14" s="106"/>
      <c r="N14" s="107"/>
      <c r="O14" s="58"/>
      <c r="P14" s="58"/>
      <c r="Q14" s="58"/>
      <c r="R14" s="58"/>
      <c r="S14" s="59"/>
      <c r="T14" s="56"/>
      <c r="U14" s="52"/>
      <c r="V14" s="53"/>
      <c r="W14" s="95">
        <v>1.0</v>
      </c>
      <c r="X14" s="98"/>
      <c r="Y14" s="99">
        <v>1.0</v>
      </c>
      <c r="Z14" s="99"/>
      <c r="AA14" s="99"/>
      <c r="AB14" s="100"/>
      <c r="AC14" s="101"/>
      <c r="AD14" s="103">
        <f t="shared" ref="AD14:AD29" si="2">X14+Y14*3+Z14*2+AA14*2+AC14*5</f>
        <v>3</v>
      </c>
      <c r="AE14" s="105"/>
      <c r="AF14" s="100"/>
      <c r="AG14" s="100"/>
      <c r="AH14" s="106"/>
      <c r="AI14" s="108"/>
      <c r="AJ14" s="58"/>
      <c r="AK14" s="58"/>
      <c r="AL14" s="58"/>
      <c r="AM14" s="58"/>
      <c r="AN14" s="59"/>
      <c r="AO14" s="56"/>
    </row>
    <row r="15" ht="15.0" customHeight="1">
      <c r="A15" s="53"/>
      <c r="B15" s="95">
        <v>2.0</v>
      </c>
      <c r="C15" s="109"/>
      <c r="D15" s="110"/>
      <c r="E15" s="111"/>
      <c r="F15" s="111"/>
      <c r="G15" s="112"/>
      <c r="H15" s="119">
        <v>1.0</v>
      </c>
      <c r="I15" s="103">
        <f t="shared" si="1"/>
        <v>5</v>
      </c>
      <c r="J15" s="109"/>
      <c r="K15" s="115"/>
      <c r="L15" s="115"/>
      <c r="M15" s="114"/>
      <c r="N15" s="108" t="s">
        <v>295</v>
      </c>
      <c r="O15" s="58"/>
      <c r="P15" s="58"/>
      <c r="Q15" s="58"/>
      <c r="R15" s="58"/>
      <c r="S15" s="59"/>
      <c r="T15" s="56"/>
      <c r="U15" s="52"/>
      <c r="V15" s="53"/>
      <c r="W15" s="95">
        <v>2.0</v>
      </c>
      <c r="X15" s="109"/>
      <c r="Y15" s="117">
        <v>1.0</v>
      </c>
      <c r="Z15" s="111"/>
      <c r="AA15" s="111"/>
      <c r="AB15" s="112"/>
      <c r="AC15" s="114"/>
      <c r="AD15" s="103">
        <f t="shared" si="2"/>
        <v>3</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8">
        <v>1.0</v>
      </c>
      <c r="AB16" s="112"/>
      <c r="AC16" s="114"/>
      <c r="AD16" s="103">
        <f t="shared" si="2"/>
        <v>2</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37" t="s">
        <v>173</v>
      </c>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8">
        <v>1.0</v>
      </c>
      <c r="G19" s="112"/>
      <c r="H19" s="114"/>
      <c r="I19" s="103">
        <f t="shared" si="1"/>
        <v>2</v>
      </c>
      <c r="J19" s="109"/>
      <c r="K19" s="111"/>
      <c r="L19" s="111"/>
      <c r="M19" s="119" t="s">
        <v>516</v>
      </c>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9">
        <v>1.0</v>
      </c>
      <c r="AD20" s="103">
        <f t="shared" si="2"/>
        <v>5</v>
      </c>
      <c r="AE20" s="109"/>
      <c r="AF20" s="111"/>
      <c r="AG20" s="111"/>
      <c r="AH20" s="114"/>
      <c r="AI20" s="108" t="s">
        <v>213</v>
      </c>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7"/>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8">
        <v>1.0</v>
      </c>
      <c r="G24" s="112"/>
      <c r="H24" s="114"/>
      <c r="I24" s="103">
        <f t="shared" si="1"/>
        <v>2</v>
      </c>
      <c r="J24" s="109"/>
      <c r="K24" s="111"/>
      <c r="L24" s="111"/>
      <c r="M24" s="114"/>
      <c r="N24" s="107"/>
      <c r="O24" s="58"/>
      <c r="P24" s="58"/>
      <c r="Q24" s="58"/>
      <c r="R24" s="58"/>
      <c r="S24" s="59"/>
      <c r="T24" s="56"/>
      <c r="U24" s="52"/>
      <c r="V24" s="53"/>
      <c r="W24" s="95">
        <v>11.0</v>
      </c>
      <c r="X24" s="109"/>
      <c r="Y24" s="110"/>
      <c r="Z24" s="111"/>
      <c r="AA24" s="111"/>
      <c r="AB24" s="138">
        <v>1.0</v>
      </c>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20000.0</v>
      </c>
      <c r="C32" s="58"/>
      <c r="D32" s="58"/>
      <c r="E32" s="58"/>
      <c r="F32" s="59"/>
      <c r="G32" s="55"/>
      <c r="H32" s="60"/>
      <c r="I32" s="58"/>
      <c r="J32" s="58"/>
      <c r="K32" s="58"/>
      <c r="L32" s="58"/>
      <c r="M32" s="59"/>
      <c r="N32" s="55"/>
      <c r="O32" s="122">
        <v>0.0</v>
      </c>
      <c r="P32" s="58"/>
      <c r="Q32" s="58"/>
      <c r="R32" s="58"/>
      <c r="S32" s="59"/>
      <c r="T32" s="56"/>
      <c r="U32" s="52"/>
      <c r="V32" s="53"/>
      <c r="W32" s="121">
        <v>40000.0</v>
      </c>
      <c r="X32" s="58"/>
      <c r="Y32" s="58"/>
      <c r="Z32" s="58"/>
      <c r="AA32" s="59"/>
      <c r="AB32" s="55"/>
      <c r="AC32" s="60"/>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49</v>
      </c>
      <c r="C3" s="58"/>
      <c r="D3" s="58"/>
      <c r="E3" s="58"/>
      <c r="F3" s="58"/>
      <c r="G3" s="58"/>
      <c r="H3" s="58"/>
      <c r="I3" s="58"/>
      <c r="J3" s="58"/>
      <c r="K3" s="58"/>
      <c r="L3" s="58"/>
      <c r="M3" s="59"/>
      <c r="N3" s="55"/>
      <c r="O3" s="60">
        <v>1100000.0</v>
      </c>
      <c r="P3" s="58"/>
      <c r="Q3" s="58"/>
      <c r="R3" s="58"/>
      <c r="S3" s="59"/>
      <c r="T3" s="56"/>
      <c r="U3" s="52"/>
      <c r="V3" s="53"/>
      <c r="W3" s="57" t="s">
        <v>40</v>
      </c>
      <c r="X3" s="58"/>
      <c r="Y3" s="58"/>
      <c r="Z3" s="58"/>
      <c r="AA3" s="58"/>
      <c r="AB3" s="58"/>
      <c r="AC3" s="58"/>
      <c r="AD3" s="58"/>
      <c r="AE3" s="58"/>
      <c r="AF3" s="58"/>
      <c r="AG3" s="58"/>
      <c r="AH3" s="59"/>
      <c r="AI3" s="55"/>
      <c r="AJ3" s="60">
        <v>1470000.0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370000</v>
      </c>
      <c r="C6" s="58"/>
      <c r="D6" s="58"/>
      <c r="E6" s="58"/>
      <c r="F6" s="59"/>
      <c r="G6" s="55"/>
      <c r="H6" s="65">
        <v>7000.0</v>
      </c>
      <c r="I6" s="58"/>
      <c r="J6" s="58"/>
      <c r="K6" s="58"/>
      <c r="L6" s="59"/>
      <c r="M6" s="55"/>
      <c r="N6" s="55"/>
      <c r="O6" s="55"/>
      <c r="P6" s="66" t="str">
        <f>IF(B3&lt;&gt;"",IF(P8&gt;AK8,"WIN",IF(P8=AK8, "TIE","LOSS")),"")</f>
        <v>WIN</v>
      </c>
      <c r="Q6" s="58"/>
      <c r="R6" s="59"/>
      <c r="S6" s="55"/>
      <c r="T6" s="56"/>
      <c r="U6" s="52"/>
      <c r="V6" s="53"/>
      <c r="W6" s="64">
        <f>IF(W3&lt;&gt;"",IF(AJ3&lt;O3,O3-AJ3,0),"")</f>
        <v>0</v>
      </c>
      <c r="X6" s="58"/>
      <c r="Y6" s="58"/>
      <c r="Z6" s="58"/>
      <c r="AA6" s="59"/>
      <c r="AB6" s="55"/>
      <c r="AC6" s="65">
        <v>15000.0</v>
      </c>
      <c r="AD6" s="58"/>
      <c r="AE6" s="58"/>
      <c r="AF6" s="58"/>
      <c r="AG6" s="59"/>
      <c r="AH6" s="55"/>
      <c r="AI6" s="55"/>
      <c r="AJ6" s="55"/>
      <c r="AK6" s="66" t="str">
        <f>IF(W3&lt;&gt;"",IF(AK8&gt;P8,"WIN",IF(AK8=P8, "TIE","LOSS")),"")</f>
        <v>LOSS</v>
      </c>
      <c r="AL6" s="58"/>
      <c r="AM6" s="59"/>
      <c r="AN6" s="55"/>
      <c r="AO6" s="56"/>
    </row>
    <row r="7" ht="15.0" customHeight="1">
      <c r="A7" s="53"/>
      <c r="B7" s="90" t="s">
        <v>635</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134" t="s">
        <v>367</v>
      </c>
      <c r="C8" s="80"/>
      <c r="D8" s="80"/>
      <c r="E8" s="80"/>
      <c r="F8" s="81"/>
      <c r="G8" s="55"/>
      <c r="H8" s="55"/>
      <c r="I8" s="54" t="s">
        <v>64</v>
      </c>
      <c r="K8" s="66" t="str">
        <f>if(B3&lt;&gt;"",if(H6=AC6,"+0",if(H6&gt;AC6,if(H6&gt;=AC6*2,"+2","+1"),"+0")),"")</f>
        <v>+0</v>
      </c>
      <c r="L8" s="59"/>
      <c r="M8" s="55"/>
      <c r="N8" s="55"/>
      <c r="O8" s="55"/>
      <c r="P8" s="66">
        <f>IF(B3&lt;&gt;"",SUM(D14:D29),"")</f>
        <v>1</v>
      </c>
      <c r="Q8" s="58"/>
      <c r="R8" s="59"/>
      <c r="S8" s="55"/>
      <c r="T8" s="56"/>
      <c r="U8" s="52"/>
      <c r="V8" s="53"/>
      <c r="W8" s="79"/>
      <c r="X8" s="80"/>
      <c r="Y8" s="80"/>
      <c r="Z8" s="80"/>
      <c r="AA8" s="81"/>
      <c r="AB8" s="55"/>
      <c r="AC8" s="55"/>
      <c r="AD8" s="54" t="s">
        <v>64</v>
      </c>
      <c r="AF8" s="82" t="str">
        <f>if(W3&lt;&gt;"",if(AC6=H6,"+0",if(AC6&gt;H6,if(AC6&gt;=H6*2,"+2","+1"),"+0")),"")</f>
        <v>+2</v>
      </c>
      <c r="AG8" s="59"/>
      <c r="AH8" s="55"/>
      <c r="AI8" s="55"/>
      <c r="AJ8" s="55"/>
      <c r="AK8" s="66">
        <f>IF(W3&lt;&gt;"",SUM(Y14:Y29),"")</f>
        <v>0</v>
      </c>
      <c r="AL8" s="58"/>
      <c r="AM8" s="59"/>
      <c r="AN8" s="55"/>
      <c r="AO8" s="56"/>
    </row>
    <row r="9" ht="15.0" customHeight="1">
      <c r="A9" s="53"/>
      <c r="B9" s="136" t="s">
        <v>636</v>
      </c>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0</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658</v>
      </c>
      <c r="D11" s="88" t="s">
        <v>659</v>
      </c>
      <c r="E11" s="87" t="s">
        <v>660</v>
      </c>
      <c r="F11" s="87" t="s">
        <v>661</v>
      </c>
      <c r="G11" s="89" t="s">
        <v>69</v>
      </c>
      <c r="H11" s="87" t="s">
        <v>662</v>
      </c>
      <c r="I11" s="91" t="s">
        <v>71</v>
      </c>
      <c r="J11" s="104" t="s">
        <v>72</v>
      </c>
      <c r="K11" s="58"/>
      <c r="L11" s="58"/>
      <c r="M11" s="59"/>
      <c r="N11" s="55"/>
      <c r="O11" s="55"/>
      <c r="P11" s="93"/>
      <c r="Q11" s="93"/>
      <c r="R11" s="93"/>
      <c r="S11" s="55"/>
      <c r="T11" s="56"/>
      <c r="U11" s="52"/>
      <c r="V11" s="53"/>
      <c r="W11" s="55"/>
      <c r="X11" s="87" t="s">
        <v>663</v>
      </c>
      <c r="Y11" s="88" t="s">
        <v>664</v>
      </c>
      <c r="Z11" s="87" t="s">
        <v>665</v>
      </c>
      <c r="AA11" s="87" t="s">
        <v>666</v>
      </c>
      <c r="AB11" s="89" t="s">
        <v>69</v>
      </c>
      <c r="AC11" s="87" t="s">
        <v>667</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37">
        <v>1.0</v>
      </c>
      <c r="D16" s="110"/>
      <c r="E16" s="111"/>
      <c r="F16" s="111"/>
      <c r="G16" s="112"/>
      <c r="H16" s="114"/>
      <c r="I16" s="103">
        <f t="shared" si="1"/>
        <v>1</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7">
        <v>1.0</v>
      </c>
      <c r="E20" s="111"/>
      <c r="F20" s="118"/>
      <c r="G20" s="112"/>
      <c r="H20" s="119"/>
      <c r="I20" s="103">
        <f t="shared" si="1"/>
        <v>3</v>
      </c>
      <c r="J20" s="109"/>
      <c r="K20" s="111"/>
      <c r="L20" s="111"/>
      <c r="M20" s="114"/>
      <c r="N20" s="108" t="s">
        <v>130</v>
      </c>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9">
        <v>1.0</v>
      </c>
      <c r="I22" s="103">
        <f t="shared" si="1"/>
        <v>5</v>
      </c>
      <c r="J22" s="109"/>
      <c r="K22" s="111"/>
      <c r="L22" s="111"/>
      <c r="M22" s="114"/>
      <c r="N22" s="108" t="s">
        <v>634</v>
      </c>
      <c r="O22" s="58"/>
      <c r="P22" s="58"/>
      <c r="Q22" s="58"/>
      <c r="R22" s="58"/>
      <c r="S22" s="59"/>
      <c r="T22" s="56"/>
      <c r="U22" s="52"/>
      <c r="V22" s="53"/>
      <c r="W22" s="95">
        <v>9.0</v>
      </c>
      <c r="X22" s="109"/>
      <c r="Y22" s="110"/>
      <c r="Z22" s="111"/>
      <c r="AA22" s="111"/>
      <c r="AB22" s="112"/>
      <c r="AC22" s="119">
        <v>1.0</v>
      </c>
      <c r="AD22" s="103">
        <f t="shared" si="2"/>
        <v>5</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60000.0</v>
      </c>
      <c r="C32" s="58"/>
      <c r="D32" s="58"/>
      <c r="E32" s="58"/>
      <c r="F32" s="59"/>
      <c r="G32" s="55"/>
      <c r="H32" s="60"/>
      <c r="I32" s="58"/>
      <c r="J32" s="58"/>
      <c r="K32" s="58"/>
      <c r="L32" s="58"/>
      <c r="M32" s="59"/>
      <c r="N32" s="55"/>
      <c r="O32" s="122">
        <f>1</f>
        <v>1</v>
      </c>
      <c r="P32" s="58"/>
      <c r="Q32" s="58"/>
      <c r="R32" s="58"/>
      <c r="S32" s="59"/>
      <c r="T32" s="56"/>
      <c r="U32" s="52"/>
      <c r="V32" s="53"/>
      <c r="W32" s="121">
        <v>70000.0</v>
      </c>
      <c r="X32" s="58"/>
      <c r="Y32" s="58"/>
      <c r="Z32" s="58"/>
      <c r="AA32" s="59"/>
      <c r="AB32" s="55"/>
      <c r="AC32" s="60"/>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6" t="s">
        <v>671</v>
      </c>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41</v>
      </c>
      <c r="C3" s="58"/>
      <c r="D3" s="58"/>
      <c r="E3" s="58"/>
      <c r="F3" s="58"/>
      <c r="G3" s="58"/>
      <c r="H3" s="58"/>
      <c r="I3" s="58"/>
      <c r="J3" s="58"/>
      <c r="K3" s="58"/>
      <c r="L3" s="58"/>
      <c r="M3" s="59"/>
      <c r="N3" s="55"/>
      <c r="O3" s="60">
        <v>1030000.0</v>
      </c>
      <c r="P3" s="58"/>
      <c r="Q3" s="58"/>
      <c r="R3" s="58"/>
      <c r="S3" s="59"/>
      <c r="T3" s="56"/>
      <c r="U3" s="52"/>
      <c r="V3" s="53"/>
      <c r="W3" s="57" t="s">
        <v>45</v>
      </c>
      <c r="X3" s="58"/>
      <c r="Y3" s="58"/>
      <c r="Z3" s="58"/>
      <c r="AA3" s="58"/>
      <c r="AB3" s="58"/>
      <c r="AC3" s="58"/>
      <c r="AD3" s="58"/>
      <c r="AE3" s="58"/>
      <c r="AF3" s="58"/>
      <c r="AG3" s="58"/>
      <c r="AH3" s="59"/>
      <c r="AI3" s="55"/>
      <c r="AJ3" s="60">
        <v>1180000.0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150000</v>
      </c>
      <c r="C6" s="58"/>
      <c r="D6" s="58"/>
      <c r="E6" s="58"/>
      <c r="F6" s="59"/>
      <c r="G6" s="55"/>
      <c r="H6" s="65">
        <v>6000.0</v>
      </c>
      <c r="I6" s="58"/>
      <c r="J6" s="58"/>
      <c r="K6" s="58"/>
      <c r="L6" s="59"/>
      <c r="M6" s="55"/>
      <c r="N6" s="55"/>
      <c r="O6" s="55"/>
      <c r="P6" s="66" t="str">
        <f>IF(B3&lt;&gt;"",IF(P8&gt;AK8,"WIN",IF(P8=AK8, "TIE","LOSS")),"")</f>
        <v>WIN</v>
      </c>
      <c r="Q6" s="58"/>
      <c r="R6" s="59"/>
      <c r="S6" s="55"/>
      <c r="T6" s="56"/>
      <c r="U6" s="52"/>
      <c r="V6" s="53"/>
      <c r="W6" s="64">
        <f>IF(W3&lt;&gt;"",IF(AJ3&lt;O3,O3-AJ3,0),"")</f>
        <v>0</v>
      </c>
      <c r="X6" s="58"/>
      <c r="Y6" s="58"/>
      <c r="Z6" s="58"/>
      <c r="AA6" s="59"/>
      <c r="AB6" s="55"/>
      <c r="AC6" s="65">
        <v>11000.0</v>
      </c>
      <c r="AD6" s="58"/>
      <c r="AE6" s="58"/>
      <c r="AF6" s="58"/>
      <c r="AG6" s="59"/>
      <c r="AH6" s="55"/>
      <c r="AI6" s="55"/>
      <c r="AJ6" s="55"/>
      <c r="AK6" s="66" t="str">
        <f>IF(W3&lt;&gt;"",IF(AK8&gt;P8,"WIN",IF(AK8=P8, "TIE","LOSS")),"")</f>
        <v>LOSS</v>
      </c>
      <c r="AL6" s="58"/>
      <c r="AM6" s="59"/>
      <c r="AN6" s="55"/>
      <c r="AO6" s="56"/>
    </row>
    <row r="7" ht="15.0" customHeight="1">
      <c r="A7" s="53"/>
      <c r="B7" s="90" t="s">
        <v>145</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134" t="s">
        <v>486</v>
      </c>
      <c r="C8" s="80"/>
      <c r="D8" s="80"/>
      <c r="E8" s="80"/>
      <c r="F8" s="81"/>
      <c r="G8" s="55"/>
      <c r="H8" s="55"/>
      <c r="I8" s="54" t="s">
        <v>64</v>
      </c>
      <c r="K8" s="66" t="str">
        <f>if(B3&lt;&gt;"",if(H6=AC6,"+0",if(H6&gt;AC6,if(H6&gt;=AC6*2,"+2","+1"),"+0")),"")</f>
        <v>+0</v>
      </c>
      <c r="L8" s="59"/>
      <c r="M8" s="55"/>
      <c r="N8" s="55"/>
      <c r="O8" s="55"/>
      <c r="P8" s="66">
        <f>IF(B3&lt;&gt;"",SUM(D14:D29),"")</f>
        <v>1</v>
      </c>
      <c r="Q8" s="58"/>
      <c r="R8" s="59"/>
      <c r="S8" s="55"/>
      <c r="T8" s="56"/>
      <c r="U8" s="52"/>
      <c r="V8" s="53"/>
      <c r="W8" s="79"/>
      <c r="X8" s="80"/>
      <c r="Y8" s="80"/>
      <c r="Z8" s="80"/>
      <c r="AA8" s="81"/>
      <c r="AB8" s="55"/>
      <c r="AC8" s="55"/>
      <c r="AD8" s="54" t="s">
        <v>64</v>
      </c>
      <c r="AF8" s="82" t="str">
        <f>if(W3&lt;&gt;"",if(AC6=H6,"+0",if(AC6&gt;H6,if(AC6&gt;=H6*2,"+2","+1"),"+0")),"")</f>
        <v>+1</v>
      </c>
      <c r="AG8" s="59"/>
      <c r="AH8" s="55"/>
      <c r="AI8" s="55"/>
      <c r="AJ8" s="55"/>
      <c r="AK8" s="66">
        <f>IF(W3&lt;&gt;"",SUM(Y14:Y29),"")</f>
        <v>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2</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637</v>
      </c>
      <c r="D11" s="88" t="s">
        <v>638</v>
      </c>
      <c r="E11" s="87" t="s">
        <v>639</v>
      </c>
      <c r="F11" s="87" t="s">
        <v>640</v>
      </c>
      <c r="G11" s="89" t="s">
        <v>69</v>
      </c>
      <c r="H11" s="87" t="s">
        <v>642</v>
      </c>
      <c r="I11" s="91" t="s">
        <v>71</v>
      </c>
      <c r="J11" s="104" t="s">
        <v>72</v>
      </c>
      <c r="K11" s="58"/>
      <c r="L11" s="58"/>
      <c r="M11" s="59"/>
      <c r="N11" s="55"/>
      <c r="O11" s="55"/>
      <c r="P11" s="93"/>
      <c r="Q11" s="93"/>
      <c r="R11" s="93"/>
      <c r="S11" s="55"/>
      <c r="T11" s="56"/>
      <c r="U11" s="52"/>
      <c r="V11" s="53"/>
      <c r="W11" s="55"/>
      <c r="X11" s="87" t="s">
        <v>643</v>
      </c>
      <c r="Y11" s="88" t="s">
        <v>644</v>
      </c>
      <c r="Z11" s="87" t="s">
        <v>645</v>
      </c>
      <c r="AA11" s="87" t="s">
        <v>646</v>
      </c>
      <c r="AB11" s="89" t="s">
        <v>69</v>
      </c>
      <c r="AC11" s="87" t="s">
        <v>649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8">
        <v>1.0</v>
      </c>
      <c r="G15" s="112"/>
      <c r="H15" s="119">
        <v>1.0</v>
      </c>
      <c r="I15" s="103">
        <f t="shared" si="1"/>
        <v>7</v>
      </c>
      <c r="J15" s="109"/>
      <c r="K15" s="115"/>
      <c r="L15" s="115"/>
      <c r="M15" s="114"/>
      <c r="N15" s="108" t="s">
        <v>213</v>
      </c>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7">
        <v>1.0</v>
      </c>
      <c r="E16" s="111"/>
      <c r="F16" s="118">
        <v>1.0</v>
      </c>
      <c r="G16" s="112"/>
      <c r="H16" s="114"/>
      <c r="I16" s="103">
        <f t="shared" si="1"/>
        <v>5</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37">
        <v>1.0</v>
      </c>
      <c r="D18" s="117"/>
      <c r="E18" s="111"/>
      <c r="F18" s="111"/>
      <c r="G18" s="112"/>
      <c r="H18" s="114"/>
      <c r="I18" s="103">
        <f t="shared" si="1"/>
        <v>1</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9">
        <v>1.0</v>
      </c>
      <c r="AD22" s="103">
        <f t="shared" si="2"/>
        <v>5</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v>0.0</v>
      </c>
      <c r="I32" s="58"/>
      <c r="J32" s="58"/>
      <c r="K32" s="58"/>
      <c r="L32" s="58"/>
      <c r="M32" s="59"/>
      <c r="N32" s="55"/>
      <c r="O32" s="122">
        <v>1.0</v>
      </c>
      <c r="P32" s="58"/>
      <c r="Q32" s="58"/>
      <c r="R32" s="58"/>
      <c r="S32" s="59"/>
      <c r="T32" s="56"/>
      <c r="U32" s="52"/>
      <c r="V32" s="53"/>
      <c r="W32" s="121">
        <v>70000.0</v>
      </c>
      <c r="X32" s="58"/>
      <c r="Y32" s="58"/>
      <c r="Z32" s="58"/>
      <c r="AA32" s="59"/>
      <c r="AB32" s="55"/>
      <c r="AC32" s="60">
        <v>0.0</v>
      </c>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668</v>
      </c>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50</v>
      </c>
      <c r="C3" s="58"/>
      <c r="D3" s="58"/>
      <c r="E3" s="58"/>
      <c r="F3" s="58"/>
      <c r="G3" s="58"/>
      <c r="H3" s="58"/>
      <c r="I3" s="58"/>
      <c r="J3" s="58"/>
      <c r="K3" s="58"/>
      <c r="L3" s="58"/>
      <c r="M3" s="59"/>
      <c r="N3" s="55"/>
      <c r="O3" s="60">
        <v>1400000.0</v>
      </c>
      <c r="P3" s="58"/>
      <c r="Q3" s="58"/>
      <c r="R3" s="58"/>
      <c r="S3" s="59"/>
      <c r="T3" s="56"/>
      <c r="U3" s="52"/>
      <c r="V3" s="53"/>
      <c r="W3" s="57" t="s">
        <v>48</v>
      </c>
      <c r="X3" s="58"/>
      <c r="Y3" s="58"/>
      <c r="Z3" s="58"/>
      <c r="AA3" s="58"/>
      <c r="AB3" s="58"/>
      <c r="AC3" s="58"/>
      <c r="AD3" s="58"/>
      <c r="AE3" s="58"/>
      <c r="AF3" s="58"/>
      <c r="AG3" s="58"/>
      <c r="AH3" s="59"/>
      <c r="AI3" s="55"/>
      <c r="AJ3" s="60">
        <v>1080000.0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10000.0</v>
      </c>
      <c r="I6" s="58"/>
      <c r="J6" s="58"/>
      <c r="K6" s="58"/>
      <c r="L6" s="59"/>
      <c r="M6" s="55"/>
      <c r="N6" s="55"/>
      <c r="O6" s="55"/>
      <c r="P6" s="66" t="str">
        <f>IF(B3&lt;&gt;"",IF(P8&gt;AK8,"WIN",IF(P8=AK8, "TIE","LOSS")),"")</f>
        <v>WIN</v>
      </c>
      <c r="Q6" s="58"/>
      <c r="R6" s="59"/>
      <c r="S6" s="55"/>
      <c r="T6" s="56"/>
      <c r="U6" s="52"/>
      <c r="V6" s="53"/>
      <c r="W6" s="64">
        <f>IF(W3&lt;&gt;"",IF(AJ3&lt;O3,O3-AJ3,0),"")</f>
        <v>320000</v>
      </c>
      <c r="X6" s="58"/>
      <c r="Y6" s="58"/>
      <c r="Z6" s="58"/>
      <c r="AA6" s="59"/>
      <c r="AB6" s="55"/>
      <c r="AC6" s="65">
        <v>12000.0</v>
      </c>
      <c r="AD6" s="58"/>
      <c r="AE6" s="58"/>
      <c r="AF6" s="58"/>
      <c r="AG6" s="59"/>
      <c r="AH6" s="55"/>
      <c r="AI6" s="55"/>
      <c r="AJ6" s="55"/>
      <c r="AK6" s="66" t="str">
        <f>IF(W3&lt;&gt;"",IF(AK8&gt;P8,"WIN",IF(AK8=P8, "TIE","LOSS")),"")</f>
        <v>LOSS</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407</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+0</v>
      </c>
      <c r="L8" s="59"/>
      <c r="M8" s="55"/>
      <c r="N8" s="55"/>
      <c r="O8" s="55"/>
      <c r="P8" s="66">
        <f>IF(B3&lt;&gt;"",SUM(D14:D29),"")</f>
        <v>2</v>
      </c>
      <c r="Q8" s="58"/>
      <c r="R8" s="59"/>
      <c r="S8" s="55"/>
      <c r="T8" s="56"/>
      <c r="U8" s="52"/>
      <c r="V8" s="53"/>
      <c r="W8" s="134" t="s">
        <v>401</v>
      </c>
      <c r="X8" s="80"/>
      <c r="Y8" s="80"/>
      <c r="Z8" s="80"/>
      <c r="AA8" s="81"/>
      <c r="AB8" s="55"/>
      <c r="AC8" s="55"/>
      <c r="AD8" s="54" t="s">
        <v>64</v>
      </c>
      <c r="AF8" s="82" t="str">
        <f>if(W3&lt;&gt;"",if(AC6=H6,"+0",if(AC6&gt;H6,if(AC6&gt;=H6*2,"+2","+1"),"+0")),"")</f>
        <v>+1</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136" t="s">
        <v>641</v>
      </c>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4</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647</v>
      </c>
      <c r="D11" s="88" t="s">
        <v>648</v>
      </c>
      <c r="E11" s="87" t="s">
        <v>650</v>
      </c>
      <c r="F11" s="87" t="s">
        <v>651</v>
      </c>
      <c r="G11" s="89" t="s">
        <v>69</v>
      </c>
      <c r="H11" s="87" t="s">
        <v>652</v>
      </c>
      <c r="I11" s="91" t="s">
        <v>71</v>
      </c>
      <c r="J11" s="104" t="s">
        <v>72</v>
      </c>
      <c r="K11" s="58"/>
      <c r="L11" s="58"/>
      <c r="M11" s="59"/>
      <c r="N11" s="55"/>
      <c r="O11" s="55"/>
      <c r="P11" s="93"/>
      <c r="Q11" s="93"/>
      <c r="R11" s="93"/>
      <c r="S11" s="55"/>
      <c r="T11" s="56"/>
      <c r="U11" s="52"/>
      <c r="V11" s="53"/>
      <c r="W11" s="55"/>
      <c r="X11" s="87" t="s">
        <v>653</v>
      </c>
      <c r="Y11" s="88" t="s">
        <v>654</v>
      </c>
      <c r="Z11" s="87" t="s">
        <v>655</v>
      </c>
      <c r="AA11" s="87" t="s">
        <v>656</v>
      </c>
      <c r="AB11" s="89" t="s">
        <v>69</v>
      </c>
      <c r="AC11" s="87" t="s">
        <v>657</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9">
        <v>1.0</v>
      </c>
      <c r="AD15" s="103">
        <f t="shared" si="2"/>
        <v>5</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7">
        <v>1.0</v>
      </c>
      <c r="E20" s="111"/>
      <c r="F20" s="118"/>
      <c r="G20" s="112"/>
      <c r="H20" s="119"/>
      <c r="I20" s="103">
        <f t="shared" si="1"/>
        <v>3</v>
      </c>
      <c r="J20" s="109"/>
      <c r="K20" s="111"/>
      <c r="L20" s="111"/>
      <c r="M20" s="114"/>
      <c r="N20" s="107"/>
      <c r="O20" s="58"/>
      <c r="P20" s="58"/>
      <c r="Q20" s="58"/>
      <c r="R20" s="58"/>
      <c r="S20" s="59"/>
      <c r="T20" s="56"/>
      <c r="U20" s="52"/>
      <c r="V20" s="53"/>
      <c r="W20" s="95">
        <v>7.0</v>
      </c>
      <c r="X20" s="109"/>
      <c r="Y20" s="117">
        <v>1.0</v>
      </c>
      <c r="Z20" s="111"/>
      <c r="AA20" s="118"/>
      <c r="AB20" s="112"/>
      <c r="AC20" s="114"/>
      <c r="AD20" s="103">
        <f t="shared" si="2"/>
        <v>3</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8">
        <v>1.0</v>
      </c>
      <c r="G22" s="112"/>
      <c r="H22" s="114"/>
      <c r="I22" s="103">
        <f t="shared" si="1"/>
        <v>2</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8">
        <v>3.0</v>
      </c>
      <c r="G24" s="112"/>
      <c r="H24" s="119">
        <v>1.0</v>
      </c>
      <c r="I24" s="103">
        <f t="shared" si="1"/>
        <v>11</v>
      </c>
      <c r="J24" s="109"/>
      <c r="K24" s="111"/>
      <c r="L24" s="111"/>
      <c r="M24" s="114"/>
      <c r="N24" s="108" t="s">
        <v>561</v>
      </c>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37">
        <v>2.0</v>
      </c>
      <c r="D25" s="117">
        <v>1.0</v>
      </c>
      <c r="E25" s="111"/>
      <c r="F25" s="111"/>
      <c r="G25" s="112"/>
      <c r="H25" s="114"/>
      <c r="I25" s="103">
        <f t="shared" si="1"/>
        <v>5</v>
      </c>
      <c r="J25" s="109"/>
      <c r="K25" s="111"/>
      <c r="L25" s="111"/>
      <c r="M25" s="114"/>
      <c r="N25" s="108" t="s">
        <v>130</v>
      </c>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70000.0</v>
      </c>
      <c r="C32" s="58"/>
      <c r="D32" s="58"/>
      <c r="E32" s="58"/>
      <c r="F32" s="59"/>
      <c r="G32" s="55"/>
      <c r="H32" s="60"/>
      <c r="I32" s="58"/>
      <c r="J32" s="58"/>
      <c r="K32" s="58"/>
      <c r="L32" s="58"/>
      <c r="M32" s="59"/>
      <c r="N32" s="55"/>
      <c r="O32" s="122">
        <f>1</f>
        <v>1</v>
      </c>
      <c r="P32" s="58"/>
      <c r="Q32" s="58"/>
      <c r="R32" s="58"/>
      <c r="S32" s="59"/>
      <c r="T32" s="56"/>
      <c r="U32" s="52"/>
      <c r="V32" s="53"/>
      <c r="W32" s="121">
        <v>50000.0</v>
      </c>
      <c r="X32" s="58"/>
      <c r="Y32" s="58"/>
      <c r="Z32" s="58"/>
      <c r="AA32" s="59"/>
      <c r="AB32" s="55"/>
      <c r="AC32" s="60"/>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39"/>
      <c r="M35" s="124"/>
      <c r="N35" s="124"/>
      <c r="O35" s="124"/>
      <c r="P35" s="124"/>
      <c r="Q35" s="124"/>
      <c r="R35" s="124"/>
      <c r="S35" s="125"/>
      <c r="T35" s="56"/>
      <c r="U35" s="52"/>
      <c r="V35" s="53"/>
      <c r="W35" s="126" t="s">
        <v>669</v>
      </c>
      <c r="X35" s="124"/>
      <c r="Y35" s="124"/>
      <c r="Z35" s="124"/>
      <c r="AA35" s="124"/>
      <c r="AB35" s="124"/>
      <c r="AC35" s="124"/>
      <c r="AD35" s="124"/>
      <c r="AE35" s="125"/>
      <c r="AF35" s="55"/>
      <c r="AG35" s="139" t="s">
        <v>670</v>
      </c>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X11:X13"/>
    <mergeCell ref="Y11:Y13"/>
    <mergeCell ref="W8:AA8"/>
    <mergeCell ref="W9:AA9"/>
    <mergeCell ref="AC11:AC13"/>
    <mergeCell ref="AD11:AD13"/>
    <mergeCell ref="Z11:Z13"/>
    <mergeCell ref="AG12:AG13"/>
    <mergeCell ref="AE12:AE13"/>
    <mergeCell ref="AF12:AF13"/>
    <mergeCell ref="AE11:AH11"/>
    <mergeCell ref="AH12:AH13"/>
    <mergeCell ref="AA11:AA13"/>
    <mergeCell ref="AB11:AB13"/>
    <mergeCell ref="AK10:AM10"/>
    <mergeCell ref="AK9:AM9"/>
    <mergeCell ref="AK8:AM8"/>
    <mergeCell ref="AF8:AG8"/>
    <mergeCell ref="AD8:AE8"/>
    <mergeCell ref="AI20:AN20"/>
    <mergeCell ref="AI21:AN21"/>
    <mergeCell ref="AI14:AN14"/>
    <mergeCell ref="AI15:AN15"/>
    <mergeCell ref="AI18:AN18"/>
    <mergeCell ref="AI13:AN13"/>
    <mergeCell ref="AI19:AN19"/>
    <mergeCell ref="AI17:AN17"/>
    <mergeCell ref="AI16:AN16"/>
    <mergeCell ref="O32:S32"/>
    <mergeCell ref="N20:S20"/>
    <mergeCell ref="N25:S25"/>
    <mergeCell ref="N23:S23"/>
    <mergeCell ref="N24:S24"/>
    <mergeCell ref="N21:S21"/>
    <mergeCell ref="N22:S22"/>
    <mergeCell ref="K8:L8"/>
    <mergeCell ref="M12:M13"/>
    <mergeCell ref="B8:F8"/>
    <mergeCell ref="B9:F9"/>
    <mergeCell ref="B7:F7"/>
    <mergeCell ref="B34:J34"/>
    <mergeCell ref="L34:S34"/>
    <mergeCell ref="L35:S37"/>
    <mergeCell ref="B35:J37"/>
    <mergeCell ref="J11:M11"/>
    <mergeCell ref="P9:R9"/>
    <mergeCell ref="P10:R10"/>
    <mergeCell ref="P5:R5"/>
    <mergeCell ref="P6:R6"/>
    <mergeCell ref="P8:R8"/>
    <mergeCell ref="P7:R7"/>
    <mergeCell ref="I8:J8"/>
    <mergeCell ref="H31:M31"/>
    <mergeCell ref="B32:F32"/>
    <mergeCell ref="H32:M32"/>
    <mergeCell ref="N19:S19"/>
    <mergeCell ref="N13:S13"/>
    <mergeCell ref="N16:S16"/>
    <mergeCell ref="N18:S18"/>
    <mergeCell ref="N17:S17"/>
    <mergeCell ref="N15:S15"/>
    <mergeCell ref="N14:S14"/>
    <mergeCell ref="N26:S26"/>
    <mergeCell ref="N29:S29"/>
    <mergeCell ref="N28:S28"/>
    <mergeCell ref="N27:S27"/>
    <mergeCell ref="H11:H13"/>
    <mergeCell ref="E11:E13"/>
    <mergeCell ref="C11:C13"/>
    <mergeCell ref="D11:D13"/>
    <mergeCell ref="J12:J13"/>
    <mergeCell ref="I11:I13"/>
    <mergeCell ref="W5:AA5"/>
    <mergeCell ref="H5:L5"/>
    <mergeCell ref="H6:L6"/>
    <mergeCell ref="B6:F6"/>
    <mergeCell ref="B5:F5"/>
    <mergeCell ref="G11:G13"/>
    <mergeCell ref="F11:F13"/>
    <mergeCell ref="W2:AH2"/>
    <mergeCell ref="W3:AH3"/>
    <mergeCell ref="AJ2:AN2"/>
    <mergeCell ref="AJ3:AN3"/>
    <mergeCell ref="O3:S3"/>
    <mergeCell ref="O2:S2"/>
    <mergeCell ref="B3:M3"/>
    <mergeCell ref="B2:M2"/>
    <mergeCell ref="W6:AA6"/>
    <mergeCell ref="AC5:AG5"/>
    <mergeCell ref="AC6:AG6"/>
    <mergeCell ref="AK7:AM7"/>
    <mergeCell ref="W7:AA7"/>
    <mergeCell ref="AK6:AM6"/>
    <mergeCell ref="AK5:AM5"/>
    <mergeCell ref="W32:AA32"/>
    <mergeCell ref="W35:AE37"/>
    <mergeCell ref="AG35:AN37"/>
    <mergeCell ref="O31:S31"/>
    <mergeCell ref="B31:F31"/>
    <mergeCell ref="AI27:AN27"/>
    <mergeCell ref="AI29:AN29"/>
    <mergeCell ref="AI28:AN28"/>
    <mergeCell ref="AI26:AN26"/>
    <mergeCell ref="AI25:AN25"/>
    <mergeCell ref="AI24:AN24"/>
    <mergeCell ref="AI23:AN23"/>
    <mergeCell ref="AJ32:AN32"/>
    <mergeCell ref="AC32:AH32"/>
    <mergeCell ref="AI22:AN22"/>
    <mergeCell ref="L12:L13"/>
    <mergeCell ref="K12:K13"/>
  </mergeCells>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55</v>
      </c>
      <c r="C3" s="58"/>
      <c r="D3" s="58"/>
      <c r="E3" s="58"/>
      <c r="F3" s="58"/>
      <c r="G3" s="58"/>
      <c r="H3" s="58"/>
      <c r="I3" s="58"/>
      <c r="J3" s="58"/>
      <c r="K3" s="58"/>
      <c r="L3" s="58"/>
      <c r="M3" s="59"/>
      <c r="N3" s="55"/>
      <c r="O3" s="60">
        <v>1120000.0</v>
      </c>
      <c r="P3" s="58"/>
      <c r="Q3" s="58"/>
      <c r="R3" s="58"/>
      <c r="S3" s="59"/>
      <c r="T3" s="56"/>
      <c r="U3" s="52"/>
      <c r="V3" s="53"/>
      <c r="W3" s="57" t="s">
        <v>43</v>
      </c>
      <c r="X3" s="58"/>
      <c r="Y3" s="58"/>
      <c r="Z3" s="58"/>
      <c r="AA3" s="58"/>
      <c r="AB3" s="58"/>
      <c r="AC3" s="58"/>
      <c r="AD3" s="58"/>
      <c r="AE3" s="58"/>
      <c r="AF3" s="58"/>
      <c r="AG3" s="58"/>
      <c r="AH3" s="59"/>
      <c r="AI3" s="55"/>
      <c r="AJ3" s="60">
        <v>1270000.0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150000</v>
      </c>
      <c r="C6" s="58"/>
      <c r="D6" s="58"/>
      <c r="E6" s="58"/>
      <c r="F6" s="59"/>
      <c r="G6" s="55"/>
      <c r="H6" s="65">
        <v>11000.0</v>
      </c>
      <c r="I6" s="58"/>
      <c r="J6" s="58"/>
      <c r="K6" s="58"/>
      <c r="L6" s="59"/>
      <c r="M6" s="55"/>
      <c r="N6" s="55"/>
      <c r="O6" s="55"/>
      <c r="P6" s="66" t="str">
        <f>IF(B3&lt;&gt;"",IF(P8&gt;AK8,"WIN",IF(P8=AK8, "TIE","LOSS")),"")</f>
        <v>LOSS</v>
      </c>
      <c r="Q6" s="58"/>
      <c r="R6" s="59"/>
      <c r="S6" s="55"/>
      <c r="T6" s="56"/>
      <c r="U6" s="52"/>
      <c r="V6" s="53"/>
      <c r="W6" s="64">
        <f>IF(W3&lt;&gt;"",IF(AJ3&lt;O3,O3-AJ3,0),"")</f>
        <v>0</v>
      </c>
      <c r="X6" s="58"/>
      <c r="Y6" s="58"/>
      <c r="Z6" s="58"/>
      <c r="AA6" s="59"/>
      <c r="AB6" s="55"/>
      <c r="AC6" s="65">
        <v>12000.0</v>
      </c>
      <c r="AD6" s="58"/>
      <c r="AE6" s="58"/>
      <c r="AF6" s="58"/>
      <c r="AG6" s="59"/>
      <c r="AH6" s="55"/>
      <c r="AI6" s="55"/>
      <c r="AJ6" s="55"/>
      <c r="AK6" s="66" t="str">
        <f>IF(W3&lt;&gt;"",IF(AK8&gt;P8,"WIN",IF(AK8=P8, "TIE","LOSS")),"")</f>
        <v>WIN</v>
      </c>
      <c r="AL6" s="58"/>
      <c r="AM6" s="59"/>
      <c r="AN6" s="55"/>
      <c r="AO6" s="56"/>
    </row>
    <row r="7" ht="15.0" customHeight="1">
      <c r="A7" s="53"/>
      <c r="B7" s="90" t="s">
        <v>407</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+0</v>
      </c>
      <c r="L8" s="59"/>
      <c r="M8" s="55"/>
      <c r="N8" s="55"/>
      <c r="O8" s="55"/>
      <c r="P8" s="66">
        <f>IF(B3&lt;&gt;"",SUM(D14:D29),"")</f>
        <v>0</v>
      </c>
      <c r="Q8" s="58"/>
      <c r="R8" s="59"/>
      <c r="S8" s="55"/>
      <c r="T8" s="56"/>
      <c r="U8" s="52"/>
      <c r="V8" s="53"/>
      <c r="W8" s="79"/>
      <c r="X8" s="80"/>
      <c r="Y8" s="80"/>
      <c r="Z8" s="80"/>
      <c r="AA8" s="81"/>
      <c r="AB8" s="55"/>
      <c r="AC8" s="55"/>
      <c r="AD8" s="54" t="s">
        <v>64</v>
      </c>
      <c r="AF8" s="82" t="str">
        <f>if(W3&lt;&gt;"",if(AC6=H6,"+0",if(AC6&gt;H6,if(AC6&gt;=H6*2,"+2","+1"),"+0")),"")</f>
        <v>+1</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2</v>
      </c>
      <c r="Q10" s="58"/>
      <c r="R10" s="59"/>
      <c r="S10" s="55"/>
      <c r="T10" s="56"/>
      <c r="U10" s="52"/>
      <c r="V10" s="53"/>
      <c r="W10" s="55"/>
      <c r="X10" s="55"/>
      <c r="Y10" s="55"/>
      <c r="Z10" s="55"/>
      <c r="AA10" s="55"/>
      <c r="AB10" s="55"/>
      <c r="AC10" s="55"/>
      <c r="AD10" s="55"/>
      <c r="AE10" s="55"/>
      <c r="AF10" s="55"/>
      <c r="AG10" s="55"/>
      <c r="AH10" s="55"/>
      <c r="AI10" s="55"/>
      <c r="AJ10" s="86"/>
      <c r="AK10" s="66">
        <f>IF(W3&lt;&gt;"",SUM(AA14:AA29),"")</f>
        <v>2</v>
      </c>
      <c r="AL10" s="58"/>
      <c r="AM10" s="59"/>
      <c r="AN10" s="55"/>
      <c r="AO10" s="56"/>
    </row>
    <row r="11" ht="15.0" customHeight="1">
      <c r="A11" s="53"/>
      <c r="B11" s="55"/>
      <c r="C11" s="87" t="s">
        <v>672</v>
      </c>
      <c r="D11" s="88" t="s">
        <v>673</v>
      </c>
      <c r="E11" s="87" t="s">
        <v>675</v>
      </c>
      <c r="F11" s="87" t="s">
        <v>677</v>
      </c>
      <c r="G11" s="89" t="s">
        <v>69</v>
      </c>
      <c r="H11" s="87" t="s">
        <v>680</v>
      </c>
      <c r="I11" s="91" t="s">
        <v>71</v>
      </c>
      <c r="J11" s="104" t="s">
        <v>72</v>
      </c>
      <c r="K11" s="58"/>
      <c r="L11" s="58"/>
      <c r="M11" s="59"/>
      <c r="N11" s="55"/>
      <c r="O11" s="55"/>
      <c r="P11" s="93"/>
      <c r="Q11" s="93"/>
      <c r="R11" s="93"/>
      <c r="S11" s="55"/>
      <c r="T11" s="56"/>
      <c r="U11" s="52"/>
      <c r="V11" s="53"/>
      <c r="W11" s="55"/>
      <c r="X11" s="87" t="s">
        <v>682</v>
      </c>
      <c r="Y11" s="88" t="s">
        <v>683</v>
      </c>
      <c r="Z11" s="87" t="s">
        <v>685</v>
      </c>
      <c r="AA11" s="87" t="s">
        <v>687</v>
      </c>
      <c r="AB11" s="89" t="s">
        <v>69</v>
      </c>
      <c r="AC11" s="87" t="s">
        <v>689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v>1.0</v>
      </c>
      <c r="Y14" s="99"/>
      <c r="Z14" s="99"/>
      <c r="AA14" s="99"/>
      <c r="AB14" s="100"/>
      <c r="AC14" s="101"/>
      <c r="AD14" s="103">
        <f t="shared" ref="AD14:AD29" si="2">X14+Y14*3+Z14*2+AA14*2+AC14*5</f>
        <v>1</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7">
        <v>2.0</v>
      </c>
      <c r="Z15" s="111"/>
      <c r="AA15" s="118">
        <v>1.0</v>
      </c>
      <c r="AB15" s="112"/>
      <c r="AC15" s="114"/>
      <c r="AD15" s="103">
        <f t="shared" si="2"/>
        <v>8</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8">
        <v>1.0</v>
      </c>
      <c r="AB19" s="112"/>
      <c r="AC19" s="114"/>
      <c r="AD19" s="103">
        <f t="shared" si="2"/>
        <v>2</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9">
        <v>1.0</v>
      </c>
      <c r="AD21" s="103">
        <f t="shared" si="2"/>
        <v>5</v>
      </c>
      <c r="AE21" s="109"/>
      <c r="AF21" s="111"/>
      <c r="AG21" s="111"/>
      <c r="AH21" s="114"/>
      <c r="AI21" s="108" t="s">
        <v>213</v>
      </c>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8">
        <v>1.0</v>
      </c>
      <c r="G24" s="112"/>
      <c r="H24" s="114"/>
      <c r="I24" s="103">
        <f t="shared" si="1"/>
        <v>2</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8">
        <v>1.0</v>
      </c>
      <c r="G26" s="112"/>
      <c r="H26" s="114"/>
      <c r="I26" s="103">
        <f t="shared" si="1"/>
        <v>2</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t="s">
        <v>705</v>
      </c>
      <c r="C32" s="58"/>
      <c r="D32" s="58"/>
      <c r="E32" s="58"/>
      <c r="F32" s="59"/>
      <c r="G32" s="55"/>
      <c r="H32" s="60"/>
      <c r="I32" s="58"/>
      <c r="J32" s="58"/>
      <c r="K32" s="58"/>
      <c r="L32" s="58"/>
      <c r="M32" s="59"/>
      <c r="N32" s="55"/>
      <c r="O32" s="122">
        <v>0.0</v>
      </c>
      <c r="P32" s="58"/>
      <c r="Q32" s="58"/>
      <c r="R32" s="58"/>
      <c r="S32" s="59"/>
      <c r="T32" s="56"/>
      <c r="U32" s="52"/>
      <c r="V32" s="53"/>
      <c r="W32" s="121" t="s">
        <v>706</v>
      </c>
      <c r="X32" s="58"/>
      <c r="Y32" s="58"/>
      <c r="Z32" s="58"/>
      <c r="AA32" s="59"/>
      <c r="AB32" s="55"/>
      <c r="AC32" s="60"/>
      <c r="AD32" s="58"/>
      <c r="AE32" s="58"/>
      <c r="AF32" s="58"/>
      <c r="AG32" s="58"/>
      <c r="AH32" s="59"/>
      <c r="AI32" s="55"/>
      <c r="AJ32" s="122">
        <v>1.0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708</v>
      </c>
      <c r="C35" s="124"/>
      <c r="D35" s="124"/>
      <c r="E35" s="124"/>
      <c r="F35" s="124"/>
      <c r="G35" s="124"/>
      <c r="H35" s="124"/>
      <c r="I35" s="124"/>
      <c r="J35" s="125"/>
      <c r="K35" s="55"/>
      <c r="L35" s="123"/>
      <c r="M35" s="124"/>
      <c r="N35" s="124"/>
      <c r="O35" s="124"/>
      <c r="P35" s="124"/>
      <c r="Q35" s="124"/>
      <c r="R35" s="124"/>
      <c r="S35" s="125"/>
      <c r="T35" s="56"/>
      <c r="U35" s="52"/>
      <c r="V35" s="53"/>
      <c r="W35" s="126" t="s">
        <v>709</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B5:F5"/>
    <mergeCell ref="H5:L5"/>
    <mergeCell ref="P8:R8"/>
    <mergeCell ref="K8:L8"/>
    <mergeCell ref="B9:F9"/>
    <mergeCell ref="B8:F8"/>
    <mergeCell ref="I8:J8"/>
    <mergeCell ref="B7:F7"/>
    <mergeCell ref="AC5:AG5"/>
    <mergeCell ref="P7:R7"/>
    <mergeCell ref="P9:R9"/>
    <mergeCell ref="W9:AA9"/>
    <mergeCell ref="AK9:AM9"/>
    <mergeCell ref="W7:AA7"/>
    <mergeCell ref="W5:AA5"/>
    <mergeCell ref="AF8:AG8"/>
    <mergeCell ref="P5:R5"/>
    <mergeCell ref="P6:R6"/>
    <mergeCell ref="AC6:AG6"/>
    <mergeCell ref="W6:AA6"/>
    <mergeCell ref="B2:M2"/>
    <mergeCell ref="B3:M3"/>
    <mergeCell ref="O2:S2"/>
    <mergeCell ref="O3:S3"/>
    <mergeCell ref="B6:F6"/>
    <mergeCell ref="H6:L6"/>
    <mergeCell ref="AF12:AF13"/>
    <mergeCell ref="AE11:AH11"/>
    <mergeCell ref="AG12:AG13"/>
    <mergeCell ref="AH12:AH13"/>
    <mergeCell ref="AE12:AE13"/>
    <mergeCell ref="AI15:AN15"/>
    <mergeCell ref="AI13:AN13"/>
    <mergeCell ref="X11:X13"/>
    <mergeCell ref="AI14:AN14"/>
    <mergeCell ref="AC11:AC13"/>
    <mergeCell ref="AA11:AA13"/>
    <mergeCell ref="AB11:AB13"/>
    <mergeCell ref="AD11:AD13"/>
    <mergeCell ref="Z11:Z13"/>
    <mergeCell ref="Y11:Y13"/>
    <mergeCell ref="E11:E13"/>
    <mergeCell ref="D11:D13"/>
    <mergeCell ref="C11:C13"/>
    <mergeCell ref="N15:S15"/>
    <mergeCell ref="N14:S14"/>
    <mergeCell ref="N13:S13"/>
    <mergeCell ref="H11:H13"/>
    <mergeCell ref="I11:I13"/>
    <mergeCell ref="F11:F13"/>
    <mergeCell ref="J11:M11"/>
    <mergeCell ref="L12:L13"/>
    <mergeCell ref="J12:J13"/>
    <mergeCell ref="K12:K13"/>
    <mergeCell ref="M12:M13"/>
    <mergeCell ref="G11:G13"/>
    <mergeCell ref="W35:AE37"/>
    <mergeCell ref="AG35:AN37"/>
    <mergeCell ref="L35:S37"/>
    <mergeCell ref="L34:S34"/>
    <mergeCell ref="N27:S27"/>
    <mergeCell ref="N28:S28"/>
    <mergeCell ref="O32:S32"/>
    <mergeCell ref="O31:S31"/>
    <mergeCell ref="AJ32:AN32"/>
    <mergeCell ref="W32:AA32"/>
    <mergeCell ref="AC32:AH32"/>
    <mergeCell ref="AI26:AN26"/>
    <mergeCell ref="N26:S26"/>
    <mergeCell ref="H32:M32"/>
    <mergeCell ref="B35:J37"/>
    <mergeCell ref="B34:J34"/>
    <mergeCell ref="N29:S29"/>
    <mergeCell ref="H31:M31"/>
    <mergeCell ref="N18:S18"/>
    <mergeCell ref="N17:S17"/>
    <mergeCell ref="AI19:AN19"/>
    <mergeCell ref="AI20:AN20"/>
    <mergeCell ref="N22:S22"/>
    <mergeCell ref="N21:S21"/>
    <mergeCell ref="N16:S16"/>
    <mergeCell ref="N19:S19"/>
    <mergeCell ref="N20:S20"/>
    <mergeCell ref="W8:AA8"/>
    <mergeCell ref="AD8:AE8"/>
    <mergeCell ref="P10:R10"/>
    <mergeCell ref="AJ2:AN2"/>
    <mergeCell ref="AJ3:AN3"/>
    <mergeCell ref="W2:AH2"/>
    <mergeCell ref="W3:AH3"/>
    <mergeCell ref="AK8:AM8"/>
    <mergeCell ref="AK7:AM7"/>
    <mergeCell ref="AI18:AN18"/>
    <mergeCell ref="AI17:AN17"/>
    <mergeCell ref="AI16:AN16"/>
    <mergeCell ref="AI21:AN21"/>
    <mergeCell ref="AK10:AM10"/>
    <mergeCell ref="AK5:AM5"/>
    <mergeCell ref="AK6:AM6"/>
    <mergeCell ref="AI22:AN22"/>
    <mergeCell ref="AI24:AN24"/>
    <mergeCell ref="AI25:AN25"/>
    <mergeCell ref="AI29:AN29"/>
    <mergeCell ref="AI27:AN27"/>
    <mergeCell ref="AI28:AN28"/>
    <mergeCell ref="AI23:AN23"/>
    <mergeCell ref="B32:F32"/>
    <mergeCell ref="B31:F31"/>
    <mergeCell ref="N23:S23"/>
    <mergeCell ref="N24:S24"/>
    <mergeCell ref="N25:S25"/>
  </mergeCells>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38</v>
      </c>
      <c r="C3" s="58"/>
      <c r="D3" s="58"/>
      <c r="E3" s="58"/>
      <c r="F3" s="58"/>
      <c r="G3" s="58"/>
      <c r="H3" s="58"/>
      <c r="I3" s="58"/>
      <c r="J3" s="58"/>
      <c r="K3" s="58"/>
      <c r="L3" s="58"/>
      <c r="M3" s="59"/>
      <c r="N3" s="55"/>
      <c r="O3" s="60">
        <v>1000000.0</v>
      </c>
      <c r="P3" s="58"/>
      <c r="Q3" s="58"/>
      <c r="R3" s="58"/>
      <c r="S3" s="59"/>
      <c r="T3" s="56"/>
      <c r="U3" s="52"/>
      <c r="V3" s="53"/>
      <c r="W3" s="57" t="s">
        <v>41</v>
      </c>
      <c r="X3" s="58"/>
      <c r="Y3" s="58"/>
      <c r="Z3" s="58"/>
      <c r="AA3" s="58"/>
      <c r="AB3" s="58"/>
      <c r="AC3" s="58"/>
      <c r="AD3" s="58"/>
      <c r="AE3" s="58"/>
      <c r="AF3" s="58"/>
      <c r="AG3" s="58"/>
      <c r="AH3" s="59"/>
      <c r="AI3" s="55"/>
      <c r="AJ3" s="60">
        <v>1000000.0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9000.0</v>
      </c>
      <c r="I6" s="58"/>
      <c r="J6" s="58"/>
      <c r="K6" s="58"/>
      <c r="L6" s="59"/>
      <c r="M6" s="55"/>
      <c r="N6" s="55"/>
      <c r="O6" s="55"/>
      <c r="P6" s="66" t="str">
        <f>IF(B3&lt;&gt;"",IF(P8&gt;AK8,"WIN",IF(P8=AK8, "TIE","LOSS")),"")</f>
        <v>WIN</v>
      </c>
      <c r="Q6" s="58"/>
      <c r="R6" s="59"/>
      <c r="S6" s="55"/>
      <c r="T6" s="56"/>
      <c r="U6" s="52"/>
      <c r="V6" s="53"/>
      <c r="W6" s="64">
        <f>IF(W3&lt;&gt;"",IF(AJ3&lt;O3,O3-AJ3,0),"")</f>
        <v>0</v>
      </c>
      <c r="X6" s="58"/>
      <c r="Y6" s="58"/>
      <c r="Z6" s="58"/>
      <c r="AA6" s="59"/>
      <c r="AB6" s="55"/>
      <c r="AC6" s="65">
        <v>6000.0</v>
      </c>
      <c r="AD6" s="58"/>
      <c r="AE6" s="58"/>
      <c r="AF6" s="58"/>
      <c r="AG6" s="59"/>
      <c r="AH6" s="55"/>
      <c r="AI6" s="55"/>
      <c r="AJ6" s="55"/>
      <c r="AK6" s="66" t="str">
        <f>IF(W3&lt;&gt;"",IF(AK8&gt;P8,"WIN",IF(AK8=P8, "TIE","LOSS")),"")</f>
        <v>LOSS</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2</v>
      </c>
      <c r="Q8" s="58"/>
      <c r="R8" s="59"/>
      <c r="S8" s="55"/>
      <c r="T8" s="56"/>
      <c r="U8" s="52"/>
      <c r="V8" s="53"/>
      <c r="W8" s="79"/>
      <c r="X8" s="80"/>
      <c r="Y8" s="80"/>
      <c r="Z8" s="80"/>
      <c r="AA8" s="81"/>
      <c r="AB8" s="55"/>
      <c r="AC8" s="55"/>
      <c r="AD8" s="54" t="s">
        <v>64</v>
      </c>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1</v>
      </c>
      <c r="Q10" s="58"/>
      <c r="R10" s="59"/>
      <c r="S10" s="55"/>
      <c r="T10" s="56"/>
      <c r="U10" s="52"/>
      <c r="V10" s="53"/>
      <c r="W10" s="55"/>
      <c r="X10" s="55"/>
      <c r="Y10" s="55"/>
      <c r="Z10" s="55"/>
      <c r="AA10" s="55"/>
      <c r="AB10" s="55"/>
      <c r="AC10" s="55"/>
      <c r="AD10" s="55"/>
      <c r="AE10" s="55"/>
      <c r="AF10" s="55"/>
      <c r="AG10" s="55"/>
      <c r="AH10" s="55"/>
      <c r="AI10" s="55"/>
      <c r="AJ10" s="86"/>
      <c r="AK10" s="66">
        <f>IF(W3&lt;&gt;"",SUM(AA14:AA29),"")</f>
        <v>2</v>
      </c>
      <c r="AL10" s="58"/>
      <c r="AM10" s="59"/>
      <c r="AN10" s="55"/>
      <c r="AO10" s="56"/>
    </row>
    <row r="11" ht="15.0" customHeight="1">
      <c r="A11" s="53"/>
      <c r="B11" s="55"/>
      <c r="C11" s="87" t="s">
        <v>674</v>
      </c>
      <c r="D11" s="88" t="s">
        <v>676</v>
      </c>
      <c r="E11" s="87" t="s">
        <v>678</v>
      </c>
      <c r="F11" s="87" t="s">
        <v>679</v>
      </c>
      <c r="G11" s="89" t="s">
        <v>69</v>
      </c>
      <c r="H11" s="87" t="s">
        <v>681</v>
      </c>
      <c r="I11" s="91" t="s">
        <v>71</v>
      </c>
      <c r="J11" s="104" t="s">
        <v>72</v>
      </c>
      <c r="K11" s="58"/>
      <c r="L11" s="58"/>
      <c r="M11" s="59"/>
      <c r="N11" s="55"/>
      <c r="O11" s="55"/>
      <c r="P11" s="93"/>
      <c r="Q11" s="93"/>
      <c r="R11" s="93"/>
      <c r="S11" s="55"/>
      <c r="T11" s="56"/>
      <c r="U11" s="52"/>
      <c r="V11" s="53"/>
      <c r="W11" s="55"/>
      <c r="X11" s="87" t="s">
        <v>684</v>
      </c>
      <c r="Y11" s="88" t="s">
        <v>686</v>
      </c>
      <c r="Z11" s="87" t="s">
        <v>688</v>
      </c>
      <c r="AA11" s="87" t="s">
        <v>690</v>
      </c>
      <c r="AB11" s="89" t="s">
        <v>69</v>
      </c>
      <c r="AC11" s="87" t="s">
        <v>691</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v>1.0</v>
      </c>
      <c r="I14" s="103">
        <f t="shared" ref="I14:I29" si="1">C14+D14*3+E14*2+F14*2+H14*5</f>
        <v>5</v>
      </c>
      <c r="J14" s="105"/>
      <c r="K14" s="100"/>
      <c r="L14" s="100"/>
      <c r="M14" s="106"/>
      <c r="N14" s="107"/>
      <c r="O14" s="58"/>
      <c r="P14" s="58"/>
      <c r="Q14" s="58"/>
      <c r="R14" s="58"/>
      <c r="S14" s="59"/>
      <c r="T14" s="56"/>
      <c r="U14" s="52"/>
      <c r="V14" s="53"/>
      <c r="W14" s="95">
        <v>1.0</v>
      </c>
      <c r="X14" s="98"/>
      <c r="Y14" s="99"/>
      <c r="Z14" s="99"/>
      <c r="AA14" s="99">
        <v>1.0</v>
      </c>
      <c r="AB14" s="100"/>
      <c r="AC14" s="101">
        <v>1.0</v>
      </c>
      <c r="AD14" s="103">
        <f t="shared" ref="AD14:AD29" si="2">X14+Y14*3+Z14*2+AA14*2+AC14*5</f>
        <v>7</v>
      </c>
      <c r="AE14" s="105"/>
      <c r="AF14" s="100"/>
      <c r="AG14" s="100"/>
      <c r="AH14" s="106"/>
      <c r="AI14" s="108" t="s">
        <v>694</v>
      </c>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8">
        <v>1.0</v>
      </c>
      <c r="AB15" s="112"/>
      <c r="AC15" s="114"/>
      <c r="AD15" s="103">
        <f t="shared" si="2"/>
        <v>2</v>
      </c>
      <c r="AE15" s="109"/>
      <c r="AF15" s="115"/>
      <c r="AG15" s="115"/>
      <c r="AH15" s="114"/>
      <c r="AI15" s="107"/>
      <c r="AJ15" s="58"/>
      <c r="AK15" s="58"/>
      <c r="AL15" s="58"/>
      <c r="AM15" s="58"/>
      <c r="AN15" s="59"/>
      <c r="AO15" s="56"/>
    </row>
    <row r="16" ht="15.0" customHeight="1">
      <c r="A16" s="53"/>
      <c r="B16" s="95">
        <v>3.0</v>
      </c>
      <c r="C16" s="109"/>
      <c r="D16" s="117">
        <v>1.0</v>
      </c>
      <c r="E16" s="111"/>
      <c r="F16" s="111"/>
      <c r="G16" s="112"/>
      <c r="H16" s="114"/>
      <c r="I16" s="103">
        <f t="shared" si="1"/>
        <v>3</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8">
        <v>1.0</v>
      </c>
      <c r="G19" s="112"/>
      <c r="H19" s="114"/>
      <c r="I19" s="103">
        <f t="shared" si="1"/>
        <v>2</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7">
        <v>1.0</v>
      </c>
      <c r="E22" s="111"/>
      <c r="F22" s="111"/>
      <c r="G22" s="112"/>
      <c r="H22" s="114"/>
      <c r="I22" s="103">
        <f t="shared" si="1"/>
        <v>3</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7">
        <v>1.0</v>
      </c>
      <c r="Z28" s="111"/>
      <c r="AA28" s="111"/>
      <c r="AB28" s="112"/>
      <c r="AC28" s="114"/>
      <c r="AD28" s="103">
        <f t="shared" si="2"/>
        <v>3</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70000.0</v>
      </c>
      <c r="C32" s="58"/>
      <c r="D32" s="58"/>
      <c r="E32" s="58"/>
      <c r="F32" s="59"/>
      <c r="G32" s="55"/>
      <c r="H32" s="60">
        <v>0.0</v>
      </c>
      <c r="I32" s="58"/>
      <c r="J32" s="58"/>
      <c r="K32" s="58"/>
      <c r="L32" s="58"/>
      <c r="M32" s="59"/>
      <c r="N32" s="55"/>
      <c r="O32" s="122" t="s">
        <v>707</v>
      </c>
      <c r="P32" s="58"/>
      <c r="Q32" s="58"/>
      <c r="R32" s="58"/>
      <c r="S32" s="59"/>
      <c r="T32" s="56"/>
      <c r="U32" s="52"/>
      <c r="V32" s="53"/>
      <c r="W32" s="121">
        <v>60000.0</v>
      </c>
      <c r="X32" s="58"/>
      <c r="Y32" s="58"/>
      <c r="Z32" s="58"/>
      <c r="AA32" s="59"/>
      <c r="AB32" s="55"/>
      <c r="AC32" s="60">
        <v>0.0</v>
      </c>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710</v>
      </c>
      <c r="C35" s="124"/>
      <c r="D35" s="124"/>
      <c r="E35" s="124"/>
      <c r="F35" s="124"/>
      <c r="G35" s="124"/>
      <c r="H35" s="124"/>
      <c r="I35" s="124"/>
      <c r="J35" s="125"/>
      <c r="K35" s="55"/>
      <c r="L35" s="123"/>
      <c r="M35" s="124"/>
      <c r="N35" s="124"/>
      <c r="O35" s="124"/>
      <c r="P35" s="124"/>
      <c r="Q35" s="124"/>
      <c r="R35" s="124"/>
      <c r="S35" s="125"/>
      <c r="T35" s="56"/>
      <c r="U35" s="52"/>
      <c r="V35" s="53"/>
      <c r="W35" s="126" t="s">
        <v>710</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154" t="s">
        <v>2</v>
      </c>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48</v>
      </c>
      <c r="C3" s="58"/>
      <c r="D3" s="58"/>
      <c r="E3" s="58"/>
      <c r="F3" s="58"/>
      <c r="G3" s="58"/>
      <c r="H3" s="58"/>
      <c r="I3" s="58"/>
      <c r="J3" s="58"/>
      <c r="K3" s="58"/>
      <c r="L3" s="58"/>
      <c r="M3" s="59"/>
      <c r="N3" s="55"/>
      <c r="O3" s="60">
        <v>1000000.0</v>
      </c>
      <c r="P3" s="58"/>
      <c r="Q3" s="58"/>
      <c r="R3" s="58"/>
      <c r="S3" s="59"/>
      <c r="T3" s="56"/>
      <c r="U3" s="52"/>
      <c r="V3" s="53"/>
      <c r="W3" s="57" t="s">
        <v>53</v>
      </c>
      <c r="X3" s="58"/>
      <c r="Y3" s="58"/>
      <c r="Z3" s="58"/>
      <c r="AA3" s="58"/>
      <c r="AB3" s="58"/>
      <c r="AC3" s="58"/>
      <c r="AD3" s="58"/>
      <c r="AE3" s="58"/>
      <c r="AF3" s="58"/>
      <c r="AG3" s="58"/>
      <c r="AH3" s="59"/>
      <c r="AI3" s="55"/>
      <c r="AJ3" s="60">
        <v>1260000.0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260000</v>
      </c>
      <c r="C6" s="58"/>
      <c r="D6" s="58"/>
      <c r="E6" s="58"/>
      <c r="F6" s="59"/>
      <c r="G6" s="55"/>
      <c r="H6" s="65">
        <v>10000.0</v>
      </c>
      <c r="I6" s="58"/>
      <c r="J6" s="58"/>
      <c r="K6" s="58"/>
      <c r="L6" s="59"/>
      <c r="M6" s="55"/>
      <c r="N6" s="55"/>
      <c r="O6" s="55"/>
      <c r="P6" s="135" t="s">
        <v>692</v>
      </c>
      <c r="Q6" s="58"/>
      <c r="R6" s="59"/>
      <c r="S6" s="55"/>
      <c r="T6" s="56"/>
      <c r="U6" s="52"/>
      <c r="V6" s="53"/>
      <c r="W6" s="64">
        <f>IF(W3&lt;&gt;"",IF(AJ3&lt;O3,O3-AJ3,0),"")</f>
        <v>0</v>
      </c>
      <c r="X6" s="58"/>
      <c r="Y6" s="58"/>
      <c r="Z6" s="58"/>
      <c r="AA6" s="59"/>
      <c r="AB6" s="55"/>
      <c r="AC6" s="65">
        <v>10000.0</v>
      </c>
      <c r="AD6" s="58"/>
      <c r="AE6" s="58"/>
      <c r="AF6" s="58"/>
      <c r="AG6" s="59"/>
      <c r="AH6" s="55"/>
      <c r="AI6" s="55"/>
      <c r="AJ6" s="55"/>
      <c r="AK6" s="66" t="str">
        <f>IF(W3&lt;&gt;"",IF(AK8&gt;P8,"WIN",IF(AK8=P8, "TIE","LOSS")),"")</f>
        <v>LOSS</v>
      </c>
      <c r="AL6" s="58"/>
      <c r="AM6" s="59"/>
      <c r="AN6" s="55"/>
      <c r="AO6" s="56"/>
    </row>
    <row r="7" ht="15.0" customHeight="1">
      <c r="A7" s="53"/>
      <c r="B7" s="90" t="s">
        <v>693</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134" t="s">
        <v>407</v>
      </c>
      <c r="C8" s="80"/>
      <c r="D8" s="80"/>
      <c r="E8" s="80"/>
      <c r="F8" s="81"/>
      <c r="G8" s="55"/>
      <c r="H8" s="55"/>
      <c r="I8" s="54" t="s">
        <v>64</v>
      </c>
      <c r="K8" s="82" t="str">
        <f>if(B3&lt;&gt;"",if(H6=AC6,"+0",if(H6&gt;AC6,if(H6&gt;=AC6*2,"+2","+1"),"+0")),"")</f>
        <v>+0</v>
      </c>
      <c r="L8" s="59"/>
      <c r="M8" s="55"/>
      <c r="N8" s="55"/>
      <c r="O8" s="55"/>
      <c r="P8" s="135">
        <v>2.0</v>
      </c>
      <c r="Q8" s="58"/>
      <c r="R8" s="59"/>
      <c r="S8" s="55"/>
      <c r="T8" s="56"/>
      <c r="U8" s="52"/>
      <c r="V8" s="53"/>
      <c r="W8" s="79"/>
      <c r="X8" s="80"/>
      <c r="Y8" s="80"/>
      <c r="Z8" s="80"/>
      <c r="AA8" s="81"/>
      <c r="AB8" s="55"/>
      <c r="AC8" s="55"/>
      <c r="AD8" s="54" t="s">
        <v>64</v>
      </c>
      <c r="AF8" s="82" t="str">
        <f>if(W3&lt;&gt;"",if(AC6=H6,"+0",if(AC6&gt;H6,if(AC6&gt;=H6*2,"+2","+1"),"+0")),"")</f>
        <v>+0</v>
      </c>
      <c r="AG8" s="59"/>
      <c r="AH8" s="55"/>
      <c r="AI8" s="55"/>
      <c r="AJ8" s="55"/>
      <c r="AK8" s="135">
        <v>0.0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4</v>
      </c>
      <c r="Q10" s="58"/>
      <c r="R10" s="59"/>
      <c r="S10" s="55"/>
      <c r="T10" s="56"/>
      <c r="U10" s="52"/>
      <c r="V10" s="53"/>
      <c r="W10" s="55"/>
      <c r="X10" s="55"/>
      <c r="Y10" s="55"/>
      <c r="Z10" s="55"/>
      <c r="AA10" s="55"/>
      <c r="AB10" s="55"/>
      <c r="AC10" s="55"/>
      <c r="AD10" s="55"/>
      <c r="AE10" s="55"/>
      <c r="AF10" s="55"/>
      <c r="AG10" s="55"/>
      <c r="AH10" s="55"/>
      <c r="AI10" s="55"/>
      <c r="AJ10" s="86"/>
      <c r="AK10" s="66">
        <f>IF(W3&lt;&gt;"",SUM(AA14:AA29),"")</f>
        <v>1</v>
      </c>
      <c r="AL10" s="58"/>
      <c r="AM10" s="59"/>
      <c r="AN10" s="55"/>
      <c r="AO10" s="56"/>
    </row>
    <row r="11" ht="15.0" customHeight="1">
      <c r="A11" s="53"/>
      <c r="B11" s="55"/>
      <c r="C11" s="87" t="s">
        <v>695</v>
      </c>
      <c r="D11" s="88" t="s">
        <v>696</v>
      </c>
      <c r="E11" s="87" t="s">
        <v>697</v>
      </c>
      <c r="F11" s="87" t="s">
        <v>698</v>
      </c>
      <c r="G11" s="89" t="s">
        <v>69</v>
      </c>
      <c r="H11" s="87" t="s">
        <v>699</v>
      </c>
      <c r="I11" s="91" t="s">
        <v>71</v>
      </c>
      <c r="J11" s="104" t="s">
        <v>72</v>
      </c>
      <c r="K11" s="58"/>
      <c r="L11" s="58"/>
      <c r="M11" s="59"/>
      <c r="N11" s="55"/>
      <c r="O11" s="55"/>
      <c r="P11" s="93"/>
      <c r="Q11" s="93"/>
      <c r="R11" s="93"/>
      <c r="S11" s="55"/>
      <c r="T11" s="56"/>
      <c r="U11" s="52"/>
      <c r="V11" s="53"/>
      <c r="W11" s="55"/>
      <c r="X11" s="87" t="s">
        <v>700</v>
      </c>
      <c r="Y11" s="88" t="s">
        <v>701</v>
      </c>
      <c r="Z11" s="87" t="s">
        <v>702</v>
      </c>
      <c r="AA11" s="87" t="s">
        <v>703</v>
      </c>
      <c r="AB11" s="89" t="s">
        <v>69</v>
      </c>
      <c r="AC11" s="87" t="s">
        <v>704</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v>3.0</v>
      </c>
      <c r="G14" s="99">
        <v>2.0</v>
      </c>
      <c r="H14" s="101"/>
      <c r="I14" s="103">
        <f t="shared" ref="I14:I29" si="1">C14+D14*3+E14*2+F14*2+H14*5</f>
        <v>6</v>
      </c>
      <c r="J14" s="105"/>
      <c r="K14" s="100"/>
      <c r="L14" s="100"/>
      <c r="M14" s="106"/>
      <c r="N14" s="108" t="s">
        <v>711</v>
      </c>
      <c r="O14" s="58"/>
      <c r="P14" s="58"/>
      <c r="Q14" s="58"/>
      <c r="R14" s="58"/>
      <c r="S14" s="59"/>
      <c r="T14" s="56"/>
      <c r="U14" s="52"/>
      <c r="V14" s="53"/>
      <c r="W14" s="95">
        <v>1.0</v>
      </c>
      <c r="X14" s="98"/>
      <c r="Y14" s="99"/>
      <c r="Z14" s="99"/>
      <c r="AA14" s="99">
        <v>1.0</v>
      </c>
      <c r="AB14" s="100"/>
      <c r="AC14" s="101"/>
      <c r="AD14" s="103">
        <f t="shared" ref="AD14:AD29" si="2">X14+Y14*3+Z14*2+AA14*2+AC14*5</f>
        <v>2</v>
      </c>
      <c r="AE14" s="105"/>
      <c r="AF14" s="100"/>
      <c r="AG14" s="100"/>
      <c r="AH14" s="106"/>
      <c r="AI14" s="108" t="s">
        <v>213</v>
      </c>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37"/>
      <c r="Y15" s="110"/>
      <c r="Z15" s="111"/>
      <c r="AA15" s="111"/>
      <c r="AB15" s="112"/>
      <c r="AC15" s="114"/>
      <c r="AD15" s="103">
        <f t="shared" si="2"/>
        <v>0</v>
      </c>
      <c r="AE15" s="109"/>
      <c r="AF15" s="115"/>
      <c r="AG15" s="115"/>
      <c r="AH15" s="119" t="s">
        <v>340</v>
      </c>
      <c r="AI15" s="108" t="s">
        <v>341</v>
      </c>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37"/>
      <c r="Y17" s="110"/>
      <c r="Z17" s="111"/>
      <c r="AA17" s="118"/>
      <c r="AB17" s="112"/>
      <c r="AC17" s="119">
        <v>1.0</v>
      </c>
      <c r="AD17" s="103">
        <f t="shared" si="2"/>
        <v>5</v>
      </c>
      <c r="AE17" s="137">
        <v>1.0</v>
      </c>
      <c r="AF17" s="111"/>
      <c r="AG17" s="111"/>
      <c r="AH17" s="114"/>
      <c r="AI17" s="108" t="s">
        <v>213</v>
      </c>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9" t="s">
        <v>340</v>
      </c>
      <c r="AI18" s="108" t="s">
        <v>341</v>
      </c>
      <c r="AJ18" s="58"/>
      <c r="AK18" s="58"/>
      <c r="AL18" s="58"/>
      <c r="AM18" s="58"/>
      <c r="AN18" s="59"/>
      <c r="AO18" s="56"/>
    </row>
    <row r="19" ht="15.0" customHeight="1">
      <c r="A19" s="53"/>
      <c r="B19" s="95">
        <v>6.0</v>
      </c>
      <c r="C19" s="137"/>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7">
        <v>2.0</v>
      </c>
      <c r="E20" s="111"/>
      <c r="F20" s="118"/>
      <c r="G20" s="112"/>
      <c r="H20" s="119"/>
      <c r="I20" s="103">
        <f t="shared" si="1"/>
        <v>6</v>
      </c>
      <c r="J20" s="109"/>
      <c r="K20" s="111"/>
      <c r="L20" s="111"/>
      <c r="M20" s="114"/>
      <c r="N20" s="108" t="s">
        <v>130</v>
      </c>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8">
        <v>1.0</v>
      </c>
      <c r="G21" s="112"/>
      <c r="H21" s="119">
        <v>1.0</v>
      </c>
      <c r="I21" s="103">
        <f t="shared" si="1"/>
        <v>7</v>
      </c>
      <c r="J21" s="109"/>
      <c r="K21" s="111"/>
      <c r="L21" s="111"/>
      <c r="M21" s="114"/>
      <c r="N21" s="108" t="s">
        <v>130</v>
      </c>
      <c r="O21" s="58"/>
      <c r="P21" s="58"/>
      <c r="Q21" s="58"/>
      <c r="R21" s="58"/>
      <c r="S21" s="59"/>
      <c r="T21" s="56"/>
      <c r="U21" s="52"/>
      <c r="V21" s="53"/>
      <c r="W21" s="95">
        <v>8.0</v>
      </c>
      <c r="X21" s="109"/>
      <c r="Y21" s="110"/>
      <c r="Z21" s="111"/>
      <c r="AA21" s="118"/>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9"/>
      <c r="I23" s="103">
        <f t="shared" si="1"/>
        <v>0</v>
      </c>
      <c r="J23" s="109"/>
      <c r="K23" s="111"/>
      <c r="L23" s="111"/>
      <c r="M23" s="114"/>
      <c r="N23" s="108"/>
      <c r="O23" s="58"/>
      <c r="P23" s="58"/>
      <c r="Q23" s="58"/>
      <c r="R23" s="58"/>
      <c r="S23" s="59"/>
      <c r="T23" s="56"/>
      <c r="U23" s="52"/>
      <c r="V23" s="53"/>
      <c r="W23" s="95">
        <v>10.0</v>
      </c>
      <c r="X23" s="109"/>
      <c r="Y23" s="110"/>
      <c r="Z23" s="111"/>
      <c r="AA23" s="118"/>
      <c r="AB23" s="112"/>
      <c r="AC23" s="119"/>
      <c r="AD23" s="103">
        <f t="shared" si="2"/>
        <v>0</v>
      </c>
      <c r="AE23" s="109"/>
      <c r="AF23" s="111"/>
      <c r="AG23" s="111"/>
      <c r="AH23" s="114"/>
      <c r="AI23" s="108"/>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37">
        <v>1.0</v>
      </c>
      <c r="Y27" s="110"/>
      <c r="Z27" s="111"/>
      <c r="AA27" s="111"/>
      <c r="AB27" s="112"/>
      <c r="AC27" s="114"/>
      <c r="AD27" s="103">
        <f t="shared" si="2"/>
        <v>1</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7"/>
      <c r="Z28" s="111"/>
      <c r="AA28" s="111"/>
      <c r="AB28" s="112"/>
      <c r="AC28" s="114"/>
      <c r="AD28" s="103">
        <f t="shared" si="2"/>
        <v>0</v>
      </c>
      <c r="AE28" s="109"/>
      <c r="AF28" s="111"/>
      <c r="AG28" s="111"/>
      <c r="AH28" s="114"/>
      <c r="AI28" s="108"/>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50000.0</v>
      </c>
      <c r="C32" s="58"/>
      <c r="D32" s="58"/>
      <c r="E32" s="58"/>
      <c r="F32" s="59"/>
      <c r="G32" s="55"/>
      <c r="H32" s="60"/>
      <c r="I32" s="58"/>
      <c r="J32" s="58"/>
      <c r="K32" s="58"/>
      <c r="L32" s="58"/>
      <c r="M32" s="59"/>
      <c r="N32" s="55"/>
      <c r="O32" s="122">
        <v>1.0</v>
      </c>
      <c r="P32" s="58"/>
      <c r="Q32" s="58"/>
      <c r="R32" s="58"/>
      <c r="S32" s="59"/>
      <c r="T32" s="56"/>
      <c r="U32" s="52"/>
      <c r="V32" s="53"/>
      <c r="W32" s="121">
        <v>60000.0</v>
      </c>
      <c r="X32" s="58"/>
      <c r="Y32" s="58"/>
      <c r="Z32" s="58"/>
      <c r="AA32" s="59"/>
      <c r="AB32" s="55"/>
      <c r="AC32" s="60"/>
      <c r="AD32" s="58"/>
      <c r="AE32" s="58"/>
      <c r="AF32" s="58"/>
      <c r="AG32" s="58"/>
      <c r="AH32" s="59"/>
      <c r="AI32" s="55"/>
      <c r="AJ32" s="122"/>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23:AN23"/>
    <mergeCell ref="AI24:AN24"/>
    <mergeCell ref="AG35:AN37"/>
    <mergeCell ref="AJ32:AN32"/>
    <mergeCell ref="AI26:AN26"/>
    <mergeCell ref="AI27:AN27"/>
    <mergeCell ref="AI29:AN29"/>
    <mergeCell ref="AI28:AN28"/>
    <mergeCell ref="AI25:AN25"/>
    <mergeCell ref="B9:F9"/>
    <mergeCell ref="B7:F7"/>
    <mergeCell ref="B6:F6"/>
    <mergeCell ref="B5:F5"/>
    <mergeCell ref="B8:F8"/>
    <mergeCell ref="I8:J8"/>
    <mergeCell ref="G11:G13"/>
    <mergeCell ref="H11:H13"/>
    <mergeCell ref="C11:C13"/>
    <mergeCell ref="D11:D13"/>
    <mergeCell ref="E11:E13"/>
    <mergeCell ref="B32:F32"/>
    <mergeCell ref="B35:J37"/>
    <mergeCell ref="B34:J34"/>
    <mergeCell ref="B31:F31"/>
    <mergeCell ref="J12:J13"/>
    <mergeCell ref="W6:AA6"/>
    <mergeCell ref="AC6:AG6"/>
    <mergeCell ref="AC5:AG5"/>
    <mergeCell ref="W7:AA7"/>
    <mergeCell ref="AD8:AE8"/>
    <mergeCell ref="W8:AA8"/>
    <mergeCell ref="B3:M3"/>
    <mergeCell ref="B2:M2"/>
    <mergeCell ref="O2:S2"/>
    <mergeCell ref="O3:S3"/>
    <mergeCell ref="P7:R7"/>
    <mergeCell ref="P8:R8"/>
    <mergeCell ref="P5:R5"/>
    <mergeCell ref="P6:R6"/>
    <mergeCell ref="H5:L5"/>
    <mergeCell ref="H6:L6"/>
    <mergeCell ref="W5:AA5"/>
    <mergeCell ref="N13:S13"/>
    <mergeCell ref="P10:R10"/>
    <mergeCell ref="F11:F13"/>
    <mergeCell ref="AI14:AN14"/>
    <mergeCell ref="AI15:AN15"/>
    <mergeCell ref="AK10:AM10"/>
    <mergeCell ref="K8:L8"/>
    <mergeCell ref="AF12:AF13"/>
    <mergeCell ref="P9:R9"/>
    <mergeCell ref="AF8:AG8"/>
    <mergeCell ref="W9:AA9"/>
    <mergeCell ref="X11:X13"/>
    <mergeCell ref="AB11:AB13"/>
    <mergeCell ref="AA11:AA13"/>
    <mergeCell ref="AI13:AN13"/>
    <mergeCell ref="AG12:AG13"/>
    <mergeCell ref="AH12:AH13"/>
    <mergeCell ref="AC11:AC13"/>
    <mergeCell ref="AD11:AD13"/>
    <mergeCell ref="N15:S15"/>
    <mergeCell ref="N14:S14"/>
    <mergeCell ref="I11:I13"/>
    <mergeCell ref="L12:L13"/>
    <mergeCell ref="K12:K13"/>
    <mergeCell ref="M12:M13"/>
    <mergeCell ref="J11:M11"/>
    <mergeCell ref="N24:S24"/>
    <mergeCell ref="N23:S23"/>
    <mergeCell ref="N20:S20"/>
    <mergeCell ref="N19:S19"/>
    <mergeCell ref="N25:S25"/>
    <mergeCell ref="N26:S26"/>
    <mergeCell ref="N27:S27"/>
    <mergeCell ref="N28:S28"/>
    <mergeCell ref="N29:S29"/>
    <mergeCell ref="AK6:AM6"/>
    <mergeCell ref="AK5:AM5"/>
    <mergeCell ref="AJ3:AN3"/>
    <mergeCell ref="AJ2:AN2"/>
    <mergeCell ref="AK7:AM7"/>
    <mergeCell ref="W3:AH3"/>
    <mergeCell ref="W2:AH2"/>
    <mergeCell ref="AE12:AE13"/>
    <mergeCell ref="AE11:AH11"/>
    <mergeCell ref="AK9:AM9"/>
    <mergeCell ref="AK8:AM8"/>
    <mergeCell ref="AI16:AN16"/>
    <mergeCell ref="AI17:AN17"/>
    <mergeCell ref="AI18:AN18"/>
    <mergeCell ref="AI19:AN19"/>
    <mergeCell ref="AI22:AN22"/>
    <mergeCell ref="AI21:AN21"/>
    <mergeCell ref="AI20:AN20"/>
    <mergeCell ref="AC32:AH32"/>
    <mergeCell ref="W32:AA32"/>
    <mergeCell ref="O32:S32"/>
    <mergeCell ref="O31:S31"/>
    <mergeCell ref="H31:M31"/>
    <mergeCell ref="H32:M32"/>
    <mergeCell ref="W35:AE37"/>
    <mergeCell ref="L35:S37"/>
    <mergeCell ref="L34:S34"/>
    <mergeCell ref="Z11:Z13"/>
    <mergeCell ref="Y11:Y13"/>
    <mergeCell ref="N17:S17"/>
    <mergeCell ref="N16:S16"/>
    <mergeCell ref="N18:S18"/>
    <mergeCell ref="N22:S22"/>
    <mergeCell ref="N21:S21"/>
  </mergeCells>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154" t="s">
        <v>2</v>
      </c>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49</v>
      </c>
      <c r="C3" s="58"/>
      <c r="D3" s="58"/>
      <c r="E3" s="58"/>
      <c r="F3" s="58"/>
      <c r="G3" s="58"/>
      <c r="H3" s="58"/>
      <c r="I3" s="58"/>
      <c r="J3" s="58"/>
      <c r="K3" s="58"/>
      <c r="L3" s="58"/>
      <c r="M3" s="59"/>
      <c r="N3" s="55"/>
      <c r="O3" s="60">
        <v>1000000.0</v>
      </c>
      <c r="P3" s="58"/>
      <c r="Q3" s="58"/>
      <c r="R3" s="58"/>
      <c r="S3" s="59"/>
      <c r="T3" s="56"/>
      <c r="U3" s="52"/>
      <c r="V3" s="53"/>
      <c r="W3" s="57" t="s">
        <v>42</v>
      </c>
      <c r="X3" s="58"/>
      <c r="Y3" s="58"/>
      <c r="Z3" s="58"/>
      <c r="AA3" s="58"/>
      <c r="AB3" s="58"/>
      <c r="AC3" s="58"/>
      <c r="AD3" s="58"/>
      <c r="AE3" s="58"/>
      <c r="AF3" s="58"/>
      <c r="AG3" s="58"/>
      <c r="AH3" s="59"/>
      <c r="AI3" s="55"/>
      <c r="AJ3" s="60">
        <v>1190000.0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190000</v>
      </c>
      <c r="C6" s="58"/>
      <c r="D6" s="58"/>
      <c r="E6" s="58"/>
      <c r="F6" s="59"/>
      <c r="G6" s="55"/>
      <c r="H6" s="65">
        <v>13000.0</v>
      </c>
      <c r="I6" s="58"/>
      <c r="J6" s="58"/>
      <c r="K6" s="58"/>
      <c r="L6" s="59"/>
      <c r="M6" s="55"/>
      <c r="N6" s="55"/>
      <c r="O6" s="55"/>
      <c r="P6" s="66" t="str">
        <f>IF(B3&lt;&gt;"",IF(P8&gt;AK8,"WIN",IF(P8=AK8, "TIE","LOSS")),"")</f>
        <v>TIE</v>
      </c>
      <c r="Q6" s="58"/>
      <c r="R6" s="59"/>
      <c r="S6" s="55"/>
      <c r="T6" s="56"/>
      <c r="U6" s="52"/>
      <c r="V6" s="53"/>
      <c r="W6" s="64">
        <f>IF(W3&lt;&gt;"",IF(AJ3&lt;O3,O3-AJ3,0),"")</f>
        <v>0</v>
      </c>
      <c r="X6" s="58"/>
      <c r="Y6" s="58"/>
      <c r="Z6" s="58"/>
      <c r="AA6" s="59"/>
      <c r="AB6" s="55"/>
      <c r="AC6" s="65">
        <v>4000.0</v>
      </c>
      <c r="AD6" s="58"/>
      <c r="AE6" s="58"/>
      <c r="AF6" s="58"/>
      <c r="AG6" s="59"/>
      <c r="AH6" s="55"/>
      <c r="AI6" s="55"/>
      <c r="AJ6" s="55"/>
      <c r="AK6" s="66" t="str">
        <f>IF(W3&lt;&gt;"",IF(AK8&gt;P8,"WIN",IF(AK8=P8, "TIE","LOSS")),"")</f>
        <v>TIE</v>
      </c>
      <c r="AL6" s="58"/>
      <c r="AM6" s="59"/>
      <c r="AN6" s="55"/>
      <c r="AO6" s="56"/>
    </row>
    <row r="7" ht="15.0" customHeight="1">
      <c r="A7" s="53"/>
      <c r="B7" s="90" t="s">
        <v>712</v>
      </c>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134" t="s">
        <v>401</v>
      </c>
      <c r="C8" s="80"/>
      <c r="D8" s="80"/>
      <c r="E8" s="80"/>
      <c r="F8" s="81"/>
      <c r="G8" s="55"/>
      <c r="H8" s="55"/>
      <c r="I8" s="54" t="s">
        <v>64</v>
      </c>
      <c r="K8" s="66" t="str">
        <f>if(B3&lt;&gt;"",if(H6=AC6,"+0",if(H6&gt;AC6,if(H6&gt;=AC6*2,"+2","+1"),"+0")),"")</f>
        <v>+2</v>
      </c>
      <c r="L8" s="59"/>
      <c r="M8" s="55"/>
      <c r="N8" s="55"/>
      <c r="O8" s="55"/>
      <c r="P8" s="66">
        <f>IF(B3&lt;&gt;"",SUM(D14:D29),"")</f>
        <v>1</v>
      </c>
      <c r="Q8" s="58"/>
      <c r="R8" s="59"/>
      <c r="S8" s="55"/>
      <c r="T8" s="56"/>
      <c r="U8" s="52"/>
      <c r="V8" s="53"/>
      <c r="W8" s="79"/>
      <c r="X8" s="80"/>
      <c r="Y8" s="80"/>
      <c r="Z8" s="80"/>
      <c r="AA8" s="81"/>
      <c r="AB8" s="55"/>
      <c r="AC8" s="55"/>
      <c r="AD8" s="54" t="s">
        <v>64</v>
      </c>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0</v>
      </c>
      <c r="Q10" s="58"/>
      <c r="R10" s="59"/>
      <c r="S10" s="55"/>
      <c r="T10" s="56"/>
      <c r="U10" s="52"/>
      <c r="V10" s="53"/>
      <c r="W10" s="55"/>
      <c r="X10" s="55"/>
      <c r="Y10" s="55"/>
      <c r="Z10" s="55"/>
      <c r="AA10" s="55"/>
      <c r="AB10" s="55"/>
      <c r="AC10" s="55"/>
      <c r="AD10" s="55"/>
      <c r="AE10" s="55"/>
      <c r="AF10" s="55"/>
      <c r="AG10" s="55"/>
      <c r="AH10" s="55"/>
      <c r="AI10" s="55"/>
      <c r="AJ10" s="86"/>
      <c r="AK10" s="66">
        <f>IF(W3&lt;&gt;"",SUM(AA14:AA29),"")</f>
        <v>3</v>
      </c>
      <c r="AL10" s="58"/>
      <c r="AM10" s="59"/>
      <c r="AN10" s="55"/>
      <c r="AO10" s="56"/>
    </row>
    <row r="11" ht="15.0" customHeight="1">
      <c r="A11" s="53"/>
      <c r="B11" s="55"/>
      <c r="C11" s="87" t="s">
        <v>714</v>
      </c>
      <c r="D11" s="88" t="s">
        <v>715</v>
      </c>
      <c r="E11" s="87" t="s">
        <v>716</v>
      </c>
      <c r="F11" s="87" t="s">
        <v>717</v>
      </c>
      <c r="G11" s="89" t="s">
        <v>69</v>
      </c>
      <c r="H11" s="87" t="s">
        <v>718</v>
      </c>
      <c r="I11" s="91" t="s">
        <v>71</v>
      </c>
      <c r="J11" s="104" t="s">
        <v>72</v>
      </c>
      <c r="K11" s="58"/>
      <c r="L11" s="58"/>
      <c r="M11" s="59"/>
      <c r="N11" s="55"/>
      <c r="O11" s="55"/>
      <c r="P11" s="93"/>
      <c r="Q11" s="93"/>
      <c r="R11" s="93"/>
      <c r="S11" s="55"/>
      <c r="T11" s="56"/>
      <c r="U11" s="52"/>
      <c r="V11" s="53"/>
      <c r="W11" s="55"/>
      <c r="X11" s="87" t="s">
        <v>719</v>
      </c>
      <c r="Y11" s="88" t="s">
        <v>720</v>
      </c>
      <c r="Z11" s="87" t="s">
        <v>721</v>
      </c>
      <c r="AA11" s="87" t="s">
        <v>723</v>
      </c>
      <c r="AB11" s="89" t="s">
        <v>69</v>
      </c>
      <c r="AC11" s="87" t="s">
        <v>726</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37">
        <v>2.0</v>
      </c>
      <c r="Y15" s="110"/>
      <c r="Z15" s="111"/>
      <c r="AA15" s="111"/>
      <c r="AB15" s="112"/>
      <c r="AC15" s="114"/>
      <c r="AD15" s="103">
        <f t="shared" si="2"/>
        <v>2</v>
      </c>
      <c r="AE15" s="109"/>
      <c r="AF15" s="115"/>
      <c r="AG15" s="115"/>
      <c r="AH15" s="114"/>
      <c r="AI15" s="108" t="s">
        <v>734</v>
      </c>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37">
        <v>1.0</v>
      </c>
      <c r="D19" s="110"/>
      <c r="E19" s="111"/>
      <c r="F19" s="111"/>
      <c r="G19" s="112"/>
      <c r="H19" s="114"/>
      <c r="I19" s="103">
        <f t="shared" si="1"/>
        <v>1</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7">
        <v>1.0</v>
      </c>
      <c r="E20" s="111"/>
      <c r="F20" s="118"/>
      <c r="G20" s="112"/>
      <c r="H20" s="119"/>
      <c r="I20" s="103">
        <f t="shared" si="1"/>
        <v>3</v>
      </c>
      <c r="J20" s="109"/>
      <c r="K20" s="111"/>
      <c r="L20" s="111"/>
      <c r="M20" s="114"/>
      <c r="N20" s="107"/>
      <c r="O20" s="58"/>
      <c r="P20" s="58"/>
      <c r="Q20" s="58"/>
      <c r="R20" s="58"/>
      <c r="S20" s="59"/>
      <c r="T20" s="56"/>
      <c r="U20" s="52"/>
      <c r="V20" s="53"/>
      <c r="W20" s="95">
        <v>7.0</v>
      </c>
      <c r="X20" s="109"/>
      <c r="Y20" s="110"/>
      <c r="Z20" s="111"/>
      <c r="AA20" s="118">
        <v>1.0</v>
      </c>
      <c r="AB20" s="112"/>
      <c r="AC20" s="114"/>
      <c r="AD20" s="103">
        <f t="shared" si="2"/>
        <v>2</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8">
        <v>1.0</v>
      </c>
      <c r="AB21" s="112"/>
      <c r="AC21" s="114"/>
      <c r="AD21" s="103">
        <f t="shared" si="2"/>
        <v>2</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9">
        <v>1.0</v>
      </c>
      <c r="I23" s="103">
        <f t="shared" si="1"/>
        <v>5</v>
      </c>
      <c r="J23" s="109"/>
      <c r="K23" s="111"/>
      <c r="L23" s="111"/>
      <c r="M23" s="114"/>
      <c r="N23" s="108" t="s">
        <v>130</v>
      </c>
      <c r="O23" s="58"/>
      <c r="P23" s="58"/>
      <c r="Q23" s="58"/>
      <c r="R23" s="58"/>
      <c r="S23" s="59"/>
      <c r="T23" s="56"/>
      <c r="U23" s="52"/>
      <c r="V23" s="53"/>
      <c r="W23" s="95">
        <v>10.0</v>
      </c>
      <c r="X23" s="109"/>
      <c r="Y23" s="110"/>
      <c r="Z23" s="111"/>
      <c r="AA23" s="118">
        <v>1.0</v>
      </c>
      <c r="AB23" s="112"/>
      <c r="AC23" s="119">
        <v>1.0</v>
      </c>
      <c r="AD23" s="103">
        <f t="shared" si="2"/>
        <v>7</v>
      </c>
      <c r="AE23" s="109"/>
      <c r="AF23" s="111"/>
      <c r="AG23" s="111"/>
      <c r="AH23" s="114"/>
      <c r="AI23" s="108" t="s">
        <v>561</v>
      </c>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7">
        <v>1.0</v>
      </c>
      <c r="Z28" s="111"/>
      <c r="AA28" s="111"/>
      <c r="AB28" s="112"/>
      <c r="AC28" s="114"/>
      <c r="AD28" s="103">
        <f t="shared" si="2"/>
        <v>3</v>
      </c>
      <c r="AE28" s="109"/>
      <c r="AF28" s="111"/>
      <c r="AG28" s="111"/>
      <c r="AH28" s="114"/>
      <c r="AI28" s="108" t="s">
        <v>736</v>
      </c>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70000.0</v>
      </c>
      <c r="C32" s="58"/>
      <c r="D32" s="58"/>
      <c r="E32" s="58"/>
      <c r="F32" s="59"/>
      <c r="G32" s="55"/>
      <c r="H32" s="60"/>
      <c r="I32" s="58"/>
      <c r="J32" s="58"/>
      <c r="K32" s="58"/>
      <c r="L32" s="58"/>
      <c r="M32" s="59"/>
      <c r="N32" s="55"/>
      <c r="O32" s="122">
        <v>1.0</v>
      </c>
      <c r="P32" s="58"/>
      <c r="Q32" s="58"/>
      <c r="R32" s="58"/>
      <c r="S32" s="59"/>
      <c r="T32" s="56"/>
      <c r="U32" s="52"/>
      <c r="V32" s="53"/>
      <c r="W32" s="121">
        <v>40000.0</v>
      </c>
      <c r="X32" s="58"/>
      <c r="Y32" s="58"/>
      <c r="Z32" s="58"/>
      <c r="AA32" s="59"/>
      <c r="AB32" s="55"/>
      <c r="AC32" s="60"/>
      <c r="AD32" s="58"/>
      <c r="AE32" s="58"/>
      <c r="AF32" s="58"/>
      <c r="AG32" s="58"/>
      <c r="AH32" s="59"/>
      <c r="AI32" s="55"/>
      <c r="AJ32" s="122"/>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737</v>
      </c>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50</v>
      </c>
      <c r="C3" s="58"/>
      <c r="D3" s="58"/>
      <c r="E3" s="58"/>
      <c r="F3" s="58"/>
      <c r="G3" s="58"/>
      <c r="H3" s="58"/>
      <c r="I3" s="58"/>
      <c r="J3" s="58"/>
      <c r="K3" s="58"/>
      <c r="L3" s="58"/>
      <c r="M3" s="59"/>
      <c r="N3" s="55"/>
      <c r="O3" s="60">
        <v>1400000.0</v>
      </c>
      <c r="P3" s="58"/>
      <c r="Q3" s="58"/>
      <c r="R3" s="58"/>
      <c r="S3" s="59"/>
      <c r="T3" s="56"/>
      <c r="U3" s="52"/>
      <c r="V3" s="53"/>
      <c r="W3" s="57" t="s">
        <v>45</v>
      </c>
      <c r="X3" s="58"/>
      <c r="Y3" s="58"/>
      <c r="Z3" s="58"/>
      <c r="AA3" s="58"/>
      <c r="AB3" s="58"/>
      <c r="AC3" s="58"/>
      <c r="AD3" s="58"/>
      <c r="AE3" s="58"/>
      <c r="AF3" s="58"/>
      <c r="AG3" s="58"/>
      <c r="AH3" s="59"/>
      <c r="AI3" s="55"/>
      <c r="AJ3" s="60">
        <v>1050000.0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15000.0</v>
      </c>
      <c r="I6" s="58"/>
      <c r="J6" s="58"/>
      <c r="K6" s="58"/>
      <c r="L6" s="59"/>
      <c r="M6" s="55"/>
      <c r="N6" s="55"/>
      <c r="O6" s="55"/>
      <c r="P6" s="66" t="str">
        <f>IF(B3&lt;&gt;"",IF(P8&gt;AK8,"WIN",IF(P8=AK8, "TIE","LOSS")),"")</f>
        <v>LOSS</v>
      </c>
      <c r="Q6" s="58"/>
      <c r="R6" s="59"/>
      <c r="S6" s="55"/>
      <c r="T6" s="56"/>
      <c r="U6" s="52"/>
      <c r="V6" s="53"/>
      <c r="W6" s="64">
        <f>IF(W3&lt;&gt;"",IF(AJ3&lt;O3,O3-AJ3,0),"")</f>
        <v>350000</v>
      </c>
      <c r="X6" s="58"/>
      <c r="Y6" s="58"/>
      <c r="Z6" s="58"/>
      <c r="AA6" s="59"/>
      <c r="AB6" s="55"/>
      <c r="AC6" s="65">
        <v>10000.0</v>
      </c>
      <c r="AD6" s="58"/>
      <c r="AE6" s="58"/>
      <c r="AF6" s="58"/>
      <c r="AG6" s="59"/>
      <c r="AH6" s="55"/>
      <c r="AI6" s="55"/>
      <c r="AJ6" s="55"/>
      <c r="AK6" s="66" t="str">
        <f>IF(W3&lt;&gt;"",IF(AK8&gt;P8,"WIN",IF(AK8=P8, "TIE","LOSS")),"")</f>
        <v>WIN</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430</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0</v>
      </c>
      <c r="Q8" s="58"/>
      <c r="R8" s="59"/>
      <c r="S8" s="55"/>
      <c r="T8" s="56"/>
      <c r="U8" s="52"/>
      <c r="V8" s="53"/>
      <c r="W8" s="134" t="s">
        <v>713</v>
      </c>
      <c r="X8" s="80"/>
      <c r="Y8" s="80"/>
      <c r="Z8" s="80"/>
      <c r="AA8" s="81"/>
      <c r="AB8" s="55"/>
      <c r="AC8" s="55"/>
      <c r="AD8" s="54" t="s">
        <v>64</v>
      </c>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3</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722</v>
      </c>
      <c r="D11" s="88" t="s">
        <v>724</v>
      </c>
      <c r="E11" s="87" t="s">
        <v>725</v>
      </c>
      <c r="F11" s="87" t="s">
        <v>727</v>
      </c>
      <c r="G11" s="89" t="s">
        <v>69</v>
      </c>
      <c r="H11" s="87" t="s">
        <v>728</v>
      </c>
      <c r="I11" s="91" t="s">
        <v>71</v>
      </c>
      <c r="J11" s="104" t="s">
        <v>72</v>
      </c>
      <c r="K11" s="58"/>
      <c r="L11" s="58"/>
      <c r="M11" s="59"/>
      <c r="N11" s="55"/>
      <c r="O11" s="55"/>
      <c r="P11" s="93"/>
      <c r="Q11" s="93"/>
      <c r="R11" s="93"/>
      <c r="S11" s="55"/>
      <c r="T11" s="56"/>
      <c r="U11" s="52"/>
      <c r="V11" s="53"/>
      <c r="W11" s="55"/>
      <c r="X11" s="87" t="s">
        <v>729</v>
      </c>
      <c r="Y11" s="88" t="s">
        <v>730</v>
      </c>
      <c r="Z11" s="87" t="s">
        <v>731</v>
      </c>
      <c r="AA11" s="87" t="s">
        <v>732</v>
      </c>
      <c r="AB11" s="89" t="s">
        <v>69</v>
      </c>
      <c r="AC11" s="87" t="s">
        <v>733</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8">
        <v>1.0</v>
      </c>
      <c r="G16" s="112"/>
      <c r="H16" s="114"/>
      <c r="I16" s="103">
        <f t="shared" si="1"/>
        <v>2</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9">
        <v>1.0</v>
      </c>
      <c r="I21" s="103">
        <f t="shared" si="1"/>
        <v>5</v>
      </c>
      <c r="J21" s="109"/>
      <c r="K21" s="111"/>
      <c r="L21" s="111"/>
      <c r="M21" s="114"/>
      <c r="N21" s="107"/>
      <c r="O21" s="58"/>
      <c r="P21" s="58"/>
      <c r="Q21" s="58"/>
      <c r="R21" s="58"/>
      <c r="S21" s="59"/>
      <c r="T21" s="56"/>
      <c r="U21" s="52"/>
      <c r="V21" s="53"/>
      <c r="W21" s="95">
        <v>8.0</v>
      </c>
      <c r="X21" s="109"/>
      <c r="Y21" s="110"/>
      <c r="Z21" s="111"/>
      <c r="AA21" s="111"/>
      <c r="AB21" s="112"/>
      <c r="AC21" s="119">
        <v>1.0</v>
      </c>
      <c r="AD21" s="103">
        <f t="shared" si="2"/>
        <v>5</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0"/>
      <c r="E24" s="111"/>
      <c r="F24" s="118">
        <v>2.0</v>
      </c>
      <c r="G24" s="112"/>
      <c r="H24" s="114"/>
      <c r="I24" s="103">
        <f t="shared" si="1"/>
        <v>4</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37">
        <v>1.0</v>
      </c>
      <c r="D25" s="110"/>
      <c r="E25" s="111"/>
      <c r="F25" s="111"/>
      <c r="G25" s="112"/>
      <c r="H25" s="114"/>
      <c r="I25" s="103">
        <f t="shared" si="1"/>
        <v>1</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7">
        <v>1.0</v>
      </c>
      <c r="Z28" s="111"/>
      <c r="AA28" s="111"/>
      <c r="AB28" s="112"/>
      <c r="AC28" s="114"/>
      <c r="AD28" s="103">
        <f t="shared" si="2"/>
        <v>3</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30000.0</v>
      </c>
      <c r="C32" s="58"/>
      <c r="D32" s="58"/>
      <c r="E32" s="58"/>
      <c r="F32" s="59"/>
      <c r="G32" s="55"/>
      <c r="H32" s="60"/>
      <c r="I32" s="58"/>
      <c r="J32" s="58"/>
      <c r="K32" s="58"/>
      <c r="L32" s="58"/>
      <c r="M32" s="59"/>
      <c r="N32" s="55"/>
      <c r="O32" s="122" t="s">
        <v>748</v>
      </c>
      <c r="P32" s="58"/>
      <c r="Q32" s="58"/>
      <c r="R32" s="58"/>
      <c r="S32" s="59"/>
      <c r="T32" s="56"/>
      <c r="U32" s="52"/>
      <c r="V32" s="53"/>
      <c r="W32" s="121">
        <v>40000.0</v>
      </c>
      <c r="X32" s="58"/>
      <c r="Y32" s="58"/>
      <c r="Z32" s="58"/>
      <c r="AA32" s="59"/>
      <c r="AB32" s="55"/>
      <c r="AC32" s="60"/>
      <c r="AD32" s="58"/>
      <c r="AE32" s="58"/>
      <c r="AF32" s="58"/>
      <c r="AG32" s="58"/>
      <c r="AH32" s="59"/>
      <c r="AI32" s="55"/>
      <c r="AJ32" s="122" t="s">
        <v>749</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t="s">
        <v>750</v>
      </c>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21</v>
      </c>
      <c r="C3" s="58"/>
      <c r="D3" s="58"/>
      <c r="E3" s="58"/>
      <c r="F3" s="58"/>
      <c r="G3" s="58"/>
      <c r="H3" s="58"/>
      <c r="I3" s="58"/>
      <c r="J3" s="58"/>
      <c r="K3" s="58"/>
      <c r="L3" s="58"/>
      <c r="M3" s="59"/>
      <c r="N3" s="55"/>
      <c r="O3" s="60">
        <v>1110000.0</v>
      </c>
      <c r="P3" s="58"/>
      <c r="Q3" s="58"/>
      <c r="R3" s="58"/>
      <c r="S3" s="59"/>
      <c r="T3" s="56"/>
      <c r="U3" s="52"/>
      <c r="V3" s="53"/>
      <c r="W3" s="57" t="s">
        <v>45</v>
      </c>
      <c r="X3" s="58"/>
      <c r="Y3" s="58"/>
      <c r="Z3" s="58"/>
      <c r="AA3" s="58"/>
      <c r="AB3" s="58"/>
      <c r="AC3" s="58"/>
      <c r="AD3" s="58"/>
      <c r="AE3" s="58"/>
      <c r="AF3" s="58"/>
      <c r="AG3" s="58"/>
      <c r="AH3" s="59"/>
      <c r="AI3" s="55"/>
      <c r="AJ3" s="60">
        <v>1000000.0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4000.0</v>
      </c>
      <c r="I6" s="58"/>
      <c r="J6" s="58"/>
      <c r="K6" s="58"/>
      <c r="L6" s="59"/>
      <c r="M6" s="55"/>
      <c r="N6" s="55"/>
      <c r="O6" s="55"/>
      <c r="P6" s="66" t="str">
        <f>IF(B3&lt;&gt;"",IF(P8&gt;AK8,"WIN",IF(P8=AK8, "TIE","LOSS")),"")</f>
        <v>LOSS</v>
      </c>
      <c r="Q6" s="58"/>
      <c r="R6" s="59"/>
      <c r="S6" s="55"/>
      <c r="T6" s="56"/>
      <c r="U6" s="52"/>
      <c r="V6" s="53"/>
      <c r="W6" s="64">
        <f>IF(W3&lt;&gt;"",IF(AJ3&lt;O3,O3-AJ3,0),"")</f>
        <v>110000</v>
      </c>
      <c r="X6" s="58"/>
      <c r="Y6" s="58"/>
      <c r="Z6" s="58"/>
      <c r="AA6" s="59"/>
      <c r="AB6" s="55"/>
      <c r="AC6" s="65">
        <v>11000.0</v>
      </c>
      <c r="AD6" s="58"/>
      <c r="AE6" s="58"/>
      <c r="AF6" s="58"/>
      <c r="AG6" s="59"/>
      <c r="AH6" s="55"/>
      <c r="AI6" s="55"/>
      <c r="AJ6" s="55"/>
      <c r="AK6" s="66" t="str">
        <f>IF(W3&lt;&gt;"",IF(AK8&gt;P8,"WIN",IF(AK8=P8, "TIE","LOSS")),"")</f>
        <v>WIN</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735</v>
      </c>
      <c r="X7" s="155"/>
      <c r="Y7" s="155"/>
      <c r="Z7" s="155"/>
      <c r="AA7" s="156"/>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+0</v>
      </c>
      <c r="L8" s="59"/>
      <c r="M8" s="55"/>
      <c r="N8" s="55"/>
      <c r="O8" s="55"/>
      <c r="P8" s="66">
        <f>IF(B3&lt;&gt;"",SUM(D14:D29),"")</f>
        <v>1</v>
      </c>
      <c r="Q8" s="58"/>
      <c r="R8" s="59"/>
      <c r="S8" s="55"/>
      <c r="T8" s="56"/>
      <c r="U8" s="52"/>
      <c r="V8" s="53"/>
      <c r="W8" s="79"/>
      <c r="X8" s="80"/>
      <c r="Y8" s="80"/>
      <c r="Z8" s="80"/>
      <c r="AA8" s="81"/>
      <c r="AB8" s="55"/>
      <c r="AC8" s="55"/>
      <c r="AD8" s="54" t="s">
        <v>64</v>
      </c>
      <c r="AF8" s="82" t="str">
        <f>if(W3&lt;&gt;"",if(AC6=H6,"+0",if(AC6&gt;H6,if(AC6&gt;=H6*2,"+2","+1"),"+0")),"")</f>
        <v>+2</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0</v>
      </c>
      <c r="Q10" s="58"/>
      <c r="R10" s="59"/>
      <c r="S10" s="55"/>
      <c r="T10" s="56"/>
      <c r="U10" s="52"/>
      <c r="V10" s="53"/>
      <c r="W10" s="55"/>
      <c r="X10" s="55"/>
      <c r="Y10" s="55"/>
      <c r="Z10" s="55"/>
      <c r="AA10" s="55"/>
      <c r="AB10" s="55"/>
      <c r="AC10" s="55"/>
      <c r="AD10" s="55"/>
      <c r="AE10" s="55"/>
      <c r="AF10" s="55"/>
      <c r="AG10" s="55"/>
      <c r="AH10" s="55"/>
      <c r="AI10" s="55"/>
      <c r="AJ10" s="86"/>
      <c r="AK10" s="66">
        <f>IF(W3&lt;&gt;"",SUM(AA14:AA29),"")</f>
        <v>2</v>
      </c>
      <c r="AL10" s="58"/>
      <c r="AM10" s="59"/>
      <c r="AN10" s="55"/>
      <c r="AO10" s="56"/>
    </row>
    <row r="11" ht="15.0" customHeight="1">
      <c r="A11" s="53"/>
      <c r="B11" s="55"/>
      <c r="C11" s="87" t="s">
        <v>738</v>
      </c>
      <c r="D11" s="88" t="s">
        <v>739</v>
      </c>
      <c r="E11" s="87" t="s">
        <v>740</v>
      </c>
      <c r="F11" s="87" t="s">
        <v>741</v>
      </c>
      <c r="G11" s="89" t="s">
        <v>69</v>
      </c>
      <c r="H11" s="87" t="s">
        <v>742</v>
      </c>
      <c r="I11" s="91" t="s">
        <v>71</v>
      </c>
      <c r="J11" s="104" t="s">
        <v>72</v>
      </c>
      <c r="K11" s="58"/>
      <c r="L11" s="58"/>
      <c r="M11" s="59"/>
      <c r="N11" s="55"/>
      <c r="O11" s="55"/>
      <c r="P11" s="93"/>
      <c r="Q11" s="93"/>
      <c r="R11" s="93"/>
      <c r="S11" s="55"/>
      <c r="T11" s="56"/>
      <c r="U11" s="52"/>
      <c r="V11" s="53"/>
      <c r="W11" s="55"/>
      <c r="X11" s="87" t="s">
        <v>743</v>
      </c>
      <c r="Y11" s="88" t="s">
        <v>744</v>
      </c>
      <c r="Z11" s="87" t="s">
        <v>745</v>
      </c>
      <c r="AA11" s="87" t="s">
        <v>746</v>
      </c>
      <c r="AB11" s="89" t="s">
        <v>69</v>
      </c>
      <c r="AC11" s="87" t="s">
        <v>747</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v>2.0</v>
      </c>
      <c r="Z14" s="99"/>
      <c r="AA14" s="99"/>
      <c r="AB14" s="100"/>
      <c r="AC14" s="101"/>
      <c r="AD14" s="103">
        <f t="shared" ref="AD14:AD29" si="2">X14+Y14*3+Z14*2+AA14*2+AC14*5</f>
        <v>6</v>
      </c>
      <c r="AE14" s="105"/>
      <c r="AF14" s="100"/>
      <c r="AG14" s="100"/>
      <c r="AH14" s="106"/>
      <c r="AI14" s="108" t="s">
        <v>482</v>
      </c>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37">
        <v>1.0</v>
      </c>
      <c r="D18" s="117"/>
      <c r="E18" s="111"/>
      <c r="F18" s="111"/>
      <c r="G18" s="112"/>
      <c r="H18" s="119">
        <v>1.0</v>
      </c>
      <c r="I18" s="103">
        <f t="shared" si="1"/>
        <v>6</v>
      </c>
      <c r="J18" s="109"/>
      <c r="K18" s="111"/>
      <c r="L18" s="111"/>
      <c r="M18" s="114"/>
      <c r="N18" s="108" t="s">
        <v>213</v>
      </c>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37">
        <v>1.0</v>
      </c>
      <c r="D19" s="110"/>
      <c r="E19" s="111"/>
      <c r="F19" s="111"/>
      <c r="G19" s="112"/>
      <c r="H19" s="114"/>
      <c r="I19" s="103">
        <f t="shared" si="1"/>
        <v>1</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09"/>
      <c r="D24" s="117">
        <v>1.0</v>
      </c>
      <c r="E24" s="111"/>
      <c r="F24" s="111"/>
      <c r="G24" s="112"/>
      <c r="H24" s="114"/>
      <c r="I24" s="103">
        <f t="shared" si="1"/>
        <v>3</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8">
        <v>1.0</v>
      </c>
      <c r="AB26" s="112"/>
      <c r="AC26" s="114"/>
      <c r="AD26" s="103">
        <f t="shared" si="2"/>
        <v>2</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8">
        <v>1.0</v>
      </c>
      <c r="AB27" s="112"/>
      <c r="AC27" s="119">
        <v>1.0</v>
      </c>
      <c r="AD27" s="103">
        <f t="shared" si="2"/>
        <v>7</v>
      </c>
      <c r="AE27" s="109"/>
      <c r="AF27" s="111"/>
      <c r="AG27" s="111"/>
      <c r="AH27" s="114"/>
      <c r="AI27" s="108" t="s">
        <v>755</v>
      </c>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50000.0</v>
      </c>
      <c r="C32" s="58"/>
      <c r="D32" s="58"/>
      <c r="E32" s="58"/>
      <c r="F32" s="59"/>
      <c r="G32" s="55"/>
      <c r="H32" s="60"/>
      <c r="I32" s="58"/>
      <c r="J32" s="58"/>
      <c r="K32" s="58"/>
      <c r="L32" s="58"/>
      <c r="M32" s="59"/>
      <c r="N32" s="55"/>
      <c r="O32" s="122"/>
      <c r="P32" s="58"/>
      <c r="Q32" s="58"/>
      <c r="R32" s="58"/>
      <c r="S32" s="59"/>
      <c r="T32" s="56"/>
      <c r="U32" s="52"/>
      <c r="V32" s="53"/>
      <c r="W32" s="121">
        <v>80000.0</v>
      </c>
      <c r="X32" s="58"/>
      <c r="Y32" s="58"/>
      <c r="Z32" s="58"/>
      <c r="AA32" s="59"/>
      <c r="AB32" s="55"/>
      <c r="AC32" s="60"/>
      <c r="AD32" s="58"/>
      <c r="AE32" s="58"/>
      <c r="AF32" s="58"/>
      <c r="AG32" s="58"/>
      <c r="AH32" s="59"/>
      <c r="AI32" s="55"/>
      <c r="AJ32" s="122">
        <v>1</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215</v>
      </c>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t="s">
        <v>776</v>
      </c>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0">
    <mergeCell ref="N17:S17"/>
    <mergeCell ref="N18:S18"/>
    <mergeCell ref="AI23:AN23"/>
    <mergeCell ref="AI24:AN24"/>
    <mergeCell ref="AI21:AN21"/>
    <mergeCell ref="AI22:AN22"/>
    <mergeCell ref="AI20:AN20"/>
    <mergeCell ref="AI19:AN19"/>
    <mergeCell ref="N24:S24"/>
    <mergeCell ref="N25:S25"/>
    <mergeCell ref="N21:S21"/>
    <mergeCell ref="N19:S19"/>
    <mergeCell ref="N20:S20"/>
    <mergeCell ref="AI25:AN25"/>
    <mergeCell ref="N23:S23"/>
    <mergeCell ref="AI26:AN26"/>
    <mergeCell ref="AI18:AN18"/>
    <mergeCell ref="L12:L13"/>
    <mergeCell ref="K12:K13"/>
    <mergeCell ref="J12:J13"/>
    <mergeCell ref="M12:M13"/>
    <mergeCell ref="AI13:AN13"/>
    <mergeCell ref="AF12:AF13"/>
    <mergeCell ref="AG12:AG13"/>
    <mergeCell ref="AH12:AH13"/>
    <mergeCell ref="AE12:AE13"/>
    <mergeCell ref="AF8:AG8"/>
    <mergeCell ref="AD8:AE8"/>
    <mergeCell ref="AC6:AG6"/>
    <mergeCell ref="K8:L8"/>
    <mergeCell ref="P6:R6"/>
    <mergeCell ref="P7:R7"/>
    <mergeCell ref="W9:AA9"/>
    <mergeCell ref="P8:R8"/>
    <mergeCell ref="P9:R9"/>
    <mergeCell ref="W8:AA8"/>
    <mergeCell ref="W6:AA6"/>
    <mergeCell ref="AI17:AN17"/>
    <mergeCell ref="AI27:AN27"/>
    <mergeCell ref="AI28:AN28"/>
    <mergeCell ref="AJ32:AN32"/>
    <mergeCell ref="AI29:AN29"/>
    <mergeCell ref="AK6:AM6"/>
    <mergeCell ref="AK7:AM7"/>
    <mergeCell ref="AJ3:AN3"/>
    <mergeCell ref="AJ2:AN2"/>
    <mergeCell ref="AK5:AM5"/>
    <mergeCell ref="AI16:AN16"/>
    <mergeCell ref="AI14:AN14"/>
    <mergeCell ref="AI15:AN15"/>
    <mergeCell ref="AK10:AM10"/>
    <mergeCell ref="AK9:AM9"/>
    <mergeCell ref="AK8:AM8"/>
    <mergeCell ref="AG35:AN37"/>
    <mergeCell ref="AE11:AH11"/>
    <mergeCell ref="W3:AH3"/>
    <mergeCell ref="W5:AA5"/>
    <mergeCell ref="AC5:AG5"/>
    <mergeCell ref="AD11:AD13"/>
    <mergeCell ref="Z11:Z13"/>
    <mergeCell ref="AA11:AA13"/>
    <mergeCell ref="AC11:AC13"/>
    <mergeCell ref="AB11:AB13"/>
    <mergeCell ref="Y11:Y13"/>
    <mergeCell ref="X11:X13"/>
    <mergeCell ref="N27:S27"/>
    <mergeCell ref="N29:S29"/>
    <mergeCell ref="N28:S28"/>
    <mergeCell ref="H32:M32"/>
    <mergeCell ref="O31:S31"/>
    <mergeCell ref="O32:S32"/>
    <mergeCell ref="L34:S34"/>
    <mergeCell ref="I11:I13"/>
    <mergeCell ref="J11:M11"/>
    <mergeCell ref="G11:G13"/>
    <mergeCell ref="F11:F13"/>
    <mergeCell ref="E11:E13"/>
    <mergeCell ref="C11:C13"/>
    <mergeCell ref="D11:D13"/>
    <mergeCell ref="H11:H13"/>
    <mergeCell ref="N26:S26"/>
    <mergeCell ref="N15:S15"/>
    <mergeCell ref="N16:S16"/>
    <mergeCell ref="I8:J8"/>
    <mergeCell ref="N22:S22"/>
    <mergeCell ref="N14:S14"/>
    <mergeCell ref="N13:S13"/>
    <mergeCell ref="P10:R10"/>
    <mergeCell ref="B8:F8"/>
    <mergeCell ref="B7:F7"/>
    <mergeCell ref="B35:J37"/>
    <mergeCell ref="L35:S37"/>
    <mergeCell ref="H31:M31"/>
    <mergeCell ref="B31:F31"/>
    <mergeCell ref="B32:F32"/>
    <mergeCell ref="B34:J34"/>
    <mergeCell ref="W35:AE37"/>
    <mergeCell ref="W32:AA32"/>
    <mergeCell ref="AC32:AH32"/>
    <mergeCell ref="B3:M3"/>
    <mergeCell ref="O3:S3"/>
    <mergeCell ref="W2:AH2"/>
    <mergeCell ref="P5:R5"/>
    <mergeCell ref="B5:F5"/>
    <mergeCell ref="B2:M2"/>
    <mergeCell ref="H5:L5"/>
    <mergeCell ref="H6:L6"/>
    <mergeCell ref="B9:F9"/>
    <mergeCell ref="B6:F6"/>
    <mergeCell ref="O2:S2"/>
  </mergeCells>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46</v>
      </c>
      <c r="C3" s="58"/>
      <c r="D3" s="58"/>
      <c r="E3" s="58"/>
      <c r="F3" s="58"/>
      <c r="G3" s="58"/>
      <c r="H3" s="58"/>
      <c r="I3" s="58"/>
      <c r="J3" s="58"/>
      <c r="K3" s="58"/>
      <c r="L3" s="58"/>
      <c r="M3" s="59"/>
      <c r="N3" s="55"/>
      <c r="O3" s="60">
        <v>1560000.0</v>
      </c>
      <c r="P3" s="58"/>
      <c r="Q3" s="58"/>
      <c r="R3" s="58"/>
      <c r="S3" s="59"/>
      <c r="T3" s="56"/>
      <c r="U3" s="52"/>
      <c r="V3" s="53"/>
      <c r="W3" s="57" t="s">
        <v>54</v>
      </c>
      <c r="X3" s="58"/>
      <c r="Y3" s="58"/>
      <c r="Z3" s="58"/>
      <c r="AA3" s="58"/>
      <c r="AB3" s="58"/>
      <c r="AC3" s="58"/>
      <c r="AD3" s="58"/>
      <c r="AE3" s="58"/>
      <c r="AF3" s="58"/>
      <c r="AG3" s="58"/>
      <c r="AH3" s="59"/>
      <c r="AI3" s="55"/>
      <c r="AJ3" s="60">
        <v>1370000.0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15000.0</v>
      </c>
      <c r="I6" s="58"/>
      <c r="J6" s="58"/>
      <c r="K6" s="58"/>
      <c r="L6" s="59"/>
      <c r="M6" s="55"/>
      <c r="N6" s="55"/>
      <c r="O6" s="55"/>
      <c r="P6" s="66" t="str">
        <f>IF(B3&lt;&gt;"",IF(P8&gt;AK8,"WIN",IF(P8=AK8, "TIE","LOSS")),"")</f>
        <v>WIN</v>
      </c>
      <c r="Q6" s="58"/>
      <c r="R6" s="59"/>
      <c r="S6" s="55"/>
      <c r="T6" s="56"/>
      <c r="U6" s="52"/>
      <c r="V6" s="53"/>
      <c r="W6" s="64">
        <f>IF(W3&lt;&gt;"",IF(AJ3&lt;O3,O3-AJ3,0),"")</f>
        <v>190000</v>
      </c>
      <c r="X6" s="58"/>
      <c r="Y6" s="58"/>
      <c r="Z6" s="58"/>
      <c r="AA6" s="59"/>
      <c r="AB6" s="55"/>
      <c r="AC6" s="65">
        <v>6000.0</v>
      </c>
      <c r="AD6" s="58"/>
      <c r="AE6" s="58"/>
      <c r="AF6" s="58"/>
      <c r="AG6" s="59"/>
      <c r="AH6" s="55"/>
      <c r="AI6" s="55"/>
      <c r="AJ6" s="55"/>
      <c r="AK6" s="66" t="str">
        <f>IF(W3&lt;&gt;"",IF(AK8&gt;P8,"WIN",IF(AK8=P8, "TIE","LOSS")),"")</f>
        <v>LOSS</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752</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+2</v>
      </c>
      <c r="L8" s="59"/>
      <c r="M8" s="55"/>
      <c r="N8" s="55"/>
      <c r="O8" s="55"/>
      <c r="P8" s="66">
        <f>IF(B3&lt;&gt;"",SUM(D14:D29),"")</f>
        <v>5</v>
      </c>
      <c r="Q8" s="58"/>
      <c r="R8" s="59"/>
      <c r="S8" s="55"/>
      <c r="T8" s="56"/>
      <c r="U8" s="52"/>
      <c r="V8" s="53"/>
      <c r="W8" s="134" t="s">
        <v>754</v>
      </c>
      <c r="X8" s="80"/>
      <c r="Y8" s="80"/>
      <c r="Z8" s="80"/>
      <c r="AA8" s="81"/>
      <c r="AB8" s="55"/>
      <c r="AC8" s="55"/>
      <c r="AD8" s="54" t="s">
        <v>64</v>
      </c>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2</v>
      </c>
      <c r="Q10" s="58"/>
      <c r="R10" s="59"/>
      <c r="S10" s="55"/>
      <c r="T10" s="56"/>
      <c r="U10" s="52"/>
      <c r="V10" s="53"/>
      <c r="W10" s="55"/>
      <c r="X10" s="55"/>
      <c r="Y10" s="55"/>
      <c r="Z10" s="55"/>
      <c r="AA10" s="55"/>
      <c r="AB10" s="55"/>
      <c r="AC10" s="55"/>
      <c r="AD10" s="55"/>
      <c r="AE10" s="55"/>
      <c r="AF10" s="55"/>
      <c r="AG10" s="55"/>
      <c r="AH10" s="55"/>
      <c r="AI10" s="55"/>
      <c r="AJ10" s="86"/>
      <c r="AK10" s="66">
        <f>IF(W3&lt;&gt;"",SUM(AA14:AA29),"")</f>
        <v>4</v>
      </c>
      <c r="AL10" s="58"/>
      <c r="AM10" s="59"/>
      <c r="AN10" s="55"/>
      <c r="AO10" s="56"/>
    </row>
    <row r="11" ht="15.0" customHeight="1">
      <c r="A11" s="53"/>
      <c r="B11" s="55"/>
      <c r="C11" s="87" t="s">
        <v>758</v>
      </c>
      <c r="D11" s="88" t="s">
        <v>759</v>
      </c>
      <c r="E11" s="87" t="s">
        <v>761</v>
      </c>
      <c r="F11" s="87" t="s">
        <v>762</v>
      </c>
      <c r="G11" s="89" t="s">
        <v>69</v>
      </c>
      <c r="H11" s="87" t="s">
        <v>764</v>
      </c>
      <c r="I11" s="91" t="s">
        <v>71</v>
      </c>
      <c r="J11" s="104" t="s">
        <v>72</v>
      </c>
      <c r="K11" s="58"/>
      <c r="L11" s="58"/>
      <c r="M11" s="59"/>
      <c r="N11" s="55"/>
      <c r="O11" s="55"/>
      <c r="P11" s="93"/>
      <c r="Q11" s="93"/>
      <c r="R11" s="93"/>
      <c r="S11" s="55"/>
      <c r="T11" s="56"/>
      <c r="U11" s="52"/>
      <c r="V11" s="53"/>
      <c r="W11" s="55"/>
      <c r="X11" s="87" t="s">
        <v>766</v>
      </c>
      <c r="Y11" s="88" t="s">
        <v>767</v>
      </c>
      <c r="Z11" s="87" t="s">
        <v>769</v>
      </c>
      <c r="AA11" s="87" t="s">
        <v>770</v>
      </c>
      <c r="AB11" s="89" t="s">
        <v>69</v>
      </c>
      <c r="AC11" s="87" t="s">
        <v>773</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v>2.0</v>
      </c>
      <c r="D14" s="99"/>
      <c r="E14" s="99"/>
      <c r="F14" s="99"/>
      <c r="G14" s="100"/>
      <c r="H14" s="101"/>
      <c r="I14" s="103">
        <f t="shared" ref="I14:I29" si="1">C14+D14*3+E14*2+F14*2+H14*5</f>
        <v>2</v>
      </c>
      <c r="J14" s="105"/>
      <c r="K14" s="100"/>
      <c r="L14" s="100"/>
      <c r="M14" s="106"/>
      <c r="N14" s="107"/>
      <c r="O14" s="58"/>
      <c r="P14" s="58"/>
      <c r="Q14" s="58"/>
      <c r="R14" s="58"/>
      <c r="S14" s="59"/>
      <c r="T14" s="56"/>
      <c r="U14" s="52"/>
      <c r="V14" s="53"/>
      <c r="W14" s="95">
        <v>1.0</v>
      </c>
      <c r="X14" s="98"/>
      <c r="Y14" s="99">
        <v>1.0</v>
      </c>
      <c r="Z14" s="99"/>
      <c r="AA14" s="99"/>
      <c r="AB14" s="100"/>
      <c r="AC14" s="101"/>
      <c r="AD14" s="103">
        <f t="shared" ref="AD14:AD29" si="2">X14+Y14*3+Z14*2+AA14*2+AC14*5</f>
        <v>3</v>
      </c>
      <c r="AE14" s="105"/>
      <c r="AF14" s="100"/>
      <c r="AG14" s="100"/>
      <c r="AH14" s="106"/>
      <c r="AI14" s="108"/>
      <c r="AJ14" s="58"/>
      <c r="AK14" s="58"/>
      <c r="AL14" s="58"/>
      <c r="AM14" s="58"/>
      <c r="AN14" s="59"/>
      <c r="AO14" s="56"/>
    </row>
    <row r="15" ht="15.0" customHeight="1">
      <c r="A15" s="53"/>
      <c r="B15" s="95">
        <v>2.0</v>
      </c>
      <c r="C15" s="109"/>
      <c r="D15" s="117">
        <v>3.0</v>
      </c>
      <c r="E15" s="111"/>
      <c r="F15" s="111"/>
      <c r="G15" s="112"/>
      <c r="H15" s="114"/>
      <c r="I15" s="103">
        <f t="shared" si="1"/>
        <v>9</v>
      </c>
      <c r="J15" s="109"/>
      <c r="K15" s="115"/>
      <c r="L15" s="115"/>
      <c r="M15" s="114"/>
      <c r="N15" s="107"/>
      <c r="O15" s="58"/>
      <c r="P15" s="58"/>
      <c r="Q15" s="58"/>
      <c r="R15" s="58"/>
      <c r="S15" s="59"/>
      <c r="T15" s="56"/>
      <c r="U15" s="52"/>
      <c r="V15" s="53"/>
      <c r="W15" s="95">
        <v>2.0</v>
      </c>
      <c r="X15" s="109"/>
      <c r="Y15" s="110"/>
      <c r="Z15" s="111"/>
      <c r="AA15" s="118">
        <v>1.0</v>
      </c>
      <c r="AB15" s="112"/>
      <c r="AC15" s="114"/>
      <c r="AD15" s="103">
        <f t="shared" si="2"/>
        <v>2</v>
      </c>
      <c r="AE15" s="109"/>
      <c r="AF15" s="115"/>
      <c r="AG15" s="115"/>
      <c r="AH15" s="114"/>
      <c r="AI15" s="107"/>
      <c r="AJ15" s="58"/>
      <c r="AK15" s="58"/>
      <c r="AL15" s="58"/>
      <c r="AM15" s="58"/>
      <c r="AN15" s="59"/>
      <c r="AO15" s="56"/>
    </row>
    <row r="16" ht="15.0" customHeight="1">
      <c r="A16" s="53"/>
      <c r="B16" s="95">
        <v>3.0</v>
      </c>
      <c r="C16" s="109"/>
      <c r="D16" s="117">
        <v>1.0</v>
      </c>
      <c r="E16" s="111"/>
      <c r="F16" s="118">
        <v>1.0</v>
      </c>
      <c r="G16" s="112"/>
      <c r="H16" s="114"/>
      <c r="I16" s="103">
        <f t="shared" si="1"/>
        <v>5</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8">
        <v>1.0</v>
      </c>
      <c r="G19" s="138">
        <v>1.0</v>
      </c>
      <c r="H19" s="114"/>
      <c r="I19" s="103">
        <f t="shared" si="1"/>
        <v>2</v>
      </c>
      <c r="J19" s="109"/>
      <c r="K19" s="111"/>
      <c r="L19" s="111"/>
      <c r="M19" s="114"/>
      <c r="N19" s="108" t="s">
        <v>213</v>
      </c>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8" t="s">
        <v>171</v>
      </c>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37">
        <v>1.0</v>
      </c>
      <c r="Y23" s="110"/>
      <c r="Z23" s="111"/>
      <c r="AA23" s="111"/>
      <c r="AB23" s="112"/>
      <c r="AC23" s="114"/>
      <c r="AD23" s="103">
        <f t="shared" si="2"/>
        <v>1</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8">
        <v>1.0</v>
      </c>
      <c r="AB24" s="112"/>
      <c r="AC24" s="114"/>
      <c r="AD24" s="103">
        <f t="shared" si="2"/>
        <v>2</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1"/>
      <c r="AA25" s="118">
        <v>1.0</v>
      </c>
      <c r="AB25" s="112"/>
      <c r="AC25" s="114"/>
      <c r="AD25" s="103">
        <f t="shared" si="2"/>
        <v>2</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37">
        <v>1.0</v>
      </c>
      <c r="D27" s="117">
        <v>1.0</v>
      </c>
      <c r="E27" s="111"/>
      <c r="F27" s="118"/>
      <c r="G27" s="112"/>
      <c r="H27" s="119">
        <v>1.0</v>
      </c>
      <c r="I27" s="103">
        <f t="shared" si="1"/>
        <v>9</v>
      </c>
      <c r="J27" s="109"/>
      <c r="K27" s="111"/>
      <c r="L27" s="111"/>
      <c r="M27" s="114"/>
      <c r="N27" s="108" t="s">
        <v>130</v>
      </c>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8">
        <v>1.0</v>
      </c>
      <c r="AB29" s="112"/>
      <c r="AC29" s="114"/>
      <c r="AD29" s="103">
        <f t="shared" si="2"/>
        <v>2</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40000.0</v>
      </c>
      <c r="C32" s="58"/>
      <c r="D32" s="58"/>
      <c r="E32" s="58"/>
      <c r="F32" s="59"/>
      <c r="G32" s="55"/>
      <c r="H32" s="60"/>
      <c r="I32" s="58"/>
      <c r="J32" s="58"/>
      <c r="K32" s="58"/>
      <c r="L32" s="58"/>
      <c r="M32" s="59"/>
      <c r="N32" s="55"/>
      <c r="O32" s="122"/>
      <c r="P32" s="58"/>
      <c r="Q32" s="58"/>
      <c r="R32" s="58"/>
      <c r="S32" s="59"/>
      <c r="T32" s="56"/>
      <c r="U32" s="52"/>
      <c r="V32" s="53"/>
      <c r="W32" s="121">
        <v>50000.0</v>
      </c>
      <c r="X32" s="58"/>
      <c r="Y32" s="58"/>
      <c r="Z32" s="58"/>
      <c r="AA32" s="59"/>
      <c r="AB32" s="55"/>
      <c r="AC32" s="60"/>
      <c r="AD32" s="58"/>
      <c r="AE32" s="58"/>
      <c r="AF32" s="58"/>
      <c r="AG32" s="58"/>
      <c r="AH32" s="59"/>
      <c r="AI32" s="55"/>
      <c r="AJ32" s="122"/>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47</v>
      </c>
      <c r="C3" s="58"/>
      <c r="D3" s="58"/>
      <c r="E3" s="58"/>
      <c r="F3" s="58"/>
      <c r="G3" s="58"/>
      <c r="H3" s="58"/>
      <c r="I3" s="58"/>
      <c r="J3" s="58"/>
      <c r="K3" s="58"/>
      <c r="L3" s="58"/>
      <c r="M3" s="59"/>
      <c r="N3" s="55"/>
      <c r="O3" s="60">
        <v>1000000.0</v>
      </c>
      <c r="P3" s="58"/>
      <c r="Q3" s="58"/>
      <c r="R3" s="58"/>
      <c r="S3" s="59"/>
      <c r="T3" s="56"/>
      <c r="U3" s="52"/>
      <c r="V3" s="53"/>
      <c r="W3" s="57" t="s">
        <v>49</v>
      </c>
      <c r="X3" s="58"/>
      <c r="Y3" s="58"/>
      <c r="Z3" s="58"/>
      <c r="AA3" s="58"/>
      <c r="AB3" s="58"/>
      <c r="AC3" s="58"/>
      <c r="AD3" s="58"/>
      <c r="AE3" s="58"/>
      <c r="AF3" s="58"/>
      <c r="AG3" s="58"/>
      <c r="AH3" s="59"/>
      <c r="AI3" s="55"/>
      <c r="AJ3" s="60">
        <v>1000000.0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7000.0</v>
      </c>
      <c r="I6" s="58"/>
      <c r="J6" s="58"/>
      <c r="K6" s="58"/>
      <c r="L6" s="59"/>
      <c r="M6" s="55"/>
      <c r="N6" s="55"/>
      <c r="O6" s="55"/>
      <c r="P6" s="135" t="s">
        <v>751</v>
      </c>
      <c r="Q6" s="58"/>
      <c r="R6" s="59"/>
      <c r="S6" s="55"/>
      <c r="T6" s="56"/>
      <c r="U6" s="52"/>
      <c r="V6" s="53"/>
      <c r="W6" s="64">
        <f>IF(W3&lt;&gt;"",IF(AJ3&lt;O3,O3-AJ3,0),"")</f>
        <v>0</v>
      </c>
      <c r="X6" s="58"/>
      <c r="Y6" s="58"/>
      <c r="Z6" s="58"/>
      <c r="AA6" s="59"/>
      <c r="AB6" s="55"/>
      <c r="AC6" s="65">
        <v>9000.0</v>
      </c>
      <c r="AD6" s="58"/>
      <c r="AE6" s="58"/>
      <c r="AF6" s="58"/>
      <c r="AG6" s="59"/>
      <c r="AH6" s="55"/>
      <c r="AI6" s="55"/>
      <c r="AJ6" s="55"/>
      <c r="AK6" s="135" t="s">
        <v>753</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+0</v>
      </c>
      <c r="L8" s="59"/>
      <c r="M8" s="55"/>
      <c r="N8" s="55"/>
      <c r="O8" s="55"/>
      <c r="P8" s="135">
        <v>2.0</v>
      </c>
      <c r="Q8" s="58"/>
      <c r="R8" s="59"/>
      <c r="S8" s="55"/>
      <c r="T8" s="56"/>
      <c r="U8" s="52"/>
      <c r="V8" s="53"/>
      <c r="W8" s="79"/>
      <c r="X8" s="80"/>
      <c r="Y8" s="80"/>
      <c r="Z8" s="80"/>
      <c r="AA8" s="81"/>
      <c r="AB8" s="55"/>
      <c r="AC8" s="55"/>
      <c r="AD8" s="54" t="s">
        <v>64</v>
      </c>
      <c r="AF8" s="82" t="str">
        <f>if(W3&lt;&gt;"",if(AC6=H6,"+0",if(AC6&gt;H6,if(AC6&gt;=H6*2,"+2","+1"),"+0")),"")</f>
        <v>+1</v>
      </c>
      <c r="AG8" s="59"/>
      <c r="AH8" s="55"/>
      <c r="AI8" s="55"/>
      <c r="AJ8" s="55"/>
      <c r="AK8" s="66">
        <f>IF(W3&lt;&gt;"",SUM(Y14:Y29),"")</f>
        <v>0</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135">
        <v>2.0</v>
      </c>
      <c r="Q10" s="58"/>
      <c r="R10" s="59"/>
      <c r="S10" s="55"/>
      <c r="T10" s="56"/>
      <c r="U10" s="52"/>
      <c r="V10" s="53"/>
      <c r="W10" s="55"/>
      <c r="X10" s="55"/>
      <c r="Y10" s="55"/>
      <c r="Z10" s="55"/>
      <c r="AA10" s="55"/>
      <c r="AB10" s="55"/>
      <c r="AC10" s="55"/>
      <c r="AD10" s="55"/>
      <c r="AE10" s="55"/>
      <c r="AF10" s="55"/>
      <c r="AG10" s="55"/>
      <c r="AH10" s="55"/>
      <c r="AI10" s="55"/>
      <c r="AJ10" s="86"/>
      <c r="AK10" s="66">
        <f>IF(W3&lt;&gt;"",SUM(AA14:AA29),"")</f>
        <v>0</v>
      </c>
      <c r="AL10" s="58"/>
      <c r="AM10" s="59"/>
      <c r="AN10" s="55"/>
      <c r="AO10" s="56"/>
    </row>
    <row r="11" ht="15.0" customHeight="1">
      <c r="A11" s="53"/>
      <c r="B11" s="55"/>
      <c r="C11" s="87" t="s">
        <v>756</v>
      </c>
      <c r="D11" s="88" t="s">
        <v>757</v>
      </c>
      <c r="E11" s="87" t="s">
        <v>760</v>
      </c>
      <c r="F11" s="87" t="s">
        <v>763</v>
      </c>
      <c r="G11" s="89" t="s">
        <v>69</v>
      </c>
      <c r="H11" s="87" t="s">
        <v>765</v>
      </c>
      <c r="I11" s="91" t="s">
        <v>71</v>
      </c>
      <c r="J11" s="104" t="s">
        <v>72</v>
      </c>
      <c r="K11" s="58"/>
      <c r="L11" s="58"/>
      <c r="M11" s="59"/>
      <c r="N11" s="55"/>
      <c r="O11" s="55"/>
      <c r="P11" s="93"/>
      <c r="Q11" s="93"/>
      <c r="R11" s="93"/>
      <c r="S11" s="55"/>
      <c r="T11" s="56"/>
      <c r="U11" s="52"/>
      <c r="V11" s="53"/>
      <c r="W11" s="55"/>
      <c r="X11" s="87" t="s">
        <v>768</v>
      </c>
      <c r="Y11" s="88" t="s">
        <v>771</v>
      </c>
      <c r="Z11" s="87" t="s">
        <v>772</v>
      </c>
      <c r="AA11" s="87" t="s">
        <v>774</v>
      </c>
      <c r="AB11" s="89" t="s">
        <v>69</v>
      </c>
      <c r="AC11" s="87" t="s">
        <v>775</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c r="D14" s="99"/>
      <c r="E14" s="99"/>
      <c r="F14" s="99"/>
      <c r="G14" s="100"/>
      <c r="H14" s="101"/>
      <c r="I14" s="103">
        <f t="shared" ref="I14:I29" si="1">C14+D14*3+E14*2+F14*2+H14*5</f>
        <v>0</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100"/>
      <c r="AH14" s="106"/>
      <c r="AI14" s="108"/>
      <c r="AJ14" s="58"/>
      <c r="AK14" s="58"/>
      <c r="AL14" s="58"/>
      <c r="AM14" s="58"/>
      <c r="AN14" s="59"/>
      <c r="AO14" s="56"/>
    </row>
    <row r="15" ht="15.0" customHeight="1">
      <c r="A15" s="53"/>
      <c r="B15" s="95">
        <v>2.0</v>
      </c>
      <c r="C15" s="109"/>
      <c r="D15" s="110"/>
      <c r="E15" s="111"/>
      <c r="F15" s="111"/>
      <c r="G15" s="112"/>
      <c r="H15" s="114"/>
      <c r="I15" s="103">
        <f t="shared" si="1"/>
        <v>0</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8"/>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1"/>
        <v>0</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9">
        <v>1.0</v>
      </c>
      <c r="AD22" s="103">
        <f t="shared" si="2"/>
        <v>5</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37">
        <v>1.0</v>
      </c>
      <c r="Y23" s="110"/>
      <c r="Z23" s="111"/>
      <c r="AA23" s="111"/>
      <c r="AB23" s="112"/>
      <c r="AC23" s="114"/>
      <c r="AD23" s="103">
        <f t="shared" si="2"/>
        <v>1</v>
      </c>
      <c r="AE23" s="109"/>
      <c r="AF23" s="111"/>
      <c r="AG23" s="111"/>
      <c r="AH23" s="114"/>
      <c r="AI23" s="107"/>
      <c r="AJ23" s="58"/>
      <c r="AK23" s="58"/>
      <c r="AL23" s="58"/>
      <c r="AM23" s="58"/>
      <c r="AN23" s="59"/>
      <c r="AO23" s="56"/>
    </row>
    <row r="24" ht="15.0" customHeight="1">
      <c r="A24" s="53"/>
      <c r="B24" s="95">
        <v>11.0</v>
      </c>
      <c r="C24" s="109"/>
      <c r="D24" s="117">
        <v>1.0</v>
      </c>
      <c r="E24" s="111"/>
      <c r="F24" s="111"/>
      <c r="G24" s="112"/>
      <c r="H24" s="114"/>
      <c r="I24" s="103">
        <f t="shared" si="1"/>
        <v>3</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37">
        <v>1.0</v>
      </c>
      <c r="Y25" s="110"/>
      <c r="Z25" s="111"/>
      <c r="AA25" s="111"/>
      <c r="AB25" s="112"/>
      <c r="AC25" s="114"/>
      <c r="AD25" s="103">
        <f t="shared" si="2"/>
        <v>1</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37">
        <v>1.0</v>
      </c>
      <c r="D27" s="117">
        <v>1.0</v>
      </c>
      <c r="E27" s="111"/>
      <c r="F27" s="118"/>
      <c r="G27" s="112"/>
      <c r="H27" s="114"/>
      <c r="I27" s="103">
        <f t="shared" si="1"/>
        <v>4</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37">
        <v>1.0</v>
      </c>
      <c r="D28" s="110"/>
      <c r="E28" s="111"/>
      <c r="F28" s="118">
        <v>1.0</v>
      </c>
      <c r="G28" s="112"/>
      <c r="H28" s="114"/>
      <c r="I28" s="103">
        <f t="shared" si="1"/>
        <v>3</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8">
        <v>1.0</v>
      </c>
      <c r="G29" s="112"/>
      <c r="H29" s="119">
        <v>1.0</v>
      </c>
      <c r="I29" s="103">
        <f t="shared" si="1"/>
        <v>7</v>
      </c>
      <c r="J29" s="109"/>
      <c r="K29" s="111"/>
      <c r="L29" s="111"/>
      <c r="M29" s="114"/>
      <c r="N29" s="108" t="s">
        <v>213</v>
      </c>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60000.0</v>
      </c>
      <c r="C32" s="58"/>
      <c r="D32" s="58"/>
      <c r="E32" s="58"/>
      <c r="F32" s="59"/>
      <c r="G32" s="55"/>
      <c r="H32" s="60"/>
      <c r="I32" s="58"/>
      <c r="J32" s="58"/>
      <c r="K32" s="58"/>
      <c r="L32" s="58"/>
      <c r="M32" s="59"/>
      <c r="N32" s="55"/>
      <c r="O32" s="122">
        <v>2.0</v>
      </c>
      <c r="P32" s="58"/>
      <c r="Q32" s="58"/>
      <c r="R32" s="58"/>
      <c r="S32" s="59"/>
      <c r="T32" s="56"/>
      <c r="U32" s="52"/>
      <c r="V32" s="53"/>
      <c r="W32" s="121">
        <v>40000.0</v>
      </c>
      <c r="X32" s="58"/>
      <c r="Y32" s="58"/>
      <c r="Z32" s="58"/>
      <c r="AA32" s="59"/>
      <c r="AB32" s="55"/>
      <c r="AC32" s="60"/>
      <c r="AD32" s="58"/>
      <c r="AE32" s="58"/>
      <c r="AF32" s="58"/>
      <c r="AG32" s="58"/>
      <c r="AH32" s="59"/>
      <c r="AI32" s="55"/>
      <c r="AJ32" s="122">
        <v>3.0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B3:M3"/>
    <mergeCell ref="B2:M2"/>
    <mergeCell ref="O2:S2"/>
    <mergeCell ref="O3:S3"/>
    <mergeCell ref="AC5:AG5"/>
    <mergeCell ref="AK5:AM5"/>
    <mergeCell ref="AC6:AG6"/>
    <mergeCell ref="AK6:AM6"/>
    <mergeCell ref="P5:R5"/>
    <mergeCell ref="B5:F5"/>
    <mergeCell ref="W2:AH2"/>
    <mergeCell ref="W3:AH3"/>
    <mergeCell ref="P6:R6"/>
    <mergeCell ref="AJ3:AN3"/>
    <mergeCell ref="AJ2:AN2"/>
    <mergeCell ref="AA11:AA13"/>
    <mergeCell ref="AB11:AB13"/>
    <mergeCell ref="AC11:AC13"/>
    <mergeCell ref="AI14:AN14"/>
    <mergeCell ref="AI13:AN13"/>
    <mergeCell ref="AI15:AN15"/>
    <mergeCell ref="AD11:AD13"/>
    <mergeCell ref="AF12:AF13"/>
    <mergeCell ref="AG12:AG13"/>
    <mergeCell ref="AH12:AH13"/>
    <mergeCell ref="AE11:AH11"/>
    <mergeCell ref="AE12:AE13"/>
    <mergeCell ref="N20:S20"/>
    <mergeCell ref="N22:S22"/>
    <mergeCell ref="N21:S21"/>
    <mergeCell ref="K12:K13"/>
    <mergeCell ref="J12:J13"/>
    <mergeCell ref="L12:L13"/>
    <mergeCell ref="J11:M11"/>
    <mergeCell ref="N17:S17"/>
    <mergeCell ref="N15:S15"/>
    <mergeCell ref="N16:S16"/>
    <mergeCell ref="N13:S13"/>
    <mergeCell ref="N14:S14"/>
    <mergeCell ref="F11:F13"/>
    <mergeCell ref="H11:H13"/>
    <mergeCell ref="G11:G13"/>
    <mergeCell ref="N18:S18"/>
    <mergeCell ref="N19:S19"/>
    <mergeCell ref="M12:M13"/>
    <mergeCell ref="I11:I13"/>
    <mergeCell ref="P7:R7"/>
    <mergeCell ref="P8:R8"/>
    <mergeCell ref="W5:AA5"/>
    <mergeCell ref="W6:AA6"/>
    <mergeCell ref="P10:R10"/>
    <mergeCell ref="P9:R9"/>
    <mergeCell ref="W7:AA7"/>
    <mergeCell ref="W9:AA9"/>
    <mergeCell ref="W8:AA8"/>
    <mergeCell ref="AI23:AN23"/>
    <mergeCell ref="AJ32:AN32"/>
    <mergeCell ref="AG35:AN37"/>
    <mergeCell ref="AI24:AN24"/>
    <mergeCell ref="AC32:AH32"/>
    <mergeCell ref="AI25:AN25"/>
    <mergeCell ref="AI26:AN26"/>
    <mergeCell ref="AI29:AN29"/>
    <mergeCell ref="N27:S27"/>
    <mergeCell ref="N28:S28"/>
    <mergeCell ref="O32:S32"/>
    <mergeCell ref="O31:S31"/>
    <mergeCell ref="AI28:AN28"/>
    <mergeCell ref="AI27:AN27"/>
    <mergeCell ref="N26:S26"/>
    <mergeCell ref="N24:S24"/>
    <mergeCell ref="N25:S25"/>
    <mergeCell ref="N23:S23"/>
    <mergeCell ref="W32:AA32"/>
    <mergeCell ref="N29:S29"/>
    <mergeCell ref="AI16:AN16"/>
    <mergeCell ref="AI17:AN17"/>
    <mergeCell ref="AI18:AN18"/>
    <mergeCell ref="AI21:AN21"/>
    <mergeCell ref="AI19:AN19"/>
    <mergeCell ref="AI20:AN20"/>
    <mergeCell ref="AI22:AN22"/>
    <mergeCell ref="H5:L5"/>
    <mergeCell ref="H6:L6"/>
    <mergeCell ref="K8:L8"/>
    <mergeCell ref="I8:J8"/>
    <mergeCell ref="AF8:AG8"/>
    <mergeCell ref="AD8:AE8"/>
    <mergeCell ref="AK8:AM8"/>
    <mergeCell ref="AK9:AM9"/>
    <mergeCell ref="AK7:AM7"/>
    <mergeCell ref="AK10:AM10"/>
    <mergeCell ref="B6:F6"/>
    <mergeCell ref="B8:F8"/>
    <mergeCell ref="B7:F7"/>
    <mergeCell ref="B9:F9"/>
    <mergeCell ref="E11:E13"/>
    <mergeCell ref="D11:D13"/>
    <mergeCell ref="C11:C13"/>
    <mergeCell ref="Z11:Z13"/>
    <mergeCell ref="X11:X13"/>
    <mergeCell ref="Y11:Y13"/>
    <mergeCell ref="L35:S37"/>
    <mergeCell ref="L34:S34"/>
    <mergeCell ref="W35:AE37"/>
    <mergeCell ref="B35:J37"/>
    <mergeCell ref="B34:J34"/>
    <mergeCell ref="H32:M32"/>
    <mergeCell ref="H31:M31"/>
    <mergeCell ref="B32:F32"/>
    <mergeCell ref="B31:F31"/>
  </mergeCells>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N2" s="55"/>
      <c r="O2" s="54" t="s">
        <v>57</v>
      </c>
      <c r="T2" s="56"/>
      <c r="U2" s="52"/>
      <c r="V2" s="53"/>
      <c r="W2" s="54" t="s">
        <v>58</v>
      </c>
      <c r="AI2" s="55"/>
      <c r="AJ2" s="54" t="s">
        <v>57</v>
      </c>
      <c r="AO2" s="56"/>
    </row>
    <row r="3" ht="15.0" customHeight="1">
      <c r="A3" s="53"/>
      <c r="B3" s="57" t="s">
        <v>46</v>
      </c>
      <c r="C3" s="58"/>
      <c r="D3" s="58"/>
      <c r="E3" s="58"/>
      <c r="F3" s="58"/>
      <c r="G3" s="58"/>
      <c r="H3" s="58"/>
      <c r="I3" s="58"/>
      <c r="J3" s="58"/>
      <c r="K3" s="58"/>
      <c r="L3" s="58"/>
      <c r="M3" s="59"/>
      <c r="N3" s="55"/>
      <c r="O3" s="60">
        <v>1480000.0</v>
      </c>
      <c r="P3" s="58"/>
      <c r="Q3" s="58"/>
      <c r="R3" s="58"/>
      <c r="S3" s="59"/>
      <c r="T3" s="56"/>
      <c r="U3" s="52"/>
      <c r="V3" s="53"/>
      <c r="W3" s="57" t="s">
        <v>21</v>
      </c>
      <c r="X3" s="58"/>
      <c r="Y3" s="58"/>
      <c r="Z3" s="58"/>
      <c r="AA3" s="58"/>
      <c r="AB3" s="58"/>
      <c r="AC3" s="58"/>
      <c r="AD3" s="58"/>
      <c r="AE3" s="58"/>
      <c r="AF3" s="58"/>
      <c r="AG3" s="58"/>
      <c r="AH3" s="59"/>
      <c r="AI3" s="55"/>
      <c r="AJ3" s="60">
        <v>1070000.0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G5" s="55"/>
      <c r="H5" s="54" t="s">
        <v>60</v>
      </c>
      <c r="M5" s="55"/>
      <c r="N5" s="55"/>
      <c r="O5" s="55"/>
      <c r="P5" s="61" t="s">
        <v>61</v>
      </c>
      <c r="Q5" s="62"/>
      <c r="R5" s="62"/>
      <c r="S5" s="55"/>
      <c r="T5" s="56"/>
      <c r="U5" s="52"/>
      <c r="V5" s="53"/>
      <c r="W5" s="54" t="s">
        <v>59</v>
      </c>
      <c r="AB5" s="55"/>
      <c r="AC5" s="54" t="s">
        <v>60</v>
      </c>
      <c r="AH5" s="55"/>
      <c r="AI5" s="55"/>
      <c r="AJ5" s="55"/>
      <c r="AK5" s="63" t="s">
        <v>61</v>
      </c>
      <c r="AL5" s="62"/>
      <c r="AM5" s="62"/>
      <c r="AN5" s="55"/>
      <c r="AO5" s="56"/>
    </row>
    <row r="6" ht="15.0" customHeight="1">
      <c r="A6" s="53"/>
      <c r="B6" s="64">
        <f>IF(B3&lt;&gt;"",IF(O3&lt;AJ3,AJ3-O3,0),"")</f>
        <v>0</v>
      </c>
      <c r="C6" s="58"/>
      <c r="D6" s="58"/>
      <c r="E6" s="58"/>
      <c r="F6" s="59"/>
      <c r="G6" s="55"/>
      <c r="H6" s="65">
        <v>13000.0</v>
      </c>
      <c r="I6" s="58"/>
      <c r="J6" s="58"/>
      <c r="K6" s="58"/>
      <c r="L6" s="59"/>
      <c r="M6" s="55"/>
      <c r="N6" s="55"/>
      <c r="O6" s="55"/>
      <c r="P6" s="66" t="str">
        <f>IF(B3&lt;&gt;"",IF(P8&gt;AK8,"WIN",IF(P8=AK8, "TIE","LOSS")),"")</f>
        <v>WIN</v>
      </c>
      <c r="Q6" s="58"/>
      <c r="R6" s="59"/>
      <c r="S6" s="55"/>
      <c r="T6" s="56"/>
      <c r="U6" s="52"/>
      <c r="V6" s="53"/>
      <c r="W6" s="64">
        <f>IF(W3&lt;&gt;"",IF(AJ3&lt;O3,O3-AJ3,0),"")</f>
        <v>410000</v>
      </c>
      <c r="X6" s="58"/>
      <c r="Y6" s="58"/>
      <c r="Z6" s="58"/>
      <c r="AA6" s="59"/>
      <c r="AB6" s="55"/>
      <c r="AC6" s="65">
        <v>8000.0</v>
      </c>
      <c r="AD6" s="58"/>
      <c r="AE6" s="58"/>
      <c r="AF6" s="58"/>
      <c r="AG6" s="59"/>
      <c r="AH6" s="55"/>
      <c r="AI6" s="55"/>
      <c r="AJ6" s="55"/>
      <c r="AK6" s="66" t="str">
        <f>IF(W3&lt;&gt;"",IF(AK8&gt;P8,"WIN",IF(AK8=P8, "TIE","LOSS")),"")</f>
        <v>LOSS</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90" t="s">
        <v>777</v>
      </c>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K8" s="66" t="str">
        <f>if(B3&lt;&gt;"",if(H6=AC6,"+0",if(H6&gt;AC6,if(H6&gt;=AC6*2,"+2","+1"),"+0")),"")</f>
        <v>+1</v>
      </c>
      <c r="L8" s="59"/>
      <c r="M8" s="55"/>
      <c r="N8" s="55"/>
      <c r="O8" s="55"/>
      <c r="P8" s="66">
        <f>IF(B3&lt;&gt;"",SUM(D14:D29),"")</f>
        <v>3</v>
      </c>
      <c r="Q8" s="58"/>
      <c r="R8" s="59"/>
      <c r="S8" s="55"/>
      <c r="T8" s="56"/>
      <c r="U8" s="52"/>
      <c r="V8" s="53"/>
      <c r="W8" s="134" t="s">
        <v>778</v>
      </c>
      <c r="X8" s="80"/>
      <c r="Y8" s="80"/>
      <c r="Z8" s="80"/>
      <c r="AA8" s="81"/>
      <c r="AB8" s="55"/>
      <c r="AC8" s="55"/>
      <c r="AD8" s="54" t="s">
        <v>64</v>
      </c>
      <c r="AF8" s="82" t="str">
        <f>if(W3&lt;&gt;"",if(AC6=H6,"+0",if(AC6&gt;H6,if(AC6&gt;=H6*2,"+2","+1"),"+0")),"")</f>
        <v>+0</v>
      </c>
      <c r="AG8" s="59"/>
      <c r="AH8" s="55"/>
      <c r="AI8" s="55"/>
      <c r="AJ8" s="55"/>
      <c r="AK8" s="66">
        <f>IF(W3&lt;&gt;"",SUM(Y14:Y29),"")</f>
        <v>2</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136" t="s">
        <v>779</v>
      </c>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3</v>
      </c>
      <c r="Q10" s="58"/>
      <c r="R10" s="59"/>
      <c r="S10" s="55"/>
      <c r="T10" s="56"/>
      <c r="U10" s="52"/>
      <c r="V10" s="53"/>
      <c r="W10" s="55"/>
      <c r="X10" s="55"/>
      <c r="Y10" s="55"/>
      <c r="Z10" s="55"/>
      <c r="AA10" s="55"/>
      <c r="AB10" s="55"/>
      <c r="AC10" s="55"/>
      <c r="AD10" s="55"/>
      <c r="AE10" s="55"/>
      <c r="AF10" s="55"/>
      <c r="AG10" s="55"/>
      <c r="AH10" s="55"/>
      <c r="AI10" s="55"/>
      <c r="AJ10" s="86"/>
      <c r="AK10" s="66">
        <f>IF(W3&lt;&gt;"",SUM(AA14:AA29),"")</f>
        <v>1</v>
      </c>
      <c r="AL10" s="58"/>
      <c r="AM10" s="59"/>
      <c r="AN10" s="55"/>
      <c r="AO10" s="56"/>
    </row>
    <row r="11" ht="15.0" customHeight="1">
      <c r="A11" s="53"/>
      <c r="B11" s="55"/>
      <c r="C11" s="87" t="s">
        <v>780</v>
      </c>
      <c r="D11" s="88" t="s">
        <v>781</v>
      </c>
      <c r="E11" s="87" t="s">
        <v>782</v>
      </c>
      <c r="F11" s="87" t="s">
        <v>783</v>
      </c>
      <c r="G11" s="89" t="s">
        <v>69</v>
      </c>
      <c r="H11" s="87" t="s">
        <v>784</v>
      </c>
      <c r="I11" s="91" t="s">
        <v>71</v>
      </c>
      <c r="J11" s="104" t="s">
        <v>72</v>
      </c>
      <c r="K11" s="58"/>
      <c r="L11" s="58"/>
      <c r="M11" s="59"/>
      <c r="N11" s="55"/>
      <c r="O11" s="55"/>
      <c r="P11" s="93"/>
      <c r="Q11" s="93"/>
      <c r="R11" s="93"/>
      <c r="S11" s="55"/>
      <c r="T11" s="56"/>
      <c r="U11" s="52"/>
      <c r="V11" s="53"/>
      <c r="W11" s="55"/>
      <c r="X11" s="87" t="s">
        <v>785</v>
      </c>
      <c r="Y11" s="88" t="s">
        <v>786</v>
      </c>
      <c r="Z11" s="87" t="s">
        <v>787</v>
      </c>
      <c r="AA11" s="87" t="s">
        <v>788</v>
      </c>
      <c r="AB11" s="89" t="s">
        <v>69</v>
      </c>
      <c r="AC11" s="87" t="s">
        <v>789</v>
      </c>
      <c r="AD11" s="91" t="s">
        <v>71</v>
      </c>
      <c r="AE11" s="104"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v>1.0</v>
      </c>
      <c r="D14" s="99"/>
      <c r="E14" s="99"/>
      <c r="F14" s="99"/>
      <c r="G14" s="100"/>
      <c r="H14" s="101"/>
      <c r="I14" s="103">
        <f t="shared" ref="I14:I29" si="1">C14+D14*3+E14*2+F14*2+H14*5</f>
        <v>1</v>
      </c>
      <c r="J14" s="105"/>
      <c r="K14" s="100"/>
      <c r="L14" s="100"/>
      <c r="M14" s="106"/>
      <c r="N14" s="107"/>
      <c r="O14" s="58"/>
      <c r="P14" s="58"/>
      <c r="Q14" s="58"/>
      <c r="R14" s="58"/>
      <c r="S14" s="59"/>
      <c r="T14" s="56"/>
      <c r="U14" s="52"/>
      <c r="V14" s="53"/>
      <c r="W14" s="95">
        <v>1.0</v>
      </c>
      <c r="X14" s="98"/>
      <c r="Y14" s="99"/>
      <c r="Z14" s="99"/>
      <c r="AA14" s="99"/>
      <c r="AB14" s="100"/>
      <c r="AC14" s="101"/>
      <c r="AD14" s="103">
        <f t="shared" ref="AD14:AD29" si="2">X14+Y14*3+Z14*2+AA14*2+AC14*5</f>
        <v>0</v>
      </c>
      <c r="AE14" s="105"/>
      <c r="AF14" s="100"/>
      <c r="AG14" s="99" t="s">
        <v>790</v>
      </c>
      <c r="AH14" s="106"/>
      <c r="AI14" s="108"/>
      <c r="AJ14" s="58"/>
      <c r="AK14" s="58"/>
      <c r="AL14" s="58"/>
      <c r="AM14" s="58"/>
      <c r="AN14" s="59"/>
      <c r="AO14" s="56"/>
    </row>
    <row r="15" ht="15.0" customHeight="1">
      <c r="A15" s="53"/>
      <c r="B15" s="95">
        <v>2.0</v>
      </c>
      <c r="C15" s="109"/>
      <c r="D15" s="117">
        <v>2.0</v>
      </c>
      <c r="E15" s="111"/>
      <c r="F15" s="111"/>
      <c r="G15" s="112"/>
      <c r="H15" s="114"/>
      <c r="I15" s="103">
        <f t="shared" si="1"/>
        <v>6</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37">
        <v>1.0</v>
      </c>
      <c r="D16" s="117">
        <v>1.0</v>
      </c>
      <c r="E16" s="111"/>
      <c r="F16" s="111"/>
      <c r="G16" s="112"/>
      <c r="H16" s="114"/>
      <c r="I16" s="103">
        <f t="shared" si="1"/>
        <v>4</v>
      </c>
      <c r="J16" s="109"/>
      <c r="K16" s="111"/>
      <c r="L16" s="111"/>
      <c r="M16" s="114"/>
      <c r="N16" s="108" t="s">
        <v>791</v>
      </c>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7"/>
      <c r="E17" s="111"/>
      <c r="F17" s="111"/>
      <c r="G17" s="112"/>
      <c r="H17" s="114"/>
      <c r="I17" s="103">
        <f t="shared" si="1"/>
        <v>0</v>
      </c>
      <c r="J17" s="109"/>
      <c r="K17" s="111"/>
      <c r="L17" s="111"/>
      <c r="M17" s="114"/>
      <c r="N17" s="107"/>
      <c r="O17" s="58"/>
      <c r="P17" s="58"/>
      <c r="Q17" s="58"/>
      <c r="R17" s="58"/>
      <c r="S17" s="59"/>
      <c r="T17" s="56"/>
      <c r="U17" s="52"/>
      <c r="V17" s="53"/>
      <c r="W17" s="116">
        <v>4.0</v>
      </c>
      <c r="X17" s="137">
        <v>1.0</v>
      </c>
      <c r="Y17" s="110"/>
      <c r="Z17" s="111"/>
      <c r="AA17" s="118"/>
      <c r="AB17" s="112"/>
      <c r="AC17" s="119">
        <v>1.0</v>
      </c>
      <c r="AD17" s="103">
        <f t="shared" si="2"/>
        <v>6</v>
      </c>
      <c r="AE17" s="109"/>
      <c r="AF17" s="111"/>
      <c r="AG17" s="111"/>
      <c r="AH17" s="114"/>
      <c r="AI17" s="107"/>
      <c r="AJ17" s="58"/>
      <c r="AK17" s="58"/>
      <c r="AL17" s="58"/>
      <c r="AM17" s="58"/>
      <c r="AN17" s="59"/>
      <c r="AO17" s="56"/>
    </row>
    <row r="18" ht="15.0" customHeight="1">
      <c r="A18" s="53"/>
      <c r="B18" s="95">
        <v>5.0</v>
      </c>
      <c r="C18" s="109"/>
      <c r="D18" s="117"/>
      <c r="E18" s="111"/>
      <c r="F18" s="118">
        <v>1.0</v>
      </c>
      <c r="G18" s="112"/>
      <c r="H18" s="114"/>
      <c r="I18" s="103">
        <f t="shared" si="1"/>
        <v>2</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8">
        <v>2.0</v>
      </c>
      <c r="G19" s="112"/>
      <c r="H19" s="119">
        <v>1.0</v>
      </c>
      <c r="I19" s="103">
        <f t="shared" si="1"/>
        <v>9</v>
      </c>
      <c r="J19" s="109"/>
      <c r="K19" s="111"/>
      <c r="L19" s="111"/>
      <c r="M19" s="114"/>
      <c r="N19" s="107"/>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8"/>
      <c r="G20" s="112"/>
      <c r="H20" s="119"/>
      <c r="I20" s="103">
        <f t="shared" si="1"/>
        <v>0</v>
      </c>
      <c r="J20" s="109"/>
      <c r="K20" s="111"/>
      <c r="L20" s="111"/>
      <c r="M20" s="114"/>
      <c r="N20" s="107"/>
      <c r="O20" s="58"/>
      <c r="P20" s="58"/>
      <c r="Q20" s="58"/>
      <c r="R20" s="58"/>
      <c r="S20" s="59"/>
      <c r="T20" s="56"/>
      <c r="U20" s="52"/>
      <c r="V20" s="53"/>
      <c r="W20" s="95">
        <v>7.0</v>
      </c>
      <c r="X20" s="109"/>
      <c r="Y20" s="110"/>
      <c r="Z20" s="111"/>
      <c r="AA20" s="118"/>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37">
        <v>1.0</v>
      </c>
      <c r="D23" s="110"/>
      <c r="E23" s="111"/>
      <c r="F23" s="111"/>
      <c r="G23" s="112"/>
      <c r="H23" s="114"/>
      <c r="I23" s="103">
        <f t="shared" si="1"/>
        <v>1</v>
      </c>
      <c r="J23" s="109"/>
      <c r="K23" s="111"/>
      <c r="L23" s="111"/>
      <c r="M23" s="114"/>
      <c r="N23" s="107"/>
      <c r="O23" s="58"/>
      <c r="P23" s="58"/>
      <c r="Q23" s="58"/>
      <c r="R23" s="58"/>
      <c r="S23" s="59"/>
      <c r="T23" s="56"/>
      <c r="U23" s="52"/>
      <c r="V23" s="53"/>
      <c r="W23" s="95">
        <v>10.0</v>
      </c>
      <c r="X23" s="109"/>
      <c r="Y23" s="110"/>
      <c r="Z23" s="111"/>
      <c r="AA23" s="118">
        <v>1.0</v>
      </c>
      <c r="AB23" s="112"/>
      <c r="AC23" s="114"/>
      <c r="AD23" s="103">
        <f t="shared" si="2"/>
        <v>2</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7">
        <v>1.0</v>
      </c>
      <c r="Z24" s="111"/>
      <c r="AA24" s="111"/>
      <c r="AB24" s="112"/>
      <c r="AC24" s="114"/>
      <c r="AD24" s="103">
        <f t="shared" si="2"/>
        <v>3</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7">
        <v>1.0</v>
      </c>
      <c r="Z25" s="111"/>
      <c r="AA25" s="111"/>
      <c r="AB25" s="112"/>
      <c r="AC25" s="114"/>
      <c r="AD25" s="103">
        <f t="shared" si="2"/>
        <v>3</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8"/>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0"/>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1"/>
        <v>0</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G31" s="55"/>
      <c r="H31" s="54" t="s">
        <v>94</v>
      </c>
      <c r="N31" s="55"/>
      <c r="O31" s="54" t="s">
        <v>95</v>
      </c>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50000.0</v>
      </c>
      <c r="C32" s="58"/>
      <c r="D32" s="58"/>
      <c r="E32" s="58"/>
      <c r="F32" s="59"/>
      <c r="G32" s="55"/>
      <c r="H32" s="60"/>
      <c r="I32" s="58"/>
      <c r="J32" s="58"/>
      <c r="K32" s="58"/>
      <c r="L32" s="58"/>
      <c r="M32" s="59"/>
      <c r="N32" s="55"/>
      <c r="O32" s="122"/>
      <c r="P32" s="58"/>
      <c r="Q32" s="58"/>
      <c r="R32" s="58"/>
      <c r="S32" s="59"/>
      <c r="T32" s="56"/>
      <c r="U32" s="52"/>
      <c r="V32" s="53"/>
      <c r="W32" s="121">
        <v>20000.0</v>
      </c>
      <c r="X32" s="58"/>
      <c r="Y32" s="58"/>
      <c r="Z32" s="58"/>
      <c r="AA32" s="59"/>
      <c r="AB32" s="55"/>
      <c r="AC32" s="60"/>
      <c r="AD32" s="58"/>
      <c r="AE32" s="58"/>
      <c r="AF32" s="58"/>
      <c r="AG32" s="58"/>
      <c r="AH32" s="59"/>
      <c r="AI32" s="55"/>
      <c r="AJ32" s="122"/>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K34" s="55"/>
      <c r="L34" s="54" t="s">
        <v>97</v>
      </c>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6" t="s">
        <v>809</v>
      </c>
      <c r="C35" s="124"/>
      <c r="D35" s="124"/>
      <c r="E35" s="124"/>
      <c r="F35" s="124"/>
      <c r="G35" s="124"/>
      <c r="H35" s="124"/>
      <c r="I35" s="124"/>
      <c r="J35" s="125"/>
      <c r="K35" s="55"/>
      <c r="L35" s="126" t="s">
        <v>810</v>
      </c>
      <c r="M35" s="124"/>
      <c r="N35" s="124"/>
      <c r="O35" s="124"/>
      <c r="P35" s="124"/>
      <c r="Q35" s="124"/>
      <c r="R35" s="124"/>
      <c r="S35" s="125"/>
      <c r="T35" s="56"/>
      <c r="U35" s="52"/>
      <c r="V35" s="53"/>
      <c r="W35" s="126"/>
      <c r="X35" s="124"/>
      <c r="Y35" s="124"/>
      <c r="Z35" s="124"/>
      <c r="AA35" s="124"/>
      <c r="AB35" s="124"/>
      <c r="AC35" s="124"/>
      <c r="AD35" s="124"/>
      <c r="AE35" s="125"/>
      <c r="AF35" s="55"/>
      <c r="AG35" s="126"/>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111">
    <mergeCell ref="AI16:AN16"/>
    <mergeCell ref="AI15:AN15"/>
    <mergeCell ref="AD11:AD13"/>
    <mergeCell ref="AF12:AF13"/>
    <mergeCell ref="AG12:AG13"/>
    <mergeCell ref="AH12:AH13"/>
    <mergeCell ref="AE11:AH11"/>
    <mergeCell ref="AE12:AE13"/>
    <mergeCell ref="AI17:AN17"/>
    <mergeCell ref="AI18:AN18"/>
    <mergeCell ref="AI21:AN21"/>
    <mergeCell ref="AI19:AN19"/>
    <mergeCell ref="AI20:AN20"/>
    <mergeCell ref="AI22:AN22"/>
    <mergeCell ref="AI23:AN23"/>
    <mergeCell ref="AJ32:AN32"/>
    <mergeCell ref="AG35:AN37"/>
    <mergeCell ref="AI24:AN24"/>
    <mergeCell ref="AC32:AH32"/>
    <mergeCell ref="AI25:AN25"/>
    <mergeCell ref="AI26:AN26"/>
    <mergeCell ref="AI28:AN28"/>
    <mergeCell ref="AI27:AN27"/>
    <mergeCell ref="AI29:AN29"/>
    <mergeCell ref="W5:AA5"/>
    <mergeCell ref="P5:R5"/>
    <mergeCell ref="B5:F5"/>
    <mergeCell ref="B6:F6"/>
    <mergeCell ref="AC5:AG5"/>
    <mergeCell ref="AC6:AG6"/>
    <mergeCell ref="W2:AH2"/>
    <mergeCell ref="W3:AH3"/>
    <mergeCell ref="W6:AA6"/>
    <mergeCell ref="P6:R6"/>
    <mergeCell ref="P10:R10"/>
    <mergeCell ref="P9:R9"/>
    <mergeCell ref="P7:R7"/>
    <mergeCell ref="B8:F8"/>
    <mergeCell ref="B7:F7"/>
    <mergeCell ref="B9:F9"/>
    <mergeCell ref="B3:M3"/>
    <mergeCell ref="B2:M2"/>
    <mergeCell ref="H5:L5"/>
    <mergeCell ref="H6:L6"/>
    <mergeCell ref="W7:AA7"/>
    <mergeCell ref="W9:AA9"/>
    <mergeCell ref="W8:AA8"/>
    <mergeCell ref="AF8:AG8"/>
    <mergeCell ref="AD8:AE8"/>
    <mergeCell ref="AA11:AA13"/>
    <mergeCell ref="AB11:AB13"/>
    <mergeCell ref="AC11:AC13"/>
    <mergeCell ref="E11:E13"/>
    <mergeCell ref="D11:D13"/>
    <mergeCell ref="C11:C13"/>
    <mergeCell ref="F11:F13"/>
    <mergeCell ref="H11:H13"/>
    <mergeCell ref="G11:G13"/>
    <mergeCell ref="O2:S2"/>
    <mergeCell ref="O3:S3"/>
    <mergeCell ref="AK8:AM8"/>
    <mergeCell ref="AK9:AM9"/>
    <mergeCell ref="AI14:AN14"/>
    <mergeCell ref="AI13:AN13"/>
    <mergeCell ref="AJ3:AN3"/>
    <mergeCell ref="AK5:AM5"/>
    <mergeCell ref="AJ2:AN2"/>
    <mergeCell ref="AK6:AM6"/>
    <mergeCell ref="AK7:AM7"/>
    <mergeCell ref="AK10:AM10"/>
    <mergeCell ref="N20:S20"/>
    <mergeCell ref="N17:S17"/>
    <mergeCell ref="N18:S18"/>
    <mergeCell ref="N19:S19"/>
    <mergeCell ref="M12:M13"/>
    <mergeCell ref="N26:S26"/>
    <mergeCell ref="N24:S24"/>
    <mergeCell ref="N25:S25"/>
    <mergeCell ref="O32:S32"/>
    <mergeCell ref="N22:S22"/>
    <mergeCell ref="N21:S21"/>
    <mergeCell ref="N23:S23"/>
    <mergeCell ref="K12:K13"/>
    <mergeCell ref="J12:J13"/>
    <mergeCell ref="K8:L8"/>
    <mergeCell ref="P8:R8"/>
    <mergeCell ref="Z11:Z13"/>
    <mergeCell ref="X11:X13"/>
    <mergeCell ref="Y11:Y13"/>
    <mergeCell ref="I8:J8"/>
    <mergeCell ref="L12:L13"/>
    <mergeCell ref="J11:M11"/>
    <mergeCell ref="I11:I13"/>
    <mergeCell ref="N15:S15"/>
    <mergeCell ref="N16:S16"/>
    <mergeCell ref="N13:S13"/>
    <mergeCell ref="N14:S14"/>
    <mergeCell ref="L35:S37"/>
    <mergeCell ref="L34:S34"/>
    <mergeCell ref="W35:AE37"/>
    <mergeCell ref="B35:J37"/>
    <mergeCell ref="B34:J34"/>
    <mergeCell ref="H32:M32"/>
    <mergeCell ref="H31:M31"/>
    <mergeCell ref="N27:S27"/>
    <mergeCell ref="N28:S28"/>
    <mergeCell ref="W32:AA32"/>
    <mergeCell ref="O31:S31"/>
    <mergeCell ref="N29:S29"/>
    <mergeCell ref="B32:F32"/>
    <mergeCell ref="B31:F31"/>
  </mergeCells>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C2" s="54"/>
      <c r="D2" s="54"/>
      <c r="E2" s="55"/>
      <c r="F2" s="55"/>
      <c r="G2" s="55"/>
      <c r="H2" s="55"/>
      <c r="I2" s="55"/>
      <c r="J2" s="55"/>
      <c r="K2" s="55"/>
      <c r="L2" s="55"/>
      <c r="M2" s="55"/>
      <c r="N2" s="55"/>
      <c r="O2" s="54" t="s">
        <v>57</v>
      </c>
      <c r="P2" s="54"/>
      <c r="Q2" s="54"/>
      <c r="R2" s="55"/>
      <c r="S2" s="55"/>
      <c r="T2" s="56"/>
      <c r="U2" s="52"/>
      <c r="V2" s="53"/>
      <c r="W2" s="54" t="s">
        <v>58</v>
      </c>
      <c r="X2" s="54"/>
      <c r="Y2" s="54"/>
      <c r="Z2" s="55"/>
      <c r="AA2" s="55"/>
      <c r="AB2" s="55"/>
      <c r="AC2" s="55"/>
      <c r="AD2" s="55"/>
      <c r="AE2" s="55"/>
      <c r="AF2" s="55"/>
      <c r="AG2" s="55"/>
      <c r="AH2" s="55"/>
      <c r="AI2" s="55"/>
      <c r="AJ2" s="54" t="s">
        <v>57</v>
      </c>
      <c r="AK2" s="54"/>
      <c r="AL2" s="54"/>
      <c r="AM2" s="55"/>
      <c r="AN2" s="55"/>
      <c r="AO2" s="56"/>
    </row>
    <row r="3" ht="15.0" customHeight="1">
      <c r="A3" s="53"/>
      <c r="B3" s="57" t="s">
        <v>42</v>
      </c>
      <c r="C3" s="58"/>
      <c r="D3" s="58"/>
      <c r="E3" s="58"/>
      <c r="F3" s="58"/>
      <c r="G3" s="58"/>
      <c r="H3" s="58"/>
      <c r="I3" s="58"/>
      <c r="J3" s="58"/>
      <c r="K3" s="58"/>
      <c r="L3" s="58"/>
      <c r="M3" s="59"/>
      <c r="N3" s="55"/>
      <c r="O3" s="60">
        <v>1010000.0</v>
      </c>
      <c r="P3" s="58"/>
      <c r="Q3" s="58"/>
      <c r="R3" s="58"/>
      <c r="S3" s="59"/>
      <c r="T3" s="56"/>
      <c r="U3" s="52"/>
      <c r="V3" s="53"/>
      <c r="W3" s="57" t="s">
        <v>21</v>
      </c>
      <c r="X3" s="58"/>
      <c r="Y3" s="58"/>
      <c r="Z3" s="58"/>
      <c r="AA3" s="58"/>
      <c r="AB3" s="58"/>
      <c r="AC3" s="58"/>
      <c r="AD3" s="58"/>
      <c r="AE3" s="58"/>
      <c r="AF3" s="58"/>
      <c r="AG3" s="58"/>
      <c r="AH3" s="59"/>
      <c r="AI3" s="55"/>
      <c r="AJ3" s="60">
        <v>1040000.0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C5" s="55"/>
      <c r="D5" s="55"/>
      <c r="E5" s="55"/>
      <c r="F5" s="55"/>
      <c r="G5" s="55"/>
      <c r="H5" s="54" t="s">
        <v>60</v>
      </c>
      <c r="I5" s="55"/>
      <c r="J5" s="55"/>
      <c r="K5" s="55"/>
      <c r="L5" s="55"/>
      <c r="M5" s="55"/>
      <c r="N5" s="55"/>
      <c r="O5" s="55"/>
      <c r="P5" s="61" t="s">
        <v>61</v>
      </c>
      <c r="Q5" s="62"/>
      <c r="R5" s="62"/>
      <c r="S5" s="55"/>
      <c r="T5" s="56"/>
      <c r="U5" s="52"/>
      <c r="V5" s="53"/>
      <c r="W5" s="54" t="s">
        <v>59</v>
      </c>
      <c r="X5" s="55"/>
      <c r="Y5" s="55"/>
      <c r="Z5" s="55"/>
      <c r="AA5" s="55"/>
      <c r="AB5" s="55"/>
      <c r="AC5" s="54" t="s">
        <v>60</v>
      </c>
      <c r="AD5" s="55"/>
      <c r="AE5" s="55"/>
      <c r="AF5" s="55"/>
      <c r="AG5" s="55"/>
      <c r="AH5" s="55"/>
      <c r="AI5" s="55"/>
      <c r="AJ5" s="55"/>
      <c r="AK5" s="63" t="s">
        <v>61</v>
      </c>
      <c r="AL5" s="62"/>
      <c r="AM5" s="62"/>
      <c r="AN5" s="55"/>
      <c r="AO5" s="56"/>
    </row>
    <row r="6" ht="15.0" customHeight="1">
      <c r="A6" s="53"/>
      <c r="B6" s="64">
        <f>IF(B3&lt;&gt;"",IF(O3&lt;AJ3,AJ3-O3,0),"")</f>
        <v>30000</v>
      </c>
      <c r="C6" s="58"/>
      <c r="D6" s="58"/>
      <c r="E6" s="58"/>
      <c r="F6" s="59"/>
      <c r="G6" s="55"/>
      <c r="H6" s="65">
        <v>11000.0</v>
      </c>
      <c r="I6" s="58"/>
      <c r="J6" s="58"/>
      <c r="K6" s="58"/>
      <c r="L6" s="59"/>
      <c r="M6" s="55"/>
      <c r="N6" s="55"/>
      <c r="O6" s="55"/>
      <c r="P6" s="66" t="str">
        <f>IF(B3&lt;&gt;"",IF(P8&gt;AK8,"WIN",IF(P8=AK8, "TIE","LOSS")),"")</f>
        <v>WIN</v>
      </c>
      <c r="Q6" s="58"/>
      <c r="R6" s="59"/>
      <c r="S6" s="55"/>
      <c r="T6" s="56"/>
      <c r="U6" s="52"/>
      <c r="V6" s="53"/>
      <c r="W6" s="64">
        <f>IF(W3&lt;&gt;"",IF(AJ3&lt;O3,O3-AJ3,0),"")</f>
        <v>0</v>
      </c>
      <c r="X6" s="58"/>
      <c r="Y6" s="58"/>
      <c r="Z6" s="58"/>
      <c r="AA6" s="59"/>
      <c r="AB6" s="55"/>
      <c r="AC6" s="65">
        <v>6000.0</v>
      </c>
      <c r="AD6" s="58"/>
      <c r="AE6" s="58"/>
      <c r="AF6" s="58"/>
      <c r="AG6" s="59"/>
      <c r="AH6" s="55"/>
      <c r="AI6" s="55"/>
      <c r="AJ6" s="55"/>
      <c r="AK6" s="66" t="str">
        <f>IF(W3&lt;&gt;"",IF(AK8&gt;P8,"WIN",IF(AK8=P8, "TIE","LOSS")),"")</f>
        <v>LOSS</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J8" s="55"/>
      <c r="K8" s="66" t="str">
        <f>if(B3&lt;&gt;"",if(H6=AC6,"+0",if(H6&gt;AC6,if(H6&gt;=AC6*2,"+2","+1"),"+0")),"")</f>
        <v>+1</v>
      </c>
      <c r="L8" s="59"/>
      <c r="M8" s="55"/>
      <c r="N8" s="55"/>
      <c r="O8" s="55"/>
      <c r="P8" s="66">
        <f>IF(B3&lt;&gt;"",SUM(D14:D29),"")</f>
        <v>2</v>
      </c>
      <c r="Q8" s="58"/>
      <c r="R8" s="59"/>
      <c r="S8" s="55"/>
      <c r="T8" s="56"/>
      <c r="U8" s="52"/>
      <c r="V8" s="53"/>
      <c r="W8" s="79"/>
      <c r="X8" s="80"/>
      <c r="Y8" s="80"/>
      <c r="Z8" s="80"/>
      <c r="AA8" s="81"/>
      <c r="AB8" s="55"/>
      <c r="AC8" s="55"/>
      <c r="AD8" s="54" t="s">
        <v>64</v>
      </c>
      <c r="AE8" s="55"/>
      <c r="AF8" s="82" t="str">
        <f>if(W3&lt;&gt;"",if(AC6=H6,"+0",if(AC6&gt;H6,if(AC6&gt;=H6*2,"+2","+1"),"+0")),"")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1</v>
      </c>
      <c r="Q10" s="58"/>
      <c r="R10" s="59"/>
      <c r="S10" s="55"/>
      <c r="T10" s="56"/>
      <c r="U10" s="52"/>
      <c r="V10" s="53"/>
      <c r="W10" s="55"/>
      <c r="X10" s="55"/>
      <c r="Y10" s="55"/>
      <c r="Z10" s="55"/>
      <c r="AA10" s="55"/>
      <c r="AB10" s="55"/>
      <c r="AC10" s="55"/>
      <c r="AD10" s="55"/>
      <c r="AE10" s="55"/>
      <c r="AF10" s="55"/>
      <c r="AG10" s="55"/>
      <c r="AH10" s="55"/>
      <c r="AI10" s="55"/>
      <c r="AJ10" s="55"/>
      <c r="AK10" s="66">
        <f>IF(W3&lt;&gt;"",SUM(AA14:AA29),"")</f>
        <v>0</v>
      </c>
      <c r="AL10" s="58"/>
      <c r="AM10" s="59"/>
      <c r="AN10" s="55"/>
      <c r="AO10" s="56"/>
    </row>
    <row r="11" ht="15.0" customHeight="1">
      <c r="A11" s="53"/>
      <c r="B11" s="55"/>
      <c r="C11" s="87" t="s">
        <v>792</v>
      </c>
      <c r="D11" s="88" t="s">
        <v>793</v>
      </c>
      <c r="E11" s="87" t="s">
        <v>794</v>
      </c>
      <c r="F11" s="87" t="s">
        <v>796</v>
      </c>
      <c r="G11" s="89" t="s">
        <v>69</v>
      </c>
      <c r="H11" s="87" t="s">
        <v>798</v>
      </c>
      <c r="I11" s="91" t="s">
        <v>71</v>
      </c>
      <c r="J11" s="92" t="s">
        <v>72</v>
      </c>
      <c r="K11" s="58"/>
      <c r="L11" s="58"/>
      <c r="M11" s="59"/>
      <c r="N11" s="55"/>
      <c r="O11" s="55"/>
      <c r="P11" s="93"/>
      <c r="Q11" s="93"/>
      <c r="R11" s="93"/>
      <c r="S11" s="55"/>
      <c r="T11" s="56"/>
      <c r="U11" s="52"/>
      <c r="V11" s="53"/>
      <c r="W11" s="55"/>
      <c r="X11" s="87" t="s">
        <v>802</v>
      </c>
      <c r="Y11" s="88" t="s">
        <v>793</v>
      </c>
      <c r="Z11" s="87" t="s">
        <v>805</v>
      </c>
      <c r="AA11" s="87" t="s">
        <v>806</v>
      </c>
      <c r="AB11" s="89" t="s">
        <v>69</v>
      </c>
      <c r="AC11" s="87" t="s">
        <v>808</v>
      </c>
      <c r="AD11" s="91" t="s">
        <v>71</v>
      </c>
      <c r="AE11" s="92"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105"/>
      <c r="D14" s="100"/>
      <c r="E14" s="100"/>
      <c r="F14" s="100"/>
      <c r="G14" s="100"/>
      <c r="H14" s="106"/>
      <c r="I14" s="103">
        <f t="shared" ref="I14:I29" si="1">C14+D14*3+E14*2+F14*2+H14*5</f>
        <v>0</v>
      </c>
      <c r="J14" s="105"/>
      <c r="K14" s="100"/>
      <c r="L14" s="100"/>
      <c r="M14" s="106"/>
      <c r="N14" s="107"/>
      <c r="O14" s="58"/>
      <c r="P14" s="58"/>
      <c r="Q14" s="58"/>
      <c r="R14" s="58"/>
      <c r="S14" s="59"/>
      <c r="T14" s="56"/>
      <c r="U14" s="52"/>
      <c r="V14" s="53"/>
      <c r="W14" s="95">
        <v>1.0</v>
      </c>
      <c r="X14" s="105"/>
      <c r="Y14" s="100"/>
      <c r="Z14" s="100"/>
      <c r="AA14" s="100"/>
      <c r="AB14" s="100"/>
      <c r="AC14" s="106"/>
      <c r="AD14" s="103">
        <f t="shared" ref="AD14:AD29" si="2">X14+Y14*3+Z14*2+AA14*2+AC14*5</f>
        <v>0</v>
      </c>
      <c r="AE14" s="105"/>
      <c r="AF14" s="100"/>
      <c r="AG14" s="100"/>
      <c r="AH14" s="106"/>
      <c r="AI14" s="107"/>
      <c r="AJ14" s="58"/>
      <c r="AK14" s="58"/>
      <c r="AL14" s="58"/>
      <c r="AM14" s="58"/>
      <c r="AN14" s="59"/>
      <c r="AO14" s="56"/>
    </row>
    <row r="15" ht="15.0" customHeight="1">
      <c r="A15" s="53"/>
      <c r="B15" s="95">
        <v>2.0</v>
      </c>
      <c r="C15" s="137">
        <v>1.0</v>
      </c>
      <c r="D15" s="110"/>
      <c r="E15" s="111"/>
      <c r="F15" s="118">
        <v>1.0</v>
      </c>
      <c r="G15" s="112"/>
      <c r="H15" s="114"/>
      <c r="I15" s="103">
        <f t="shared" si="1"/>
        <v>3</v>
      </c>
      <c r="J15" s="109"/>
      <c r="K15" s="115"/>
      <c r="L15" s="115"/>
      <c r="M15" s="114"/>
      <c r="N15" s="107"/>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0"/>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1"/>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0"/>
      <c r="E18" s="111"/>
      <c r="F18" s="111"/>
      <c r="G18" s="112"/>
      <c r="H18" s="114"/>
      <c r="I18" s="103">
        <f t="shared" si="1"/>
        <v>0</v>
      </c>
      <c r="J18" s="109"/>
      <c r="K18" s="111"/>
      <c r="L18" s="111"/>
      <c r="M18" s="114"/>
      <c r="N18" s="107"/>
      <c r="O18" s="58"/>
      <c r="P18" s="58"/>
      <c r="Q18" s="58"/>
      <c r="R18" s="58"/>
      <c r="S18" s="59"/>
      <c r="T18" s="56"/>
      <c r="U18" s="52"/>
      <c r="V18" s="53"/>
      <c r="W18" s="95">
        <v>5.0</v>
      </c>
      <c r="X18" s="137">
        <v>1.0</v>
      </c>
      <c r="Y18" s="110"/>
      <c r="Z18" s="111"/>
      <c r="AA18" s="111"/>
      <c r="AB18" s="112"/>
      <c r="AC18" s="114"/>
      <c r="AD18" s="103">
        <f t="shared" si="2"/>
        <v>1</v>
      </c>
      <c r="AE18" s="109"/>
      <c r="AF18" s="111"/>
      <c r="AG18" s="111"/>
      <c r="AH18" s="114"/>
      <c r="AI18" s="107"/>
      <c r="AJ18" s="58"/>
      <c r="AK18" s="58"/>
      <c r="AL18" s="58"/>
      <c r="AM18" s="58"/>
      <c r="AN18" s="59"/>
      <c r="AO18" s="56"/>
    </row>
    <row r="19" ht="15.0" customHeight="1">
      <c r="A19" s="53"/>
      <c r="B19" s="95">
        <v>6.0</v>
      </c>
      <c r="C19" s="109"/>
      <c r="D19" s="110"/>
      <c r="E19" s="111"/>
      <c r="F19" s="111"/>
      <c r="G19" s="112"/>
      <c r="H19" s="119">
        <v>1.0</v>
      </c>
      <c r="I19" s="103">
        <f t="shared" si="1"/>
        <v>5</v>
      </c>
      <c r="J19" s="109"/>
      <c r="K19" s="111"/>
      <c r="L19" s="111"/>
      <c r="M19" s="114"/>
      <c r="N19" s="108" t="s">
        <v>130</v>
      </c>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1"/>
      <c r="G20" s="112"/>
      <c r="H20" s="114"/>
      <c r="I20" s="103">
        <f t="shared" si="1"/>
        <v>0</v>
      </c>
      <c r="J20" s="109"/>
      <c r="K20" s="111"/>
      <c r="L20" s="111"/>
      <c r="M20" s="114"/>
      <c r="N20" s="107"/>
      <c r="O20" s="58"/>
      <c r="P20" s="58"/>
      <c r="Q20" s="58"/>
      <c r="R20" s="58"/>
      <c r="S20" s="59"/>
      <c r="T20" s="56"/>
      <c r="U20" s="52"/>
      <c r="V20" s="53"/>
      <c r="W20" s="95">
        <v>7.0</v>
      </c>
      <c r="X20" s="109"/>
      <c r="Y20" s="110"/>
      <c r="Z20" s="111"/>
      <c r="AA20" s="111"/>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0"/>
      <c r="Z22" s="111"/>
      <c r="AA22" s="111"/>
      <c r="AB22" s="112"/>
      <c r="AC22" s="114"/>
      <c r="AD22" s="103">
        <f t="shared" si="2"/>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7">
        <v>1.0</v>
      </c>
      <c r="Z23" s="111"/>
      <c r="AA23" s="111"/>
      <c r="AB23" s="112"/>
      <c r="AC23" s="114"/>
      <c r="AD23" s="103">
        <f t="shared" si="2"/>
        <v>3</v>
      </c>
      <c r="AE23" s="109"/>
      <c r="AF23" s="111"/>
      <c r="AG23" s="111"/>
      <c r="AH23" s="114"/>
      <c r="AI23" s="107"/>
      <c r="AJ23" s="58"/>
      <c r="AK23" s="58"/>
      <c r="AL23" s="58"/>
      <c r="AM23" s="58"/>
      <c r="AN23" s="59"/>
      <c r="AO23" s="56"/>
    </row>
    <row r="24" ht="15.0" customHeight="1">
      <c r="A24" s="53"/>
      <c r="B24" s="95">
        <v>11.0</v>
      </c>
      <c r="C24" s="109"/>
      <c r="D24" s="110"/>
      <c r="E24" s="111"/>
      <c r="F24" s="111"/>
      <c r="G24" s="112"/>
      <c r="H24" s="114"/>
      <c r="I24" s="103">
        <f t="shared" si="1"/>
        <v>0</v>
      </c>
      <c r="J24" s="109"/>
      <c r="K24" s="111"/>
      <c r="L24" s="111"/>
      <c r="M24" s="114"/>
      <c r="N24" s="107"/>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si="1"/>
        <v>0</v>
      </c>
      <c r="J25" s="109"/>
      <c r="K25" s="111"/>
      <c r="L25" s="111"/>
      <c r="M25" s="114"/>
      <c r="N25" s="107"/>
      <c r="O25" s="58"/>
      <c r="P25" s="58"/>
      <c r="Q25" s="58"/>
      <c r="R25" s="58"/>
      <c r="S25" s="59"/>
      <c r="T25" s="56"/>
      <c r="U25" s="52"/>
      <c r="V25" s="53"/>
      <c r="W25" s="95">
        <v>12.0</v>
      </c>
      <c r="X25" s="109"/>
      <c r="Y25" s="110"/>
      <c r="Z25" s="118">
        <v>1.0</v>
      </c>
      <c r="AA25" s="111"/>
      <c r="AB25" s="112"/>
      <c r="AC25" s="114"/>
      <c r="AD25" s="103">
        <f t="shared" si="2"/>
        <v>2</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1"/>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7">
        <v>1.0</v>
      </c>
      <c r="E28" s="111"/>
      <c r="F28" s="111"/>
      <c r="G28" s="112"/>
      <c r="H28" s="114"/>
      <c r="I28" s="103">
        <f t="shared" si="1"/>
        <v>3</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09"/>
      <c r="D29" s="118">
        <v>1.0</v>
      </c>
      <c r="E29" s="111"/>
      <c r="F29" s="111"/>
      <c r="G29" s="112"/>
      <c r="H29" s="114"/>
      <c r="I29" s="103">
        <f t="shared" si="1"/>
        <v>3</v>
      </c>
      <c r="J29" s="109"/>
      <c r="K29" s="111"/>
      <c r="L29" s="111"/>
      <c r="M29" s="114"/>
      <c r="N29" s="107"/>
      <c r="O29" s="58"/>
      <c r="P29" s="58"/>
      <c r="Q29" s="58"/>
      <c r="R29" s="58"/>
      <c r="S29" s="59"/>
      <c r="T29" s="56"/>
      <c r="U29" s="52"/>
      <c r="V29" s="53"/>
      <c r="W29" s="95">
        <v>16.0</v>
      </c>
      <c r="X29" s="109"/>
      <c r="Y29" s="111"/>
      <c r="Z29" s="111"/>
      <c r="AA29" s="111"/>
      <c r="AB29" s="112"/>
      <c r="AC29" s="119">
        <v>1.0</v>
      </c>
      <c r="AD29" s="103">
        <f t="shared" si="2"/>
        <v>5</v>
      </c>
      <c r="AE29" s="109"/>
      <c r="AF29" s="111"/>
      <c r="AG29" s="111"/>
      <c r="AH29" s="114"/>
      <c r="AI29" s="108" t="s">
        <v>326</v>
      </c>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C31" s="55"/>
      <c r="D31" s="55"/>
      <c r="E31" s="55"/>
      <c r="F31" s="55"/>
      <c r="G31" s="55"/>
      <c r="H31" s="54" t="s">
        <v>94</v>
      </c>
      <c r="I31" s="55"/>
      <c r="J31" s="55"/>
      <c r="K31" s="55"/>
      <c r="L31" s="55"/>
      <c r="M31" s="55"/>
      <c r="N31" s="55"/>
      <c r="O31" s="54" t="s">
        <v>95</v>
      </c>
      <c r="P31" s="55"/>
      <c r="Q31" s="55"/>
      <c r="R31" s="55"/>
      <c r="S31" s="55"/>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80000.0</v>
      </c>
      <c r="C32" s="58"/>
      <c r="D32" s="58"/>
      <c r="E32" s="58"/>
      <c r="F32" s="59"/>
      <c r="G32" s="55"/>
      <c r="H32" s="157"/>
      <c r="I32" s="58"/>
      <c r="J32" s="58"/>
      <c r="K32" s="58"/>
      <c r="L32" s="58"/>
      <c r="M32" s="59"/>
      <c r="N32" s="55"/>
      <c r="O32" s="122">
        <v>1.0</v>
      </c>
      <c r="P32" s="58"/>
      <c r="Q32" s="58"/>
      <c r="R32" s="58"/>
      <c r="S32" s="59"/>
      <c r="T32" s="56"/>
      <c r="U32" s="52"/>
      <c r="V32" s="53"/>
      <c r="W32" s="121">
        <v>30000.0</v>
      </c>
      <c r="X32" s="58"/>
      <c r="Y32" s="58"/>
      <c r="Z32" s="58"/>
      <c r="AA32" s="59"/>
      <c r="AB32" s="55"/>
      <c r="AC32" s="157"/>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C34" s="55"/>
      <c r="D34" s="55"/>
      <c r="E34" s="55"/>
      <c r="F34" s="55"/>
      <c r="G34" s="55"/>
      <c r="H34" s="55"/>
      <c r="I34" s="55"/>
      <c r="J34" s="55"/>
      <c r="K34" s="55"/>
      <c r="L34" s="54" t="s">
        <v>97</v>
      </c>
      <c r="M34" s="55"/>
      <c r="N34" s="55"/>
      <c r="O34" s="55"/>
      <c r="P34" s="55"/>
      <c r="Q34" s="55"/>
      <c r="R34" s="55"/>
      <c r="S34" s="55"/>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39" t="s">
        <v>812</v>
      </c>
      <c r="C35" s="124"/>
      <c r="D35" s="124"/>
      <c r="E35" s="124"/>
      <c r="F35" s="124"/>
      <c r="G35" s="124"/>
      <c r="H35" s="124"/>
      <c r="I35" s="124"/>
      <c r="J35" s="125"/>
      <c r="K35" s="55"/>
      <c r="L35" s="123"/>
      <c r="M35" s="124"/>
      <c r="N35" s="124"/>
      <c r="O35" s="124"/>
      <c r="P35" s="124"/>
      <c r="Q35" s="124"/>
      <c r="R35" s="124"/>
      <c r="S35" s="125"/>
      <c r="T35" s="56"/>
      <c r="U35" s="52"/>
      <c r="V35" s="53"/>
      <c r="W35" s="126" t="s">
        <v>526</v>
      </c>
      <c r="X35" s="124"/>
      <c r="Y35" s="124"/>
      <c r="Z35" s="124"/>
      <c r="AA35" s="124"/>
      <c r="AB35" s="124"/>
      <c r="AC35" s="124"/>
      <c r="AD35" s="124"/>
      <c r="AE35" s="125"/>
      <c r="AF35" s="55"/>
      <c r="AG35" s="123"/>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96">
    <mergeCell ref="N25:S25"/>
    <mergeCell ref="N21:S21"/>
    <mergeCell ref="N28:S28"/>
    <mergeCell ref="O32:S32"/>
    <mergeCell ref="N29:S29"/>
    <mergeCell ref="B32:F32"/>
    <mergeCell ref="H32:M32"/>
    <mergeCell ref="N14:S14"/>
    <mergeCell ref="N16:S16"/>
    <mergeCell ref="N15:S15"/>
    <mergeCell ref="L35:S37"/>
    <mergeCell ref="B35:J37"/>
    <mergeCell ref="N20:S20"/>
    <mergeCell ref="N17:S17"/>
    <mergeCell ref="H11:H13"/>
    <mergeCell ref="I11:I13"/>
    <mergeCell ref="K8:L8"/>
    <mergeCell ref="H6:L6"/>
    <mergeCell ref="N13:S13"/>
    <mergeCell ref="J12:J13"/>
    <mergeCell ref="K12:K13"/>
    <mergeCell ref="M12:M13"/>
    <mergeCell ref="J11:M11"/>
    <mergeCell ref="L12:L13"/>
    <mergeCell ref="G11:G13"/>
    <mergeCell ref="B6:F6"/>
    <mergeCell ref="B3:M3"/>
    <mergeCell ref="O3:S3"/>
    <mergeCell ref="P5:R5"/>
    <mergeCell ref="P6:R6"/>
    <mergeCell ref="E11:E13"/>
    <mergeCell ref="D11:D13"/>
    <mergeCell ref="B9:F9"/>
    <mergeCell ref="B7:F7"/>
    <mergeCell ref="B8:F8"/>
    <mergeCell ref="C11:C13"/>
    <mergeCell ref="F11:F13"/>
    <mergeCell ref="Y11:Y13"/>
    <mergeCell ref="Z11:Z13"/>
    <mergeCell ref="AC11:AC13"/>
    <mergeCell ref="AB11:AB13"/>
    <mergeCell ref="W7:AA7"/>
    <mergeCell ref="W6:AA6"/>
    <mergeCell ref="AE12:AE13"/>
    <mergeCell ref="AH12:AH13"/>
    <mergeCell ref="AD11:AD13"/>
    <mergeCell ref="W9:AA9"/>
    <mergeCell ref="X11:X13"/>
    <mergeCell ref="AF8:AG8"/>
    <mergeCell ref="AC6:AG6"/>
    <mergeCell ref="AA11:AA13"/>
    <mergeCell ref="W3:AH3"/>
    <mergeCell ref="AG12:AG13"/>
    <mergeCell ref="AI16:AN16"/>
    <mergeCell ref="AI15:AN15"/>
    <mergeCell ref="AI13:AN13"/>
    <mergeCell ref="AI14:AN14"/>
    <mergeCell ref="AK10:AM10"/>
    <mergeCell ref="AK9:AM9"/>
    <mergeCell ref="AK8:AM8"/>
    <mergeCell ref="AK6:AM6"/>
    <mergeCell ref="AJ3:AN3"/>
    <mergeCell ref="AK5:AM5"/>
    <mergeCell ref="AK7:AM7"/>
    <mergeCell ref="W8:AA8"/>
    <mergeCell ref="P8:R8"/>
    <mergeCell ref="P7:R7"/>
    <mergeCell ref="P9:R9"/>
    <mergeCell ref="P10:R10"/>
    <mergeCell ref="AI29:AN29"/>
    <mergeCell ref="AJ32:AN32"/>
    <mergeCell ref="AC32:AH32"/>
    <mergeCell ref="W32:AA32"/>
    <mergeCell ref="W35:AE37"/>
    <mergeCell ref="N22:S22"/>
    <mergeCell ref="N24:S24"/>
    <mergeCell ref="N23:S23"/>
    <mergeCell ref="N27:S27"/>
    <mergeCell ref="N26:S26"/>
    <mergeCell ref="N18:S18"/>
    <mergeCell ref="N19:S19"/>
    <mergeCell ref="AF12:AF13"/>
    <mergeCell ref="AE11:AH11"/>
    <mergeCell ref="AI18:AN18"/>
    <mergeCell ref="AI19:AN19"/>
    <mergeCell ref="AI20:AN20"/>
    <mergeCell ref="AI21:AN21"/>
    <mergeCell ref="AI22:AN22"/>
    <mergeCell ref="AI17:AN17"/>
    <mergeCell ref="AI25:AN25"/>
    <mergeCell ref="AI26:AN26"/>
    <mergeCell ref="AI23:AN23"/>
    <mergeCell ref="AI24:AN24"/>
    <mergeCell ref="AI28:AN28"/>
    <mergeCell ref="AG35:AN37"/>
    <mergeCell ref="AI27:AN27"/>
  </mergeCells>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C2" s="54"/>
      <c r="D2" s="54"/>
      <c r="E2" s="55"/>
      <c r="F2" s="55"/>
      <c r="G2" s="55"/>
      <c r="H2" s="55"/>
      <c r="I2" s="55"/>
      <c r="J2" s="55"/>
      <c r="K2" s="55"/>
      <c r="L2" s="55"/>
      <c r="M2" s="55"/>
      <c r="N2" s="55"/>
      <c r="O2" s="54" t="s">
        <v>57</v>
      </c>
      <c r="P2" s="54"/>
      <c r="Q2" s="54"/>
      <c r="R2" s="55"/>
      <c r="S2" s="55"/>
      <c r="T2" s="56"/>
      <c r="U2" s="52"/>
      <c r="V2" s="53"/>
      <c r="W2" s="54" t="s">
        <v>58</v>
      </c>
      <c r="X2" s="54"/>
      <c r="Y2" s="54"/>
      <c r="Z2" s="55"/>
      <c r="AA2" s="55"/>
      <c r="AB2" s="55"/>
      <c r="AC2" s="55"/>
      <c r="AD2" s="55"/>
      <c r="AE2" s="55"/>
      <c r="AF2" s="55"/>
      <c r="AG2" s="55"/>
      <c r="AH2" s="55"/>
      <c r="AI2" s="55"/>
      <c r="AJ2" s="54" t="s">
        <v>57</v>
      </c>
      <c r="AK2" s="54"/>
      <c r="AL2" s="54"/>
      <c r="AM2" s="55"/>
      <c r="AN2" s="55"/>
      <c r="AO2" s="56"/>
    </row>
    <row r="3" ht="15.0" customHeight="1">
      <c r="A3" s="53"/>
      <c r="B3" s="57" t="s">
        <v>42</v>
      </c>
      <c r="C3" s="58"/>
      <c r="D3" s="58"/>
      <c r="E3" s="58"/>
      <c r="F3" s="58"/>
      <c r="G3" s="58"/>
      <c r="H3" s="58"/>
      <c r="I3" s="58"/>
      <c r="J3" s="58"/>
      <c r="K3" s="58"/>
      <c r="L3" s="58"/>
      <c r="M3" s="59"/>
      <c r="N3" s="55"/>
      <c r="O3" s="60">
        <v>990000.0</v>
      </c>
      <c r="P3" s="58"/>
      <c r="Q3" s="58"/>
      <c r="R3" s="58"/>
      <c r="S3" s="59"/>
      <c r="T3" s="56"/>
      <c r="U3" s="52"/>
      <c r="V3" s="53"/>
      <c r="W3" s="57" t="s">
        <v>39</v>
      </c>
      <c r="X3" s="58"/>
      <c r="Y3" s="58"/>
      <c r="Z3" s="58"/>
      <c r="AA3" s="58"/>
      <c r="AB3" s="58"/>
      <c r="AC3" s="58"/>
      <c r="AD3" s="58"/>
      <c r="AE3" s="58"/>
      <c r="AF3" s="58"/>
      <c r="AG3" s="58"/>
      <c r="AH3" s="59"/>
      <c r="AI3" s="55"/>
      <c r="AJ3" s="60">
        <v>1020000.0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C5" s="55"/>
      <c r="D5" s="55"/>
      <c r="E5" s="55"/>
      <c r="F5" s="55"/>
      <c r="G5" s="55"/>
      <c r="H5" s="54" t="s">
        <v>60</v>
      </c>
      <c r="I5" s="55"/>
      <c r="J5" s="55"/>
      <c r="K5" s="55"/>
      <c r="L5" s="55"/>
      <c r="M5" s="55"/>
      <c r="N5" s="55"/>
      <c r="O5" s="55"/>
      <c r="P5" s="61" t="s">
        <v>61</v>
      </c>
      <c r="Q5" s="62"/>
      <c r="R5" s="62"/>
      <c r="S5" s="55"/>
      <c r="T5" s="56"/>
      <c r="U5" s="52"/>
      <c r="V5" s="53"/>
      <c r="W5" s="54" t="s">
        <v>59</v>
      </c>
      <c r="X5" s="55"/>
      <c r="Y5" s="55"/>
      <c r="Z5" s="55"/>
      <c r="AA5" s="55"/>
      <c r="AB5" s="55"/>
      <c r="AC5" s="54" t="s">
        <v>60</v>
      </c>
      <c r="AD5" s="55"/>
      <c r="AE5" s="55"/>
      <c r="AF5" s="55"/>
      <c r="AG5" s="55"/>
      <c r="AH5" s="55"/>
      <c r="AI5" s="55"/>
      <c r="AJ5" s="55"/>
      <c r="AK5" s="63" t="s">
        <v>61</v>
      </c>
      <c r="AL5" s="62"/>
      <c r="AM5" s="62"/>
      <c r="AN5" s="55"/>
      <c r="AO5" s="56"/>
    </row>
    <row r="6" ht="15.0" customHeight="1">
      <c r="A6" s="53"/>
      <c r="B6" s="64">
        <f>IF(B3&lt;&gt;"",IF(O3&lt;AJ3,AJ3-O3,0),"")</f>
        <v>30000</v>
      </c>
      <c r="C6" s="58"/>
      <c r="D6" s="58"/>
      <c r="E6" s="58"/>
      <c r="F6" s="59"/>
      <c r="G6" s="55"/>
      <c r="H6" s="65">
        <v>7000.0</v>
      </c>
      <c r="I6" s="58"/>
      <c r="J6" s="58"/>
      <c r="K6" s="58"/>
      <c r="L6" s="59"/>
      <c r="M6" s="55"/>
      <c r="N6" s="55"/>
      <c r="O6" s="55"/>
      <c r="P6" s="66" t="str">
        <f>IF(B3&lt;&gt;"",IF(P8&gt;AK8,"WIN",IF(P8=AK8, "TIE","LOSS")),"")</f>
        <v>WIN</v>
      </c>
      <c r="Q6" s="58"/>
      <c r="R6" s="59"/>
      <c r="S6" s="55"/>
      <c r="T6" s="56"/>
      <c r="U6" s="52"/>
      <c r="V6" s="53"/>
      <c r="W6" s="64">
        <f>IF(W3&lt;&gt;"",IF(AJ3&lt;O3,O3-AJ3,0),"")</f>
        <v>0</v>
      </c>
      <c r="X6" s="58"/>
      <c r="Y6" s="58"/>
      <c r="Z6" s="58"/>
      <c r="AA6" s="59"/>
      <c r="AB6" s="55"/>
      <c r="AC6" s="65">
        <v>15000.0</v>
      </c>
      <c r="AD6" s="58"/>
      <c r="AE6" s="58"/>
      <c r="AF6" s="58"/>
      <c r="AG6" s="59"/>
      <c r="AH6" s="55"/>
      <c r="AI6" s="55"/>
      <c r="AJ6" s="55"/>
      <c r="AK6" s="66" t="str">
        <f>IF(W3&lt;&gt;"",IF(AK8&gt;P8,"WIN",IF(AK8=P8, "TIE","LOSS")),"")</f>
        <v>LOSS</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J8" s="55"/>
      <c r="K8" s="66" t="str">
        <f>if(B3&lt;&gt;"",if(H6=AC6,"+0",if(H6&gt;AC6,if(H6&gt;=AC6*2,"+2","+1"),"+0")),"")</f>
        <v>+0</v>
      </c>
      <c r="L8" s="59"/>
      <c r="M8" s="55"/>
      <c r="N8" s="55"/>
      <c r="O8" s="55"/>
      <c r="P8" s="66">
        <f>IF(B3&lt;&gt;"",SUM(D14:D29),"")</f>
        <v>2</v>
      </c>
      <c r="Q8" s="58"/>
      <c r="R8" s="59"/>
      <c r="S8" s="55"/>
      <c r="T8" s="56"/>
      <c r="U8" s="52"/>
      <c r="V8" s="53"/>
      <c r="W8" s="79"/>
      <c r="X8" s="80"/>
      <c r="Y8" s="80"/>
      <c r="Z8" s="80"/>
      <c r="AA8" s="81"/>
      <c r="AB8" s="55"/>
      <c r="AC8" s="55"/>
      <c r="AD8" s="54" t="s">
        <v>64</v>
      </c>
      <c r="AE8" s="55"/>
      <c r="AF8" s="82" t="str">
        <f>if(W3&lt;&gt;"",if(AC6=H6,"+0",if(AC6&gt;H6,if(AC6&gt;=H6*2,"+2","+1"),"+0")),"")</f>
        <v>+2</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4</v>
      </c>
      <c r="Q10" s="58"/>
      <c r="R10" s="59"/>
      <c r="S10" s="55"/>
      <c r="T10" s="56"/>
      <c r="U10" s="52"/>
      <c r="V10" s="53"/>
      <c r="W10" s="55"/>
      <c r="X10" s="55"/>
      <c r="Y10" s="55"/>
      <c r="Z10" s="55"/>
      <c r="AA10" s="55"/>
      <c r="AB10" s="55"/>
      <c r="AC10" s="55"/>
      <c r="AD10" s="55"/>
      <c r="AE10" s="55"/>
      <c r="AF10" s="55"/>
      <c r="AG10" s="55"/>
      <c r="AH10" s="55"/>
      <c r="AI10" s="55"/>
      <c r="AJ10" s="55"/>
      <c r="AK10" s="66">
        <f>IF(W5&lt;&gt;"",SUM(AA14:AA29),"")</f>
        <v>0</v>
      </c>
      <c r="AL10" s="58"/>
      <c r="AM10" s="59"/>
      <c r="AN10" s="55"/>
      <c r="AO10" s="56"/>
    </row>
    <row r="11" ht="15.0" customHeight="1">
      <c r="A11" s="53"/>
      <c r="B11" s="55"/>
      <c r="C11" s="87" t="s">
        <v>795</v>
      </c>
      <c r="D11" s="88" t="s">
        <v>793</v>
      </c>
      <c r="E11" s="87" t="s">
        <v>797</v>
      </c>
      <c r="F11" s="87" t="s">
        <v>799</v>
      </c>
      <c r="G11" s="89" t="s">
        <v>69</v>
      </c>
      <c r="H11" s="87" t="s">
        <v>800</v>
      </c>
      <c r="I11" s="91" t="s">
        <v>71</v>
      </c>
      <c r="J11" s="92" t="s">
        <v>72</v>
      </c>
      <c r="K11" s="58"/>
      <c r="L11" s="58"/>
      <c r="M11" s="59"/>
      <c r="N11" s="55"/>
      <c r="O11" s="55"/>
      <c r="P11" s="93"/>
      <c r="Q11" s="93"/>
      <c r="R11" s="93"/>
      <c r="S11" s="55"/>
      <c r="T11" s="56"/>
      <c r="U11" s="52"/>
      <c r="V11" s="53"/>
      <c r="W11" s="55"/>
      <c r="X11" s="87" t="s">
        <v>801</v>
      </c>
      <c r="Y11" s="88" t="s">
        <v>793</v>
      </c>
      <c r="Z11" s="87" t="s">
        <v>803</v>
      </c>
      <c r="AA11" s="87" t="s">
        <v>804</v>
      </c>
      <c r="AB11" s="89" t="s">
        <v>69</v>
      </c>
      <c r="AC11" s="87" t="s">
        <v>807</v>
      </c>
      <c r="AD11" s="91" t="s">
        <v>71</v>
      </c>
      <c r="AE11" s="92"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105"/>
      <c r="D14" s="100"/>
      <c r="E14" s="100"/>
      <c r="F14" s="99">
        <v>1.0</v>
      </c>
      <c r="G14" s="100"/>
      <c r="H14" s="106"/>
      <c r="I14" s="103">
        <f>C14+D14*3+E14*2+F14*2+H14*5</f>
        <v>2</v>
      </c>
      <c r="J14" s="105"/>
      <c r="K14" s="100"/>
      <c r="L14" s="100"/>
      <c r="M14" s="106"/>
      <c r="N14" s="107"/>
      <c r="O14" s="58"/>
      <c r="P14" s="58"/>
      <c r="Q14" s="58"/>
      <c r="R14" s="58"/>
      <c r="S14" s="59"/>
      <c r="T14" s="56"/>
      <c r="U14" s="52"/>
      <c r="V14" s="53"/>
      <c r="W14" s="95">
        <v>1.0</v>
      </c>
      <c r="X14" s="105"/>
      <c r="Y14" s="100"/>
      <c r="Z14" s="100"/>
      <c r="AA14" s="100"/>
      <c r="AB14" s="100"/>
      <c r="AC14" s="106"/>
      <c r="AD14" s="103">
        <f t="shared" ref="AD14:AD29" si="1">X14+Y14*3+Z14*2+AA14*2+AC14*5</f>
        <v>0</v>
      </c>
      <c r="AE14" s="105"/>
      <c r="AF14" s="100"/>
      <c r="AG14" s="100"/>
      <c r="AH14" s="106"/>
      <c r="AI14" s="107"/>
      <c r="AJ14" s="58"/>
      <c r="AK14" s="58"/>
      <c r="AL14" s="58"/>
      <c r="AM14" s="58"/>
      <c r="AN14" s="59"/>
      <c r="AO14" s="56"/>
    </row>
    <row r="15" ht="15.0" customHeight="1">
      <c r="A15" s="53"/>
      <c r="B15" s="95">
        <v>2.0</v>
      </c>
      <c r="C15" s="137">
        <v>1.0</v>
      </c>
      <c r="D15" s="110"/>
      <c r="E15" s="111"/>
      <c r="F15" s="111"/>
      <c r="G15" s="112"/>
      <c r="H15" s="114"/>
      <c r="I15" s="103">
        <f t="shared" ref="I15:I23" si="2">C15+D15*2+E15*2+F15*2+H15*5</f>
        <v>1</v>
      </c>
      <c r="J15" s="109"/>
      <c r="K15" s="115"/>
      <c r="L15" s="115"/>
      <c r="M15" s="114"/>
      <c r="N15" s="107"/>
      <c r="O15" s="58"/>
      <c r="P15" s="58"/>
      <c r="Q15" s="58"/>
      <c r="R15" s="58"/>
      <c r="S15" s="59"/>
      <c r="T15" s="56"/>
      <c r="U15" s="52"/>
      <c r="V15" s="53"/>
      <c r="W15" s="95">
        <v>2.0</v>
      </c>
      <c r="X15" s="109"/>
      <c r="Y15" s="110"/>
      <c r="Z15" s="111"/>
      <c r="AA15" s="111"/>
      <c r="AB15" s="112"/>
      <c r="AC15" s="114"/>
      <c r="AD15" s="103">
        <f t="shared" si="1"/>
        <v>0</v>
      </c>
      <c r="AE15" s="109"/>
      <c r="AF15" s="115"/>
      <c r="AG15" s="115"/>
      <c r="AH15" s="114"/>
      <c r="AI15" s="107"/>
      <c r="AJ15" s="58"/>
      <c r="AK15" s="58"/>
      <c r="AL15" s="58"/>
      <c r="AM15" s="58"/>
      <c r="AN15" s="59"/>
      <c r="AO15" s="56"/>
    </row>
    <row r="16" ht="15.0" customHeight="1">
      <c r="A16" s="53"/>
      <c r="B16" s="95">
        <v>3.0</v>
      </c>
      <c r="C16" s="109"/>
      <c r="D16" s="110"/>
      <c r="E16" s="111"/>
      <c r="F16" s="111"/>
      <c r="G16" s="112"/>
      <c r="H16" s="119"/>
      <c r="I16" s="103">
        <f t="shared" si="2"/>
        <v>0</v>
      </c>
      <c r="J16" s="109"/>
      <c r="K16" s="111"/>
      <c r="L16" s="111"/>
      <c r="M16" s="114"/>
      <c r="N16" s="107"/>
      <c r="O16" s="58"/>
      <c r="P16" s="58"/>
      <c r="Q16" s="58"/>
      <c r="R16" s="58"/>
      <c r="S16" s="59"/>
      <c r="T16" s="56"/>
      <c r="U16" s="52"/>
      <c r="V16" s="53"/>
      <c r="W16" s="95">
        <v>3.0</v>
      </c>
      <c r="X16" s="109"/>
      <c r="Y16" s="110"/>
      <c r="Z16" s="111"/>
      <c r="AA16" s="111"/>
      <c r="AB16" s="112"/>
      <c r="AC16" s="119">
        <v>1.0</v>
      </c>
      <c r="AD16" s="103">
        <f t="shared" si="1"/>
        <v>5</v>
      </c>
      <c r="AE16" s="109"/>
      <c r="AF16" s="111"/>
      <c r="AG16" s="111"/>
      <c r="AH16" s="114"/>
      <c r="AI16" s="107"/>
      <c r="AJ16" s="58"/>
      <c r="AK16" s="58"/>
      <c r="AL16" s="58"/>
      <c r="AM16" s="58"/>
      <c r="AN16" s="59"/>
      <c r="AO16" s="56"/>
    </row>
    <row r="17" ht="15.0" customHeight="1">
      <c r="A17" s="53"/>
      <c r="B17" s="116">
        <v>4.0</v>
      </c>
      <c r="C17" s="109"/>
      <c r="D17" s="110"/>
      <c r="E17" s="111"/>
      <c r="F17" s="118">
        <v>1.0</v>
      </c>
      <c r="G17" s="112"/>
      <c r="H17" s="114"/>
      <c r="I17" s="103">
        <f t="shared" si="2"/>
        <v>2</v>
      </c>
      <c r="J17" s="109"/>
      <c r="K17" s="111"/>
      <c r="L17" s="111"/>
      <c r="M17" s="114"/>
      <c r="N17" s="107"/>
      <c r="O17" s="58"/>
      <c r="P17" s="58"/>
      <c r="Q17" s="58"/>
      <c r="R17" s="58"/>
      <c r="S17" s="59"/>
      <c r="T17" s="56"/>
      <c r="U17" s="52"/>
      <c r="V17" s="53"/>
      <c r="W17" s="116">
        <v>4.0</v>
      </c>
      <c r="X17" s="109"/>
      <c r="Y17" s="110"/>
      <c r="Z17" s="111"/>
      <c r="AA17" s="111"/>
      <c r="AB17" s="112"/>
      <c r="AC17" s="114"/>
      <c r="AD17" s="103">
        <f t="shared" si="1"/>
        <v>0</v>
      </c>
      <c r="AE17" s="109"/>
      <c r="AF17" s="111"/>
      <c r="AG17" s="111"/>
      <c r="AH17" s="114"/>
      <c r="AI17" s="107"/>
      <c r="AJ17" s="58"/>
      <c r="AK17" s="58"/>
      <c r="AL17" s="58"/>
      <c r="AM17" s="58"/>
      <c r="AN17" s="59"/>
      <c r="AO17" s="56"/>
    </row>
    <row r="18" ht="15.0" customHeight="1">
      <c r="A18" s="53"/>
      <c r="B18" s="95">
        <v>5.0</v>
      </c>
      <c r="C18" s="109"/>
      <c r="D18" s="117"/>
      <c r="E18" s="111"/>
      <c r="F18" s="111"/>
      <c r="G18" s="112"/>
      <c r="H18" s="114"/>
      <c r="I18" s="103">
        <f t="shared" si="2"/>
        <v>0</v>
      </c>
      <c r="J18" s="109"/>
      <c r="K18" s="111"/>
      <c r="L18" s="111"/>
      <c r="M18" s="114"/>
      <c r="N18" s="107"/>
      <c r="O18" s="58"/>
      <c r="P18" s="58"/>
      <c r="Q18" s="58"/>
      <c r="R18" s="58"/>
      <c r="S18" s="59"/>
      <c r="T18" s="56"/>
      <c r="U18" s="52"/>
      <c r="V18" s="53"/>
      <c r="W18" s="95">
        <v>5.0</v>
      </c>
      <c r="X18" s="109"/>
      <c r="Y18" s="117">
        <v>1.0</v>
      </c>
      <c r="Z18" s="111"/>
      <c r="AA18" s="111"/>
      <c r="AB18" s="112"/>
      <c r="AC18" s="114"/>
      <c r="AD18" s="103">
        <f t="shared" si="1"/>
        <v>3</v>
      </c>
      <c r="AE18" s="109"/>
      <c r="AF18" s="111"/>
      <c r="AG18" s="111"/>
      <c r="AH18" s="114"/>
      <c r="AI18" s="107"/>
      <c r="AJ18" s="58"/>
      <c r="AK18" s="58"/>
      <c r="AL18" s="58"/>
      <c r="AM18" s="58"/>
      <c r="AN18" s="59"/>
      <c r="AO18" s="56"/>
    </row>
    <row r="19" ht="15.0" customHeight="1">
      <c r="A19" s="53"/>
      <c r="B19" s="95">
        <v>6.0</v>
      </c>
      <c r="C19" s="109"/>
      <c r="D19" s="110"/>
      <c r="E19" s="111"/>
      <c r="F19" s="111"/>
      <c r="G19" s="112"/>
      <c r="H19" s="114"/>
      <c r="I19" s="103">
        <f t="shared" si="2"/>
        <v>0</v>
      </c>
      <c r="J19" s="109"/>
      <c r="K19" s="111"/>
      <c r="L19" s="111"/>
      <c r="M19" s="114"/>
      <c r="N19" s="107"/>
      <c r="O19" s="58"/>
      <c r="P19" s="58"/>
      <c r="Q19" s="58"/>
      <c r="R19" s="58"/>
      <c r="S19" s="59"/>
      <c r="T19" s="56"/>
      <c r="U19" s="52"/>
      <c r="V19" s="53"/>
      <c r="W19" s="95">
        <v>6.0</v>
      </c>
      <c r="X19" s="109"/>
      <c r="Y19" s="110"/>
      <c r="Z19" s="111"/>
      <c r="AA19" s="111"/>
      <c r="AB19" s="112"/>
      <c r="AC19" s="114"/>
      <c r="AD19" s="103">
        <f t="shared" si="1"/>
        <v>0</v>
      </c>
      <c r="AE19" s="109"/>
      <c r="AF19" s="111"/>
      <c r="AG19" s="111"/>
      <c r="AH19" s="114"/>
      <c r="AI19" s="107"/>
      <c r="AJ19" s="58"/>
      <c r="AK19" s="58"/>
      <c r="AL19" s="58"/>
      <c r="AM19" s="58"/>
      <c r="AN19" s="59"/>
      <c r="AO19" s="56"/>
    </row>
    <row r="20" ht="15.0" customHeight="1">
      <c r="A20" s="53"/>
      <c r="B20" s="95">
        <v>7.0</v>
      </c>
      <c r="C20" s="109"/>
      <c r="D20" s="110"/>
      <c r="E20" s="111"/>
      <c r="F20" s="118">
        <v>1.0</v>
      </c>
      <c r="G20" s="112"/>
      <c r="H20" s="114"/>
      <c r="I20" s="103">
        <f t="shared" si="2"/>
        <v>2</v>
      </c>
      <c r="J20" s="109"/>
      <c r="K20" s="111"/>
      <c r="L20" s="111"/>
      <c r="M20" s="114"/>
      <c r="N20" s="107"/>
      <c r="O20" s="58"/>
      <c r="P20" s="58"/>
      <c r="Q20" s="58"/>
      <c r="R20" s="58"/>
      <c r="S20" s="59"/>
      <c r="T20" s="56"/>
      <c r="U20" s="52"/>
      <c r="V20" s="53"/>
      <c r="W20" s="95">
        <v>7.0</v>
      </c>
      <c r="X20" s="109"/>
      <c r="Y20" s="110"/>
      <c r="Z20" s="111"/>
      <c r="AA20" s="111"/>
      <c r="AB20" s="112"/>
      <c r="AC20" s="114"/>
      <c r="AD20" s="103">
        <f t="shared" si="1"/>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2"/>
        <v>0</v>
      </c>
      <c r="J21" s="109"/>
      <c r="K21" s="111"/>
      <c r="L21" s="111"/>
      <c r="M21" s="114"/>
      <c r="N21" s="107"/>
      <c r="O21" s="58"/>
      <c r="P21" s="58"/>
      <c r="Q21" s="58"/>
      <c r="R21" s="58"/>
      <c r="S21" s="59"/>
      <c r="T21" s="56"/>
      <c r="U21" s="52"/>
      <c r="V21" s="53"/>
      <c r="W21" s="95">
        <v>8.0</v>
      </c>
      <c r="X21" s="109"/>
      <c r="Y21" s="110"/>
      <c r="Z21" s="111"/>
      <c r="AA21" s="111"/>
      <c r="AB21" s="112"/>
      <c r="AC21" s="114"/>
      <c r="AD21" s="103">
        <f t="shared" si="1"/>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2"/>
        <v>0</v>
      </c>
      <c r="J22" s="109"/>
      <c r="K22" s="111"/>
      <c r="L22" s="111"/>
      <c r="M22" s="114"/>
      <c r="N22" s="107"/>
      <c r="O22" s="58"/>
      <c r="P22" s="58"/>
      <c r="Q22" s="58"/>
      <c r="R22" s="58"/>
      <c r="S22" s="59"/>
      <c r="T22" s="56"/>
      <c r="U22" s="52"/>
      <c r="V22" s="53"/>
      <c r="W22" s="95">
        <v>9.0</v>
      </c>
      <c r="X22" s="109"/>
      <c r="Y22" s="110"/>
      <c r="Z22" s="111"/>
      <c r="AA22" s="111"/>
      <c r="AB22" s="112"/>
      <c r="AC22" s="114"/>
      <c r="AD22" s="103">
        <f t="shared" si="1"/>
        <v>0</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2"/>
        <v>0</v>
      </c>
      <c r="J23" s="109"/>
      <c r="K23" s="111"/>
      <c r="L23" s="111"/>
      <c r="M23" s="114"/>
      <c r="N23" s="107"/>
      <c r="O23" s="58"/>
      <c r="P23" s="58"/>
      <c r="Q23" s="58"/>
      <c r="R23" s="58"/>
      <c r="S23" s="59"/>
      <c r="T23" s="56"/>
      <c r="U23" s="52"/>
      <c r="V23" s="53"/>
      <c r="W23" s="95">
        <v>10.0</v>
      </c>
      <c r="X23" s="109"/>
      <c r="Y23" s="110"/>
      <c r="Z23" s="111"/>
      <c r="AA23" s="111"/>
      <c r="AB23" s="112"/>
      <c r="AC23" s="114"/>
      <c r="AD23" s="103">
        <f t="shared" si="1"/>
        <v>0</v>
      </c>
      <c r="AE23" s="109"/>
      <c r="AF23" s="111"/>
      <c r="AG23" s="111"/>
      <c r="AH23" s="114"/>
      <c r="AI23" s="107"/>
      <c r="AJ23" s="58"/>
      <c r="AK23" s="58"/>
      <c r="AL23" s="58"/>
      <c r="AM23" s="58"/>
      <c r="AN23" s="59"/>
      <c r="AO23" s="56"/>
    </row>
    <row r="24" ht="15.0" customHeight="1">
      <c r="A24" s="53"/>
      <c r="B24" s="95">
        <v>11.0</v>
      </c>
      <c r="C24" s="109"/>
      <c r="D24" s="110"/>
      <c r="E24" s="111"/>
      <c r="F24" s="118">
        <v>1.0</v>
      </c>
      <c r="G24" s="112"/>
      <c r="H24" s="114"/>
      <c r="I24" s="103">
        <f>C24+D24*3+E24*2+F24*2+H24*5</f>
        <v>2</v>
      </c>
      <c r="J24" s="109"/>
      <c r="K24" s="111"/>
      <c r="L24" s="111"/>
      <c r="M24" s="114"/>
      <c r="N24" s="107"/>
      <c r="O24" s="58"/>
      <c r="P24" s="58"/>
      <c r="Q24" s="58"/>
      <c r="R24" s="58"/>
      <c r="S24" s="59"/>
      <c r="T24" s="56"/>
      <c r="U24" s="52"/>
      <c r="V24" s="53"/>
      <c r="W24" s="95">
        <v>11.0</v>
      </c>
      <c r="X24" s="109"/>
      <c r="Y24" s="110"/>
      <c r="Z24" s="111"/>
      <c r="AA24" s="111"/>
      <c r="AB24" s="112"/>
      <c r="AC24" s="114"/>
      <c r="AD24" s="103">
        <f t="shared" si="1"/>
        <v>0</v>
      </c>
      <c r="AE24" s="109"/>
      <c r="AF24" s="111"/>
      <c r="AG24" s="111"/>
      <c r="AH24" s="114"/>
      <c r="AI24" s="107"/>
      <c r="AJ24" s="58"/>
      <c r="AK24" s="58"/>
      <c r="AL24" s="58"/>
      <c r="AM24" s="58"/>
      <c r="AN24" s="59"/>
      <c r="AO24" s="56"/>
    </row>
    <row r="25" ht="15.0" customHeight="1">
      <c r="A25" s="53"/>
      <c r="B25" s="95">
        <v>12.0</v>
      </c>
      <c r="C25" s="109"/>
      <c r="D25" s="110"/>
      <c r="E25" s="111"/>
      <c r="F25" s="111"/>
      <c r="G25" s="112"/>
      <c r="H25" s="114"/>
      <c r="I25" s="103">
        <f t="shared" ref="I25:I29" si="3">C25+D25*2+E25*2+F25*2+H25*5</f>
        <v>0</v>
      </c>
      <c r="J25" s="109"/>
      <c r="K25" s="111"/>
      <c r="L25" s="111"/>
      <c r="M25" s="114"/>
      <c r="N25" s="107"/>
      <c r="O25" s="58"/>
      <c r="P25" s="58"/>
      <c r="Q25" s="58"/>
      <c r="R25" s="58"/>
      <c r="S25" s="59"/>
      <c r="T25" s="56"/>
      <c r="U25" s="52"/>
      <c r="V25" s="53"/>
      <c r="W25" s="95">
        <v>12.0</v>
      </c>
      <c r="X25" s="109"/>
      <c r="Y25" s="110"/>
      <c r="Z25" s="111"/>
      <c r="AA25" s="111"/>
      <c r="AB25" s="112"/>
      <c r="AC25" s="114"/>
      <c r="AD25" s="103">
        <f t="shared" si="1"/>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3"/>
        <v>0</v>
      </c>
      <c r="J26" s="109"/>
      <c r="K26" s="111"/>
      <c r="L26" s="111"/>
      <c r="M26" s="114"/>
      <c r="N26" s="107"/>
      <c r="O26" s="58"/>
      <c r="P26" s="58"/>
      <c r="Q26" s="58"/>
      <c r="R26" s="58"/>
      <c r="S26" s="59"/>
      <c r="T26" s="56"/>
      <c r="U26" s="52"/>
      <c r="V26" s="53"/>
      <c r="W26" s="95">
        <v>13.0</v>
      </c>
      <c r="X26" s="109"/>
      <c r="Y26" s="110"/>
      <c r="Z26" s="111"/>
      <c r="AA26" s="111"/>
      <c r="AB26" s="112"/>
      <c r="AC26" s="114"/>
      <c r="AD26" s="103">
        <f t="shared" si="1"/>
        <v>0</v>
      </c>
      <c r="AE26" s="109"/>
      <c r="AF26" s="111"/>
      <c r="AG26" s="111"/>
      <c r="AH26" s="114"/>
      <c r="AI26" s="107"/>
      <c r="AJ26" s="58"/>
      <c r="AK26" s="58"/>
      <c r="AL26" s="58"/>
      <c r="AM26" s="58"/>
      <c r="AN26" s="59"/>
      <c r="AO26" s="56"/>
    </row>
    <row r="27" ht="15.0" customHeight="1">
      <c r="A27" s="53"/>
      <c r="B27" s="116">
        <v>14.0</v>
      </c>
      <c r="C27" s="109"/>
      <c r="D27" s="117">
        <v>2.0</v>
      </c>
      <c r="E27" s="111"/>
      <c r="F27" s="111"/>
      <c r="G27" s="112"/>
      <c r="H27" s="119">
        <v>1.0</v>
      </c>
      <c r="I27" s="103">
        <f t="shared" si="3"/>
        <v>9</v>
      </c>
      <c r="J27" s="109"/>
      <c r="K27" s="111"/>
      <c r="L27" s="111"/>
      <c r="M27" s="114"/>
      <c r="N27" s="108" t="s">
        <v>811</v>
      </c>
      <c r="O27" s="58"/>
      <c r="P27" s="58"/>
      <c r="Q27" s="58"/>
      <c r="R27" s="58"/>
      <c r="S27" s="59"/>
      <c r="T27" s="56"/>
      <c r="U27" s="52"/>
      <c r="V27" s="53"/>
      <c r="W27" s="116">
        <v>14.0</v>
      </c>
      <c r="X27" s="109"/>
      <c r="Y27" s="117"/>
      <c r="Z27" s="111"/>
      <c r="AA27" s="111"/>
      <c r="AB27" s="112"/>
      <c r="AC27" s="119"/>
      <c r="AD27" s="103">
        <f t="shared" si="1"/>
        <v>0</v>
      </c>
      <c r="AE27" s="109"/>
      <c r="AF27" s="111"/>
      <c r="AG27" s="111"/>
      <c r="AH27" s="114"/>
      <c r="AI27" s="108"/>
      <c r="AJ27" s="58"/>
      <c r="AK27" s="58"/>
      <c r="AL27" s="58"/>
      <c r="AM27" s="58"/>
      <c r="AN27" s="59"/>
      <c r="AO27" s="56"/>
    </row>
    <row r="28" ht="15.0" customHeight="1">
      <c r="A28" s="53"/>
      <c r="B28" s="95">
        <v>15.0</v>
      </c>
      <c r="C28" s="109"/>
      <c r="D28" s="110"/>
      <c r="E28" s="111"/>
      <c r="F28" s="111"/>
      <c r="G28" s="112"/>
      <c r="H28" s="114"/>
      <c r="I28" s="103">
        <f t="shared" si="3"/>
        <v>0</v>
      </c>
      <c r="J28" s="109"/>
      <c r="K28" s="111"/>
      <c r="L28" s="111"/>
      <c r="M28" s="114"/>
      <c r="N28" s="107"/>
      <c r="O28" s="58"/>
      <c r="P28" s="58"/>
      <c r="Q28" s="58"/>
      <c r="R28" s="58"/>
      <c r="S28" s="59"/>
      <c r="T28" s="56"/>
      <c r="U28" s="52"/>
      <c r="V28" s="53"/>
      <c r="W28" s="95">
        <v>15.0</v>
      </c>
      <c r="X28" s="109"/>
      <c r="Y28" s="110"/>
      <c r="Z28" s="111"/>
      <c r="AA28" s="111"/>
      <c r="AB28" s="112"/>
      <c r="AC28" s="114"/>
      <c r="AD28" s="103">
        <f t="shared" si="1"/>
        <v>0</v>
      </c>
      <c r="AE28" s="109"/>
      <c r="AF28" s="111"/>
      <c r="AG28" s="111"/>
      <c r="AH28" s="114"/>
      <c r="AI28" s="107"/>
      <c r="AJ28" s="58"/>
      <c r="AK28" s="58"/>
      <c r="AL28" s="58"/>
      <c r="AM28" s="58"/>
      <c r="AN28" s="59"/>
      <c r="AO28" s="56"/>
    </row>
    <row r="29" ht="15.0" customHeight="1">
      <c r="A29" s="53"/>
      <c r="B29" s="95">
        <v>16.0</v>
      </c>
      <c r="C29" s="109"/>
      <c r="D29" s="111"/>
      <c r="E29" s="111"/>
      <c r="F29" s="111"/>
      <c r="G29" s="112"/>
      <c r="H29" s="114"/>
      <c r="I29" s="103">
        <f t="shared" si="3"/>
        <v>0</v>
      </c>
      <c r="J29" s="109"/>
      <c r="K29" s="111"/>
      <c r="L29" s="111"/>
      <c r="M29" s="114"/>
      <c r="N29" s="107"/>
      <c r="O29" s="58"/>
      <c r="P29" s="58"/>
      <c r="Q29" s="58"/>
      <c r="R29" s="58"/>
      <c r="S29" s="59"/>
      <c r="T29" s="56"/>
      <c r="U29" s="52"/>
      <c r="V29" s="53"/>
      <c r="W29" s="95">
        <v>16.0</v>
      </c>
      <c r="X29" s="109"/>
      <c r="Y29" s="111"/>
      <c r="Z29" s="111"/>
      <c r="AA29" s="111"/>
      <c r="AB29" s="112"/>
      <c r="AC29" s="114"/>
      <c r="AD29" s="103">
        <f t="shared" si="1"/>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C31" s="55"/>
      <c r="D31" s="55"/>
      <c r="E31" s="55"/>
      <c r="F31" s="55"/>
      <c r="G31" s="55"/>
      <c r="H31" s="54" t="s">
        <v>94</v>
      </c>
      <c r="I31" s="55"/>
      <c r="J31" s="55"/>
      <c r="K31" s="55"/>
      <c r="L31" s="55"/>
      <c r="M31" s="55"/>
      <c r="N31" s="55"/>
      <c r="O31" s="54" t="s">
        <v>95</v>
      </c>
      <c r="P31" s="55"/>
      <c r="Q31" s="55"/>
      <c r="R31" s="55"/>
      <c r="S31" s="55"/>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50000.0</v>
      </c>
      <c r="C32" s="58"/>
      <c r="D32" s="58"/>
      <c r="E32" s="58"/>
      <c r="F32" s="59"/>
      <c r="G32" s="55"/>
      <c r="H32" s="157"/>
      <c r="I32" s="58"/>
      <c r="J32" s="58"/>
      <c r="K32" s="58"/>
      <c r="L32" s="58"/>
      <c r="M32" s="59"/>
      <c r="N32" s="55"/>
      <c r="O32" s="122">
        <v>1.0</v>
      </c>
      <c r="P32" s="58"/>
      <c r="Q32" s="58"/>
      <c r="R32" s="58"/>
      <c r="S32" s="59"/>
      <c r="T32" s="56"/>
      <c r="U32" s="52"/>
      <c r="V32" s="53"/>
      <c r="W32" s="121">
        <v>30000.0</v>
      </c>
      <c r="X32" s="58"/>
      <c r="Y32" s="58"/>
      <c r="Z32" s="58"/>
      <c r="AA32" s="59"/>
      <c r="AB32" s="55"/>
      <c r="AC32" s="157"/>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C34" s="55"/>
      <c r="D34" s="55"/>
      <c r="E34" s="55"/>
      <c r="F34" s="55"/>
      <c r="G34" s="55"/>
      <c r="H34" s="55"/>
      <c r="I34" s="55"/>
      <c r="J34" s="55"/>
      <c r="K34" s="55"/>
      <c r="L34" s="54" t="s">
        <v>97</v>
      </c>
      <c r="M34" s="55"/>
      <c r="N34" s="55"/>
      <c r="O34" s="55"/>
      <c r="P34" s="55"/>
      <c r="Q34" s="55"/>
      <c r="R34" s="55"/>
      <c r="S34" s="55"/>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23"/>
      <c r="C35" s="124"/>
      <c r="D35" s="124"/>
      <c r="E35" s="124"/>
      <c r="F35" s="124"/>
      <c r="G35" s="124"/>
      <c r="H35" s="124"/>
      <c r="I35" s="124"/>
      <c r="J35" s="125"/>
      <c r="K35" s="55"/>
      <c r="L35" s="123"/>
      <c r="M35" s="124"/>
      <c r="N35" s="124"/>
      <c r="O35" s="124"/>
      <c r="P35" s="124"/>
      <c r="Q35" s="124"/>
      <c r="R35" s="124"/>
      <c r="S35" s="125"/>
      <c r="T35" s="56"/>
      <c r="U35" s="52"/>
      <c r="V35" s="53"/>
      <c r="W35" s="123"/>
      <c r="X35" s="124"/>
      <c r="Y35" s="124"/>
      <c r="Z35" s="124"/>
      <c r="AA35" s="124"/>
      <c r="AB35" s="124"/>
      <c r="AC35" s="124"/>
      <c r="AD35" s="124"/>
      <c r="AE35" s="125"/>
      <c r="AF35" s="55"/>
      <c r="AG35" s="123"/>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96">
    <mergeCell ref="N25:S25"/>
    <mergeCell ref="N21:S21"/>
    <mergeCell ref="N28:S28"/>
    <mergeCell ref="O32:S32"/>
    <mergeCell ref="N29:S29"/>
    <mergeCell ref="B32:F32"/>
    <mergeCell ref="H32:M32"/>
    <mergeCell ref="N14:S14"/>
    <mergeCell ref="N16:S16"/>
    <mergeCell ref="N15:S15"/>
    <mergeCell ref="L35:S37"/>
    <mergeCell ref="B35:J37"/>
    <mergeCell ref="N20:S20"/>
    <mergeCell ref="N17:S17"/>
    <mergeCell ref="H11:H13"/>
    <mergeCell ref="I11:I13"/>
    <mergeCell ref="K8:L8"/>
    <mergeCell ref="H6:L6"/>
    <mergeCell ref="N13:S13"/>
    <mergeCell ref="J12:J13"/>
    <mergeCell ref="K12:K13"/>
    <mergeCell ref="M12:M13"/>
    <mergeCell ref="J11:M11"/>
    <mergeCell ref="L12:L13"/>
    <mergeCell ref="G11:G13"/>
    <mergeCell ref="B6:F6"/>
    <mergeCell ref="B3:M3"/>
    <mergeCell ref="O3:S3"/>
    <mergeCell ref="P5:R5"/>
    <mergeCell ref="P6:R6"/>
    <mergeCell ref="E11:E13"/>
    <mergeCell ref="D11:D13"/>
    <mergeCell ref="B9:F9"/>
    <mergeCell ref="B7:F7"/>
    <mergeCell ref="B8:F8"/>
    <mergeCell ref="C11:C13"/>
    <mergeCell ref="F11:F13"/>
    <mergeCell ref="Y11:Y13"/>
    <mergeCell ref="Z11:Z13"/>
    <mergeCell ref="AC11:AC13"/>
    <mergeCell ref="AB11:AB13"/>
    <mergeCell ref="W7:AA7"/>
    <mergeCell ref="W6:AA6"/>
    <mergeCell ref="AE12:AE13"/>
    <mergeCell ref="AH12:AH13"/>
    <mergeCell ref="AD11:AD13"/>
    <mergeCell ref="W9:AA9"/>
    <mergeCell ref="X11:X13"/>
    <mergeCell ref="AF8:AG8"/>
    <mergeCell ref="AC6:AG6"/>
    <mergeCell ref="AA11:AA13"/>
    <mergeCell ref="W3:AH3"/>
    <mergeCell ref="AG12:AG13"/>
    <mergeCell ref="AI16:AN16"/>
    <mergeCell ref="AI15:AN15"/>
    <mergeCell ref="AI13:AN13"/>
    <mergeCell ref="AI14:AN14"/>
    <mergeCell ref="AK10:AM10"/>
    <mergeCell ref="AK9:AM9"/>
    <mergeCell ref="AK8:AM8"/>
    <mergeCell ref="AK6:AM6"/>
    <mergeCell ref="AJ3:AN3"/>
    <mergeCell ref="AK5:AM5"/>
    <mergeCell ref="AK7:AM7"/>
    <mergeCell ref="W8:AA8"/>
    <mergeCell ref="P8:R8"/>
    <mergeCell ref="P7:R7"/>
    <mergeCell ref="P9:R9"/>
    <mergeCell ref="P10:R10"/>
    <mergeCell ref="AI29:AN29"/>
    <mergeCell ref="AJ32:AN32"/>
    <mergeCell ref="AC32:AH32"/>
    <mergeCell ref="W32:AA32"/>
    <mergeCell ref="W35:AE37"/>
    <mergeCell ref="N22:S22"/>
    <mergeCell ref="N24:S24"/>
    <mergeCell ref="N23:S23"/>
    <mergeCell ref="N27:S27"/>
    <mergeCell ref="N26:S26"/>
    <mergeCell ref="N18:S18"/>
    <mergeCell ref="N19:S19"/>
    <mergeCell ref="AF12:AF13"/>
    <mergeCell ref="AE11:AH11"/>
    <mergeCell ref="AI18:AN18"/>
    <mergeCell ref="AI19:AN19"/>
    <mergeCell ref="AI20:AN20"/>
    <mergeCell ref="AI21:AN21"/>
    <mergeCell ref="AI22:AN22"/>
    <mergeCell ref="AI17:AN17"/>
    <mergeCell ref="AI25:AN25"/>
    <mergeCell ref="AI26:AN26"/>
    <mergeCell ref="AI23:AN23"/>
    <mergeCell ref="AI24:AN24"/>
    <mergeCell ref="AI28:AN28"/>
    <mergeCell ref="AG35:AN37"/>
    <mergeCell ref="AI27:AN27"/>
  </mergeCells>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1" width="3.71"/>
  </cols>
  <sheetData>
    <row r="1" ht="15.0" customHeight="1">
      <c r="A1" s="49"/>
      <c r="B1" s="50"/>
      <c r="C1" s="50"/>
      <c r="D1" s="50"/>
      <c r="E1" s="50"/>
      <c r="F1" s="50"/>
      <c r="G1" s="50"/>
      <c r="H1" s="50"/>
      <c r="I1" s="50"/>
      <c r="J1" s="50"/>
      <c r="K1" s="50"/>
      <c r="L1" s="50"/>
      <c r="M1" s="50"/>
      <c r="N1" s="50"/>
      <c r="O1" s="50"/>
      <c r="P1" s="50"/>
      <c r="Q1" s="50"/>
      <c r="R1" s="50"/>
      <c r="S1" s="50"/>
      <c r="T1" s="51"/>
      <c r="U1" s="52"/>
      <c r="V1" s="49"/>
      <c r="W1" s="50"/>
      <c r="X1" s="50"/>
      <c r="Y1" s="50"/>
      <c r="Z1" s="50"/>
      <c r="AA1" s="50"/>
      <c r="AB1" s="50"/>
      <c r="AC1" s="50"/>
      <c r="AD1" s="50"/>
      <c r="AE1" s="50"/>
      <c r="AF1" s="50"/>
      <c r="AG1" s="50"/>
      <c r="AH1" s="50"/>
      <c r="AI1" s="50"/>
      <c r="AJ1" s="50"/>
      <c r="AK1" s="50"/>
      <c r="AL1" s="50"/>
      <c r="AM1" s="50"/>
      <c r="AN1" s="50"/>
      <c r="AO1" s="51"/>
    </row>
    <row r="2" ht="15.0" customHeight="1">
      <c r="A2" s="53"/>
      <c r="B2" s="54" t="s">
        <v>56</v>
      </c>
      <c r="C2" s="54"/>
      <c r="D2" s="54"/>
      <c r="E2" s="55"/>
      <c r="F2" s="55"/>
      <c r="G2" s="55"/>
      <c r="H2" s="55"/>
      <c r="I2" s="55"/>
      <c r="J2" s="55"/>
      <c r="K2" s="55"/>
      <c r="L2" s="55"/>
      <c r="M2" s="55"/>
      <c r="N2" s="55"/>
      <c r="O2" s="54" t="s">
        <v>57</v>
      </c>
      <c r="P2" s="54"/>
      <c r="Q2" s="54"/>
      <c r="R2" s="55"/>
      <c r="S2" s="55"/>
      <c r="T2" s="56"/>
      <c r="U2" s="52"/>
      <c r="V2" s="53"/>
      <c r="W2" s="54" t="s">
        <v>58</v>
      </c>
      <c r="X2" s="54"/>
      <c r="Y2" s="54"/>
      <c r="Z2" s="55"/>
      <c r="AA2" s="55"/>
      <c r="AB2" s="55"/>
      <c r="AC2" s="55"/>
      <c r="AD2" s="55"/>
      <c r="AE2" s="55"/>
      <c r="AF2" s="55"/>
      <c r="AG2" s="55"/>
      <c r="AH2" s="55"/>
      <c r="AI2" s="55"/>
      <c r="AJ2" s="54" t="s">
        <v>57</v>
      </c>
      <c r="AK2" s="54"/>
      <c r="AL2" s="54"/>
      <c r="AM2" s="55"/>
      <c r="AN2" s="55"/>
      <c r="AO2" s="56"/>
    </row>
    <row r="3" ht="15.0" customHeight="1">
      <c r="A3" s="53"/>
      <c r="B3" s="57" t="s">
        <v>21</v>
      </c>
      <c r="C3" s="58"/>
      <c r="D3" s="58"/>
      <c r="E3" s="58"/>
      <c r="F3" s="58"/>
      <c r="G3" s="58"/>
      <c r="H3" s="58"/>
      <c r="I3" s="58"/>
      <c r="J3" s="58"/>
      <c r="K3" s="58"/>
      <c r="L3" s="58"/>
      <c r="M3" s="59"/>
      <c r="N3" s="55"/>
      <c r="O3" s="60">
        <v>1000000.0</v>
      </c>
      <c r="P3" s="58"/>
      <c r="Q3" s="58"/>
      <c r="R3" s="58"/>
      <c r="S3" s="59"/>
      <c r="T3" s="56"/>
      <c r="U3" s="52"/>
      <c r="V3" s="53"/>
      <c r="W3" s="57" t="s">
        <v>39</v>
      </c>
      <c r="X3" s="58"/>
      <c r="Y3" s="58"/>
      <c r="Z3" s="58"/>
      <c r="AA3" s="58"/>
      <c r="AB3" s="58"/>
      <c r="AC3" s="58"/>
      <c r="AD3" s="58"/>
      <c r="AE3" s="58"/>
      <c r="AF3" s="58"/>
      <c r="AG3" s="58"/>
      <c r="AH3" s="59"/>
      <c r="AI3" s="55"/>
      <c r="AJ3" s="60">
        <v>1000000.0</v>
      </c>
      <c r="AK3" s="58"/>
      <c r="AL3" s="58"/>
      <c r="AM3" s="58"/>
      <c r="AN3" s="59"/>
      <c r="AO3" s="56"/>
    </row>
    <row r="4" ht="15.0" customHeight="1">
      <c r="A4" s="53"/>
      <c r="B4" s="55"/>
      <c r="C4" s="55"/>
      <c r="D4" s="55"/>
      <c r="E4" s="55"/>
      <c r="F4" s="55"/>
      <c r="G4" s="55"/>
      <c r="H4" s="55"/>
      <c r="I4" s="55"/>
      <c r="J4" s="55"/>
      <c r="K4" s="55"/>
      <c r="L4" s="55"/>
      <c r="M4" s="55"/>
      <c r="N4" s="55"/>
      <c r="O4" s="55"/>
      <c r="P4" s="55"/>
      <c r="Q4" s="55"/>
      <c r="R4" s="55"/>
      <c r="S4" s="55"/>
      <c r="T4" s="56"/>
      <c r="U4" s="52"/>
      <c r="V4" s="53"/>
      <c r="W4" s="55"/>
      <c r="X4" s="55"/>
      <c r="Y4" s="55"/>
      <c r="Z4" s="55"/>
      <c r="AA4" s="55"/>
      <c r="AB4" s="55"/>
      <c r="AC4" s="55"/>
      <c r="AD4" s="55"/>
      <c r="AE4" s="55"/>
      <c r="AF4" s="55"/>
      <c r="AG4" s="55"/>
      <c r="AH4" s="55"/>
      <c r="AI4" s="55"/>
      <c r="AJ4" s="55"/>
      <c r="AK4" s="55"/>
      <c r="AL4" s="55"/>
      <c r="AM4" s="55"/>
      <c r="AN4" s="55"/>
      <c r="AO4" s="56"/>
    </row>
    <row r="5" ht="15.0" customHeight="1">
      <c r="A5" s="53"/>
      <c r="B5" s="54" t="s">
        <v>59</v>
      </c>
      <c r="C5" s="55"/>
      <c r="D5" s="55"/>
      <c r="E5" s="55"/>
      <c r="F5" s="55"/>
      <c r="G5" s="55"/>
      <c r="H5" s="54" t="s">
        <v>60</v>
      </c>
      <c r="I5" s="55"/>
      <c r="J5" s="55"/>
      <c r="K5" s="55"/>
      <c r="L5" s="55"/>
      <c r="M5" s="55"/>
      <c r="N5" s="55"/>
      <c r="O5" s="55"/>
      <c r="P5" s="61" t="s">
        <v>61</v>
      </c>
      <c r="Q5" s="62"/>
      <c r="R5" s="62"/>
      <c r="S5" s="55"/>
      <c r="T5" s="56"/>
      <c r="U5" s="52"/>
      <c r="V5" s="53"/>
      <c r="W5" s="54" t="s">
        <v>59</v>
      </c>
      <c r="X5" s="55"/>
      <c r="Y5" s="55"/>
      <c r="Z5" s="55"/>
      <c r="AA5" s="55"/>
      <c r="AB5" s="55"/>
      <c r="AC5" s="54" t="s">
        <v>60</v>
      </c>
      <c r="AD5" s="55"/>
      <c r="AE5" s="55"/>
      <c r="AF5" s="55"/>
      <c r="AG5" s="55"/>
      <c r="AH5" s="55"/>
      <c r="AI5" s="55"/>
      <c r="AJ5" s="55"/>
      <c r="AK5" s="63" t="s">
        <v>61</v>
      </c>
      <c r="AL5" s="62"/>
      <c r="AM5" s="62"/>
      <c r="AN5" s="55"/>
      <c r="AO5" s="56"/>
    </row>
    <row r="6" ht="15.0" customHeight="1">
      <c r="A6" s="53"/>
      <c r="B6" s="64">
        <f>IF(B3&lt;&gt;"",IF(O3&lt;AJ3,AJ3-O3,0),"")</f>
        <v>0</v>
      </c>
      <c r="C6" s="58"/>
      <c r="D6" s="58"/>
      <c r="E6" s="58"/>
      <c r="F6" s="59"/>
      <c r="G6" s="55"/>
      <c r="H6" s="65">
        <v>7000.0</v>
      </c>
      <c r="I6" s="58"/>
      <c r="J6" s="58"/>
      <c r="K6" s="58"/>
      <c r="L6" s="59"/>
      <c r="M6" s="55"/>
      <c r="N6" s="55"/>
      <c r="O6" s="55"/>
      <c r="P6" s="66" t="str">
        <f>IF(B3&lt;&gt;"",IF(P8&gt;AK8,"WIN",IF(P8=AK8, "TIE","LOSS")),"")</f>
        <v>WIN</v>
      </c>
      <c r="Q6" s="58"/>
      <c r="R6" s="59"/>
      <c r="S6" s="55"/>
      <c r="T6" s="56"/>
      <c r="U6" s="52"/>
      <c r="V6" s="53"/>
      <c r="W6" s="64">
        <f>IF(AJ3&lt;O3,O3-AJ3,0)</f>
        <v>0</v>
      </c>
      <c r="X6" s="58"/>
      <c r="Y6" s="58"/>
      <c r="Z6" s="58"/>
      <c r="AA6" s="59"/>
      <c r="AB6" s="55"/>
      <c r="AC6" s="65">
        <v>7000.0</v>
      </c>
      <c r="AD6" s="58"/>
      <c r="AE6" s="58"/>
      <c r="AF6" s="58"/>
      <c r="AG6" s="59"/>
      <c r="AH6" s="55"/>
      <c r="AI6" s="55"/>
      <c r="AJ6" s="55"/>
      <c r="AK6" s="66" t="str">
        <f>IF(W3&lt;&gt;"",IF(AK8&gt;P8,"WIN",IF(AK8=P8, "TIE","LOSS")),"")</f>
        <v>LOSS</v>
      </c>
      <c r="AL6" s="58"/>
      <c r="AM6" s="59"/>
      <c r="AN6" s="55"/>
      <c r="AO6" s="56"/>
    </row>
    <row r="7" ht="15.0" customHeight="1">
      <c r="A7" s="53"/>
      <c r="B7" s="72"/>
      <c r="C7" s="74"/>
      <c r="D7" s="74"/>
      <c r="E7" s="74"/>
      <c r="F7" s="75"/>
      <c r="G7" s="55"/>
      <c r="H7" s="55"/>
      <c r="I7" s="55"/>
      <c r="J7" s="55"/>
      <c r="K7" s="55"/>
      <c r="L7" s="55"/>
      <c r="M7" s="55"/>
      <c r="N7" s="55"/>
      <c r="O7" s="55"/>
      <c r="P7" s="77" t="s">
        <v>63</v>
      </c>
      <c r="Q7" s="58"/>
      <c r="R7" s="58"/>
      <c r="S7" s="55"/>
      <c r="T7" s="56"/>
      <c r="U7" s="52"/>
      <c r="V7" s="53"/>
      <c r="W7" s="72"/>
      <c r="X7" s="74"/>
      <c r="Y7" s="74"/>
      <c r="Z7" s="74"/>
      <c r="AA7" s="75"/>
      <c r="AB7" s="55"/>
      <c r="AC7" s="55"/>
      <c r="AD7" s="55"/>
      <c r="AE7" s="55"/>
      <c r="AF7" s="55"/>
      <c r="AG7" s="55"/>
      <c r="AH7" s="55"/>
      <c r="AI7" s="55"/>
      <c r="AJ7" s="55"/>
      <c r="AK7" s="78" t="s">
        <v>63</v>
      </c>
      <c r="AL7" s="58"/>
      <c r="AM7" s="58"/>
      <c r="AN7" s="55"/>
      <c r="AO7" s="56"/>
    </row>
    <row r="8" ht="15.0" customHeight="1">
      <c r="A8" s="53"/>
      <c r="B8" s="79"/>
      <c r="C8" s="80"/>
      <c r="D8" s="80"/>
      <c r="E8" s="80"/>
      <c r="F8" s="81"/>
      <c r="G8" s="55"/>
      <c r="H8" s="55"/>
      <c r="I8" s="54" t="s">
        <v>64</v>
      </c>
      <c r="J8" s="55"/>
      <c r="K8" s="66" t="str">
        <f>if(B3&lt;&gt;"",if(H6=AC6,"+0",if(H6&gt;AC6,if(H6&gt;=AC6*2,"+2","+1"),"+0")),"")</f>
        <v>+0</v>
      </c>
      <c r="L8" s="59"/>
      <c r="M8" s="55"/>
      <c r="N8" s="55"/>
      <c r="O8" s="55"/>
      <c r="P8" s="66">
        <f>IF(B3&lt;&gt;"",SUM(D14:D29),"")</f>
        <v>2</v>
      </c>
      <c r="Q8" s="58"/>
      <c r="R8" s="59"/>
      <c r="S8" s="55"/>
      <c r="T8" s="56"/>
      <c r="U8" s="52"/>
      <c r="V8" s="53"/>
      <c r="W8" s="79"/>
      <c r="X8" s="80"/>
      <c r="Y8" s="80"/>
      <c r="Z8" s="80"/>
      <c r="AA8" s="81"/>
      <c r="AB8" s="55"/>
      <c r="AC8" s="55"/>
      <c r="AD8" s="54" t="s">
        <v>64</v>
      </c>
      <c r="AE8" s="55"/>
      <c r="AF8" s="82" t="str">
        <f>if(AC6=H6,"+0",if(AC6&gt;H6,if(AC6*2&gt;=H6,"+2","+1"),"+0"))</f>
        <v>+0</v>
      </c>
      <c r="AG8" s="59"/>
      <c r="AH8" s="55"/>
      <c r="AI8" s="55"/>
      <c r="AJ8" s="55"/>
      <c r="AK8" s="66">
        <f>IF(W3&lt;&gt;"",SUM(Y14:Y29),"")</f>
        <v>1</v>
      </c>
      <c r="AL8" s="58"/>
      <c r="AM8" s="59"/>
      <c r="AN8" s="55"/>
      <c r="AO8" s="56"/>
    </row>
    <row r="9" ht="15.0" customHeight="1">
      <c r="A9" s="53"/>
      <c r="B9" s="83"/>
      <c r="C9" s="84"/>
      <c r="D9" s="84"/>
      <c r="E9" s="84"/>
      <c r="F9" s="85"/>
      <c r="G9" s="55"/>
      <c r="H9" s="55"/>
      <c r="I9" s="55"/>
      <c r="J9" s="55"/>
      <c r="K9" s="55"/>
      <c r="L9" s="55"/>
      <c r="M9" s="55"/>
      <c r="N9" s="55"/>
      <c r="O9" s="55"/>
      <c r="P9" s="77" t="s">
        <v>24</v>
      </c>
      <c r="Q9" s="58"/>
      <c r="R9" s="58"/>
      <c r="S9" s="55"/>
      <c r="T9" s="56"/>
      <c r="U9" s="52"/>
      <c r="V9" s="53"/>
      <c r="W9" s="83"/>
      <c r="X9" s="84"/>
      <c r="Y9" s="84"/>
      <c r="Z9" s="84"/>
      <c r="AA9" s="85"/>
      <c r="AB9" s="55"/>
      <c r="AC9" s="55"/>
      <c r="AD9" s="55"/>
      <c r="AE9" s="55"/>
      <c r="AF9" s="55"/>
      <c r="AG9" s="55"/>
      <c r="AH9" s="55"/>
      <c r="AI9" s="55"/>
      <c r="AJ9" s="55"/>
      <c r="AK9" s="78" t="s">
        <v>24</v>
      </c>
      <c r="AL9" s="58"/>
      <c r="AM9" s="58"/>
      <c r="AN9" s="55"/>
      <c r="AO9" s="56"/>
    </row>
    <row r="10" ht="15.0" customHeight="1">
      <c r="A10" s="53"/>
      <c r="B10" s="55"/>
      <c r="C10" s="55"/>
      <c r="D10" s="55"/>
      <c r="E10" s="55"/>
      <c r="F10" s="55"/>
      <c r="G10" s="55"/>
      <c r="H10" s="55"/>
      <c r="I10" s="55"/>
      <c r="J10" s="55"/>
      <c r="K10" s="55"/>
      <c r="L10" s="55"/>
      <c r="M10" s="55"/>
      <c r="N10" s="55"/>
      <c r="O10" s="55"/>
      <c r="P10" s="66">
        <f>IF(B3&lt;&gt;"",SUM(F14:F29),"")</f>
        <v>1</v>
      </c>
      <c r="Q10" s="58"/>
      <c r="R10" s="59"/>
      <c r="S10" s="55"/>
      <c r="T10" s="56"/>
      <c r="U10" s="52"/>
      <c r="V10" s="53"/>
      <c r="W10" s="55"/>
      <c r="X10" s="55"/>
      <c r="Y10" s="55"/>
      <c r="Z10" s="55"/>
      <c r="AA10" s="55"/>
      <c r="AB10" s="55"/>
      <c r="AC10" s="55"/>
      <c r="AD10" s="55"/>
      <c r="AE10" s="55"/>
      <c r="AF10" s="55"/>
      <c r="AG10" s="55"/>
      <c r="AH10" s="55"/>
      <c r="AI10" s="55"/>
      <c r="AJ10" s="55"/>
      <c r="AK10" s="66">
        <f>IF(W5&lt;&gt;"",SUM(AA14:AA29),"")</f>
        <v>1</v>
      </c>
      <c r="AL10" s="58"/>
      <c r="AM10" s="59"/>
      <c r="AN10" s="55"/>
      <c r="AO10" s="56"/>
    </row>
    <row r="11" ht="15.0" customHeight="1">
      <c r="A11" s="53"/>
      <c r="B11" s="55"/>
      <c r="C11" s="87" t="s">
        <v>813</v>
      </c>
      <c r="D11" s="88" t="s">
        <v>793</v>
      </c>
      <c r="E11" s="87" t="s">
        <v>814</v>
      </c>
      <c r="F11" s="87" t="s">
        <v>815</v>
      </c>
      <c r="G11" s="89" t="s">
        <v>69</v>
      </c>
      <c r="H11" s="87" t="s">
        <v>816</v>
      </c>
      <c r="I11" s="91" t="s">
        <v>71</v>
      </c>
      <c r="J11" s="92" t="s">
        <v>72</v>
      </c>
      <c r="K11" s="58"/>
      <c r="L11" s="58"/>
      <c r="M11" s="59"/>
      <c r="N11" s="55"/>
      <c r="O11" s="55"/>
      <c r="P11" s="93"/>
      <c r="Q11" s="93"/>
      <c r="R11" s="93"/>
      <c r="S11" s="55"/>
      <c r="T11" s="56"/>
      <c r="U11" s="52"/>
      <c r="V11" s="53"/>
      <c r="W11" s="55"/>
      <c r="X11" s="87" t="s">
        <v>817</v>
      </c>
      <c r="Y11" s="88" t="s">
        <v>793</v>
      </c>
      <c r="Z11" s="87" t="s">
        <v>818</v>
      </c>
      <c r="AA11" s="87" t="s">
        <v>819</v>
      </c>
      <c r="AB11" s="89" t="s">
        <v>69</v>
      </c>
      <c r="AC11" s="87" t="s">
        <v>820</v>
      </c>
      <c r="AD11" s="91" t="s">
        <v>71</v>
      </c>
      <c r="AE11" s="92" t="s">
        <v>72</v>
      </c>
      <c r="AF11" s="58"/>
      <c r="AG11" s="58"/>
      <c r="AH11" s="59"/>
      <c r="AI11" s="55"/>
      <c r="AJ11" s="55"/>
      <c r="AK11" s="55"/>
      <c r="AL11" s="55"/>
      <c r="AM11" s="55"/>
      <c r="AN11" s="55"/>
      <c r="AO11" s="56"/>
    </row>
    <row r="12" ht="15.0" customHeight="1">
      <c r="A12" s="53"/>
      <c r="B12" s="55"/>
      <c r="C12" s="94"/>
      <c r="D12" s="94"/>
      <c r="E12" s="94"/>
      <c r="F12" s="94"/>
      <c r="G12" s="94"/>
      <c r="H12" s="94"/>
      <c r="I12" s="94"/>
      <c r="J12" s="91" t="s">
        <v>78</v>
      </c>
      <c r="K12" s="91" t="s">
        <v>79</v>
      </c>
      <c r="L12" s="91" t="str">
        <f>"-Stat"</f>
        <v>-Stat</v>
      </c>
      <c r="M12" s="91" t="s">
        <v>80</v>
      </c>
      <c r="N12" s="55"/>
      <c r="O12" s="55"/>
      <c r="P12" s="55"/>
      <c r="Q12" s="55"/>
      <c r="R12" s="55"/>
      <c r="S12" s="55"/>
      <c r="T12" s="56"/>
      <c r="U12" s="52"/>
      <c r="V12" s="53"/>
      <c r="W12" s="55"/>
      <c r="X12" s="94"/>
      <c r="Y12" s="94"/>
      <c r="Z12" s="94"/>
      <c r="AA12" s="94"/>
      <c r="AB12" s="94"/>
      <c r="AC12" s="94"/>
      <c r="AD12" s="94"/>
      <c r="AE12" s="91" t="s">
        <v>78</v>
      </c>
      <c r="AF12" s="91" t="s">
        <v>79</v>
      </c>
      <c r="AG12" s="91" t="str">
        <f>"-Stat"</f>
        <v>-Stat</v>
      </c>
      <c r="AH12" s="91" t="s">
        <v>80</v>
      </c>
      <c r="AI12" s="55"/>
      <c r="AJ12" s="55"/>
      <c r="AK12" s="55"/>
      <c r="AL12" s="55"/>
      <c r="AM12" s="55"/>
      <c r="AN12" s="55"/>
      <c r="AO12" s="56"/>
    </row>
    <row r="13" ht="15.0" customHeight="1">
      <c r="A13" s="53"/>
      <c r="B13" s="95" t="s">
        <v>81</v>
      </c>
      <c r="C13" s="96"/>
      <c r="D13" s="96"/>
      <c r="E13" s="96"/>
      <c r="F13" s="96"/>
      <c r="G13" s="96"/>
      <c r="H13" s="96"/>
      <c r="I13" s="96"/>
      <c r="J13" s="96"/>
      <c r="K13" s="96"/>
      <c r="L13" s="96"/>
      <c r="M13" s="96"/>
      <c r="N13" s="97" t="s">
        <v>83</v>
      </c>
      <c r="O13" s="58"/>
      <c r="P13" s="58"/>
      <c r="Q13" s="58"/>
      <c r="R13" s="58"/>
      <c r="S13" s="59"/>
      <c r="T13" s="56"/>
      <c r="U13" s="52"/>
      <c r="V13" s="53"/>
      <c r="W13" s="95" t="s">
        <v>81</v>
      </c>
      <c r="X13" s="96"/>
      <c r="Y13" s="96"/>
      <c r="Z13" s="96"/>
      <c r="AA13" s="96"/>
      <c r="AB13" s="96"/>
      <c r="AC13" s="96"/>
      <c r="AD13" s="96"/>
      <c r="AE13" s="96"/>
      <c r="AF13" s="96"/>
      <c r="AG13" s="96"/>
      <c r="AH13" s="96"/>
      <c r="AI13" s="97" t="s">
        <v>83</v>
      </c>
      <c r="AJ13" s="58"/>
      <c r="AK13" s="58"/>
      <c r="AL13" s="58"/>
      <c r="AM13" s="58"/>
      <c r="AN13" s="59"/>
      <c r="AO13" s="56"/>
    </row>
    <row r="14" ht="15.0" customHeight="1">
      <c r="A14" s="53"/>
      <c r="B14" s="95">
        <v>1.0</v>
      </c>
      <c r="C14" s="98">
        <v>1.0</v>
      </c>
      <c r="D14" s="100"/>
      <c r="E14" s="100"/>
      <c r="F14" s="100"/>
      <c r="G14" s="100"/>
      <c r="H14" s="106"/>
      <c r="I14" s="103">
        <f t="shared" ref="I14:I29" si="1">C14+D14*3+E14*2+F14*2+H14*5</f>
        <v>1</v>
      </c>
      <c r="J14" s="105"/>
      <c r="K14" s="100"/>
      <c r="L14" s="100"/>
      <c r="M14" s="106"/>
      <c r="N14" s="107"/>
      <c r="O14" s="58"/>
      <c r="P14" s="58"/>
      <c r="Q14" s="58"/>
      <c r="R14" s="58"/>
      <c r="S14" s="59"/>
      <c r="T14" s="56"/>
      <c r="U14" s="52"/>
      <c r="V14" s="53"/>
      <c r="W14" s="95">
        <v>1.0</v>
      </c>
      <c r="X14" s="105"/>
      <c r="Y14" s="100"/>
      <c r="Z14" s="100"/>
      <c r="AA14" s="99">
        <v>1.0</v>
      </c>
      <c r="AB14" s="100"/>
      <c r="AC14" s="101">
        <v>1.0</v>
      </c>
      <c r="AD14" s="103">
        <f t="shared" ref="AD14:AD29" si="2">X14+Y14*3+Z14*2+AA14*2+AC14*5</f>
        <v>7</v>
      </c>
      <c r="AE14" s="105"/>
      <c r="AF14" s="100"/>
      <c r="AG14" s="100"/>
      <c r="AH14" s="106"/>
      <c r="AI14" s="108" t="s">
        <v>360</v>
      </c>
      <c r="AJ14" s="58"/>
      <c r="AK14" s="58"/>
      <c r="AL14" s="58"/>
      <c r="AM14" s="58"/>
      <c r="AN14" s="59"/>
      <c r="AO14" s="56"/>
    </row>
    <row r="15" ht="15.0" customHeight="1">
      <c r="A15" s="53"/>
      <c r="B15" s="95">
        <v>2.0</v>
      </c>
      <c r="C15" s="137">
        <v>1.0</v>
      </c>
      <c r="D15" s="110"/>
      <c r="E15" s="111"/>
      <c r="F15" s="118"/>
      <c r="G15" s="112"/>
      <c r="H15" s="119">
        <v>1.0</v>
      </c>
      <c r="I15" s="103">
        <f t="shared" si="1"/>
        <v>6</v>
      </c>
      <c r="J15" s="109"/>
      <c r="K15" s="115"/>
      <c r="L15" s="115"/>
      <c r="M15" s="114"/>
      <c r="N15" s="108" t="s">
        <v>446</v>
      </c>
      <c r="O15" s="58"/>
      <c r="P15" s="58"/>
      <c r="Q15" s="58"/>
      <c r="R15" s="58"/>
      <c r="S15" s="59"/>
      <c r="T15" s="56"/>
      <c r="U15" s="52"/>
      <c r="V15" s="53"/>
      <c r="W15" s="95">
        <v>2.0</v>
      </c>
      <c r="X15" s="109"/>
      <c r="Y15" s="110"/>
      <c r="Z15" s="111"/>
      <c r="AA15" s="111"/>
      <c r="AB15" s="112"/>
      <c r="AC15" s="114"/>
      <c r="AD15" s="103">
        <f t="shared" si="2"/>
        <v>0</v>
      </c>
      <c r="AE15" s="109"/>
      <c r="AF15" s="115"/>
      <c r="AG15" s="115"/>
      <c r="AH15" s="114"/>
      <c r="AI15" s="107"/>
      <c r="AJ15" s="58"/>
      <c r="AK15" s="58"/>
      <c r="AL15" s="58"/>
      <c r="AM15" s="58"/>
      <c r="AN15" s="59"/>
      <c r="AO15" s="56"/>
    </row>
    <row r="16" ht="15.0" customHeight="1">
      <c r="A16" s="53"/>
      <c r="B16" s="95">
        <v>3.0</v>
      </c>
      <c r="C16" s="109"/>
      <c r="D16" s="110"/>
      <c r="E16" s="111"/>
      <c r="F16" s="111"/>
      <c r="G16" s="112"/>
      <c r="H16" s="114"/>
      <c r="I16" s="103">
        <f t="shared" si="1"/>
        <v>0</v>
      </c>
      <c r="J16" s="109"/>
      <c r="K16" s="111"/>
      <c r="L16" s="111"/>
      <c r="M16" s="114"/>
      <c r="N16" s="107"/>
      <c r="O16" s="58"/>
      <c r="P16" s="58"/>
      <c r="Q16" s="58"/>
      <c r="R16" s="58"/>
      <c r="S16" s="59"/>
      <c r="T16" s="56"/>
      <c r="U16" s="52"/>
      <c r="V16" s="53"/>
      <c r="W16" s="95">
        <v>3.0</v>
      </c>
      <c r="X16" s="109"/>
      <c r="Y16" s="110"/>
      <c r="Z16" s="111"/>
      <c r="AA16" s="111"/>
      <c r="AB16" s="112"/>
      <c r="AC16" s="114"/>
      <c r="AD16" s="103">
        <f t="shared" si="2"/>
        <v>0</v>
      </c>
      <c r="AE16" s="109"/>
      <c r="AF16" s="111"/>
      <c r="AG16" s="111"/>
      <c r="AH16" s="114"/>
      <c r="AI16" s="107"/>
      <c r="AJ16" s="58"/>
      <c r="AK16" s="58"/>
      <c r="AL16" s="58"/>
      <c r="AM16" s="58"/>
      <c r="AN16" s="59"/>
      <c r="AO16" s="56"/>
    </row>
    <row r="17" ht="15.0" customHeight="1">
      <c r="A17" s="53"/>
      <c r="B17" s="116">
        <v>4.0</v>
      </c>
      <c r="C17" s="109"/>
      <c r="D17" s="110"/>
      <c r="E17" s="111"/>
      <c r="F17" s="111"/>
      <c r="G17" s="112"/>
      <c r="H17" s="114"/>
      <c r="I17" s="103">
        <f t="shared" si="1"/>
        <v>0</v>
      </c>
      <c r="J17" s="109"/>
      <c r="K17" s="111"/>
      <c r="L17" s="111"/>
      <c r="M17" s="114"/>
      <c r="N17" s="107"/>
      <c r="O17" s="58"/>
      <c r="P17" s="58"/>
      <c r="Q17" s="58"/>
      <c r="R17" s="58"/>
      <c r="S17" s="59"/>
      <c r="T17" s="56"/>
      <c r="U17" s="52"/>
      <c r="V17" s="53"/>
      <c r="W17" s="116">
        <v>4.0</v>
      </c>
      <c r="X17" s="109"/>
      <c r="Y17" s="110"/>
      <c r="Z17" s="111"/>
      <c r="AA17" s="111"/>
      <c r="AB17" s="112"/>
      <c r="AC17" s="114"/>
      <c r="AD17" s="103">
        <f t="shared" si="2"/>
        <v>0</v>
      </c>
      <c r="AE17" s="109"/>
      <c r="AF17" s="111"/>
      <c r="AG17" s="111"/>
      <c r="AH17" s="114"/>
      <c r="AI17" s="107"/>
      <c r="AJ17" s="58"/>
      <c r="AK17" s="58"/>
      <c r="AL17" s="58"/>
      <c r="AM17" s="58"/>
      <c r="AN17" s="59"/>
      <c r="AO17" s="56"/>
    </row>
    <row r="18" ht="15.0" customHeight="1">
      <c r="A18" s="53"/>
      <c r="B18" s="95">
        <v>5.0</v>
      </c>
      <c r="C18" s="109"/>
      <c r="D18" s="110"/>
      <c r="E18" s="111"/>
      <c r="F18" s="111"/>
      <c r="G18" s="112"/>
      <c r="H18" s="114"/>
      <c r="I18" s="103">
        <f t="shared" si="1"/>
        <v>0</v>
      </c>
      <c r="J18" s="109"/>
      <c r="K18" s="111"/>
      <c r="L18" s="111"/>
      <c r="M18" s="114"/>
      <c r="N18" s="107"/>
      <c r="O18" s="58"/>
      <c r="P18" s="58"/>
      <c r="Q18" s="58"/>
      <c r="R18" s="58"/>
      <c r="S18" s="59"/>
      <c r="T18" s="56"/>
      <c r="U18" s="52"/>
      <c r="V18" s="53"/>
      <c r="W18" s="95">
        <v>5.0</v>
      </c>
      <c r="X18" s="109"/>
      <c r="Y18" s="110"/>
      <c r="Z18" s="111"/>
      <c r="AA18" s="111"/>
      <c r="AB18" s="112"/>
      <c r="AC18" s="114"/>
      <c r="AD18" s="103">
        <f t="shared" si="2"/>
        <v>0</v>
      </c>
      <c r="AE18" s="109"/>
      <c r="AF18" s="111"/>
      <c r="AG18" s="111"/>
      <c r="AH18" s="114"/>
      <c r="AI18" s="107"/>
      <c r="AJ18" s="58"/>
      <c r="AK18" s="58"/>
      <c r="AL18" s="58"/>
      <c r="AM18" s="58"/>
      <c r="AN18" s="59"/>
      <c r="AO18" s="56"/>
    </row>
    <row r="19" ht="15.0" customHeight="1">
      <c r="A19" s="53"/>
      <c r="B19" s="95">
        <v>6.0</v>
      </c>
      <c r="C19" s="109"/>
      <c r="D19" s="110"/>
      <c r="E19" s="111"/>
      <c r="F19" s="111"/>
      <c r="G19" s="112"/>
      <c r="H19" s="119"/>
      <c r="I19" s="103">
        <f t="shared" si="1"/>
        <v>0</v>
      </c>
      <c r="J19" s="109"/>
      <c r="K19" s="111"/>
      <c r="L19" s="111"/>
      <c r="M19" s="114"/>
      <c r="N19" s="108"/>
      <c r="O19" s="58"/>
      <c r="P19" s="58"/>
      <c r="Q19" s="58"/>
      <c r="R19" s="58"/>
      <c r="S19" s="59"/>
      <c r="T19" s="56"/>
      <c r="U19" s="52"/>
      <c r="V19" s="53"/>
      <c r="W19" s="95">
        <v>6.0</v>
      </c>
      <c r="X19" s="109"/>
      <c r="Y19" s="110"/>
      <c r="Z19" s="111"/>
      <c r="AA19" s="111"/>
      <c r="AB19" s="112"/>
      <c r="AC19" s="114"/>
      <c r="AD19" s="103">
        <f t="shared" si="2"/>
        <v>0</v>
      </c>
      <c r="AE19" s="109"/>
      <c r="AF19" s="111"/>
      <c r="AG19" s="111"/>
      <c r="AH19" s="114"/>
      <c r="AI19" s="107"/>
      <c r="AJ19" s="58"/>
      <c r="AK19" s="58"/>
      <c r="AL19" s="58"/>
      <c r="AM19" s="58"/>
      <c r="AN19" s="59"/>
      <c r="AO19" s="56"/>
    </row>
    <row r="20" ht="15.0" customHeight="1">
      <c r="A20" s="53"/>
      <c r="B20" s="95">
        <v>7.0</v>
      </c>
      <c r="C20" s="109"/>
      <c r="D20" s="110"/>
      <c r="E20" s="111"/>
      <c r="F20" s="111"/>
      <c r="G20" s="112"/>
      <c r="H20" s="114"/>
      <c r="I20" s="103">
        <f t="shared" si="1"/>
        <v>0</v>
      </c>
      <c r="J20" s="109"/>
      <c r="K20" s="111"/>
      <c r="L20" s="111"/>
      <c r="M20" s="114"/>
      <c r="N20" s="107"/>
      <c r="O20" s="58"/>
      <c r="P20" s="58"/>
      <c r="Q20" s="58"/>
      <c r="R20" s="58"/>
      <c r="S20" s="59"/>
      <c r="T20" s="56"/>
      <c r="U20" s="52"/>
      <c r="V20" s="53"/>
      <c r="W20" s="95">
        <v>7.0</v>
      </c>
      <c r="X20" s="109"/>
      <c r="Y20" s="110"/>
      <c r="Z20" s="111"/>
      <c r="AA20" s="111"/>
      <c r="AB20" s="112"/>
      <c r="AC20" s="114"/>
      <c r="AD20" s="103">
        <f t="shared" si="2"/>
        <v>0</v>
      </c>
      <c r="AE20" s="109"/>
      <c r="AF20" s="111"/>
      <c r="AG20" s="111"/>
      <c r="AH20" s="114"/>
      <c r="AI20" s="107"/>
      <c r="AJ20" s="58"/>
      <c r="AK20" s="58"/>
      <c r="AL20" s="58"/>
      <c r="AM20" s="58"/>
      <c r="AN20" s="59"/>
      <c r="AO20" s="56"/>
    </row>
    <row r="21" ht="15.0" customHeight="1">
      <c r="A21" s="53"/>
      <c r="B21" s="95">
        <v>8.0</v>
      </c>
      <c r="C21" s="109"/>
      <c r="D21" s="110"/>
      <c r="E21" s="111"/>
      <c r="F21" s="111"/>
      <c r="G21" s="112"/>
      <c r="H21" s="114"/>
      <c r="I21" s="103">
        <f t="shared" si="1"/>
        <v>0</v>
      </c>
      <c r="J21" s="109"/>
      <c r="K21" s="111"/>
      <c r="L21" s="111"/>
      <c r="M21" s="114"/>
      <c r="N21" s="107"/>
      <c r="O21" s="58"/>
      <c r="P21" s="58"/>
      <c r="Q21" s="58"/>
      <c r="R21" s="58"/>
      <c r="S21" s="59"/>
      <c r="T21" s="56"/>
      <c r="U21" s="52"/>
      <c r="V21" s="53"/>
      <c r="W21" s="95">
        <v>8.0</v>
      </c>
      <c r="X21" s="109"/>
      <c r="Y21" s="110"/>
      <c r="Z21" s="111"/>
      <c r="AA21" s="111"/>
      <c r="AB21" s="112"/>
      <c r="AC21" s="114"/>
      <c r="AD21" s="103">
        <f t="shared" si="2"/>
        <v>0</v>
      </c>
      <c r="AE21" s="109"/>
      <c r="AF21" s="111"/>
      <c r="AG21" s="111"/>
      <c r="AH21" s="114"/>
      <c r="AI21" s="107"/>
      <c r="AJ21" s="58"/>
      <c r="AK21" s="58"/>
      <c r="AL21" s="58"/>
      <c r="AM21" s="58"/>
      <c r="AN21" s="59"/>
      <c r="AO21" s="56"/>
    </row>
    <row r="22" ht="15.0" customHeight="1">
      <c r="A22" s="53"/>
      <c r="B22" s="95">
        <v>9.0</v>
      </c>
      <c r="C22" s="109"/>
      <c r="D22" s="110"/>
      <c r="E22" s="111"/>
      <c r="F22" s="111"/>
      <c r="G22" s="112"/>
      <c r="H22" s="114"/>
      <c r="I22" s="103">
        <f t="shared" si="1"/>
        <v>0</v>
      </c>
      <c r="J22" s="109"/>
      <c r="K22" s="111"/>
      <c r="L22" s="111"/>
      <c r="M22" s="114"/>
      <c r="N22" s="107"/>
      <c r="O22" s="58"/>
      <c r="P22" s="58"/>
      <c r="Q22" s="58"/>
      <c r="R22" s="58"/>
      <c r="S22" s="59"/>
      <c r="T22" s="56"/>
      <c r="U22" s="52"/>
      <c r="V22" s="53"/>
      <c r="W22" s="95">
        <v>9.0</v>
      </c>
      <c r="X22" s="109"/>
      <c r="Y22" s="117">
        <v>1.0</v>
      </c>
      <c r="Z22" s="111"/>
      <c r="AA22" s="111"/>
      <c r="AB22" s="112"/>
      <c r="AC22" s="114"/>
      <c r="AD22" s="103">
        <f t="shared" si="2"/>
        <v>3</v>
      </c>
      <c r="AE22" s="109"/>
      <c r="AF22" s="111"/>
      <c r="AG22" s="111"/>
      <c r="AH22" s="114"/>
      <c r="AI22" s="107"/>
      <c r="AJ22" s="58"/>
      <c r="AK22" s="58"/>
      <c r="AL22" s="58"/>
      <c r="AM22" s="58"/>
      <c r="AN22" s="59"/>
      <c r="AO22" s="56"/>
    </row>
    <row r="23" ht="15.0" customHeight="1">
      <c r="A23" s="53"/>
      <c r="B23" s="95">
        <v>10.0</v>
      </c>
      <c r="C23" s="109"/>
      <c r="D23" s="110"/>
      <c r="E23" s="111"/>
      <c r="F23" s="111"/>
      <c r="G23" s="112"/>
      <c r="H23" s="114"/>
      <c r="I23" s="103">
        <f t="shared" si="1"/>
        <v>0</v>
      </c>
      <c r="J23" s="109"/>
      <c r="K23" s="111"/>
      <c r="L23" s="111"/>
      <c r="M23" s="114"/>
      <c r="N23" s="107"/>
      <c r="O23" s="58"/>
      <c r="P23" s="58"/>
      <c r="Q23" s="58"/>
      <c r="R23" s="58"/>
      <c r="S23" s="59"/>
      <c r="T23" s="56"/>
      <c r="U23" s="52"/>
      <c r="V23" s="53"/>
      <c r="W23" s="95">
        <v>10.0</v>
      </c>
      <c r="X23" s="109"/>
      <c r="Y23" s="110"/>
      <c r="Z23" s="111"/>
      <c r="AA23" s="111"/>
      <c r="AB23" s="112"/>
      <c r="AC23" s="114"/>
      <c r="AD23" s="103">
        <f t="shared" si="2"/>
        <v>0</v>
      </c>
      <c r="AE23" s="109"/>
      <c r="AF23" s="111"/>
      <c r="AG23" s="111"/>
      <c r="AH23" s="114"/>
      <c r="AI23" s="107"/>
      <c r="AJ23" s="58"/>
      <c r="AK23" s="58"/>
      <c r="AL23" s="58"/>
      <c r="AM23" s="58"/>
      <c r="AN23" s="59"/>
      <c r="AO23" s="56"/>
    </row>
    <row r="24" ht="15.0" customHeight="1">
      <c r="A24" s="53"/>
      <c r="B24" s="95">
        <v>11.0</v>
      </c>
      <c r="C24" s="137">
        <v>1.0</v>
      </c>
      <c r="D24" s="117">
        <v>1.0</v>
      </c>
      <c r="E24" s="111"/>
      <c r="F24" s="118">
        <v>1.0</v>
      </c>
      <c r="G24" s="112"/>
      <c r="H24" s="114"/>
      <c r="I24" s="103">
        <f t="shared" si="1"/>
        <v>6</v>
      </c>
      <c r="J24" s="109"/>
      <c r="K24" s="111"/>
      <c r="L24" s="111"/>
      <c r="M24" s="114"/>
      <c r="N24" s="108" t="s">
        <v>210</v>
      </c>
      <c r="O24" s="58"/>
      <c r="P24" s="58"/>
      <c r="Q24" s="58"/>
      <c r="R24" s="58"/>
      <c r="S24" s="59"/>
      <c r="T24" s="56"/>
      <c r="U24" s="52"/>
      <c r="V24" s="53"/>
      <c r="W24" s="95">
        <v>11.0</v>
      </c>
      <c r="X24" s="109"/>
      <c r="Y24" s="110"/>
      <c r="Z24" s="111"/>
      <c r="AA24" s="111"/>
      <c r="AB24" s="112"/>
      <c r="AC24" s="114"/>
      <c r="AD24" s="103">
        <f t="shared" si="2"/>
        <v>0</v>
      </c>
      <c r="AE24" s="109"/>
      <c r="AF24" s="111"/>
      <c r="AG24" s="111"/>
      <c r="AH24" s="114"/>
      <c r="AI24" s="107"/>
      <c r="AJ24" s="58"/>
      <c r="AK24" s="58"/>
      <c r="AL24" s="58"/>
      <c r="AM24" s="58"/>
      <c r="AN24" s="59"/>
      <c r="AO24" s="56"/>
    </row>
    <row r="25" ht="15.0" customHeight="1">
      <c r="A25" s="53"/>
      <c r="B25" s="95">
        <v>12.0</v>
      </c>
      <c r="C25" s="109"/>
      <c r="D25" s="117">
        <v>1.0</v>
      </c>
      <c r="E25" s="111"/>
      <c r="F25" s="111"/>
      <c r="G25" s="112"/>
      <c r="H25" s="114"/>
      <c r="I25" s="103">
        <f t="shared" si="1"/>
        <v>3</v>
      </c>
      <c r="J25" s="109"/>
      <c r="K25" s="111"/>
      <c r="L25" s="111"/>
      <c r="M25" s="114"/>
      <c r="N25" s="107"/>
      <c r="O25" s="58"/>
      <c r="P25" s="58"/>
      <c r="Q25" s="58"/>
      <c r="R25" s="58"/>
      <c r="S25" s="59"/>
      <c r="T25" s="56"/>
      <c r="U25" s="52"/>
      <c r="V25" s="53"/>
      <c r="W25" s="95">
        <v>12.0</v>
      </c>
      <c r="X25" s="109"/>
      <c r="Y25" s="110"/>
      <c r="Z25" s="111"/>
      <c r="AA25" s="111"/>
      <c r="AB25" s="112"/>
      <c r="AC25" s="114"/>
      <c r="AD25" s="103">
        <f t="shared" si="2"/>
        <v>0</v>
      </c>
      <c r="AE25" s="109"/>
      <c r="AF25" s="111"/>
      <c r="AG25" s="111"/>
      <c r="AH25" s="114"/>
      <c r="AI25" s="107"/>
      <c r="AJ25" s="58"/>
      <c r="AK25" s="58"/>
      <c r="AL25" s="58"/>
      <c r="AM25" s="58"/>
      <c r="AN25" s="59"/>
      <c r="AO25" s="56"/>
    </row>
    <row r="26" ht="15.0" customHeight="1">
      <c r="A26" s="53"/>
      <c r="B26" s="95">
        <v>13.0</v>
      </c>
      <c r="C26" s="109"/>
      <c r="D26" s="110"/>
      <c r="E26" s="111"/>
      <c r="F26" s="111"/>
      <c r="G26" s="112"/>
      <c r="H26" s="114"/>
      <c r="I26" s="103">
        <f t="shared" si="1"/>
        <v>0</v>
      </c>
      <c r="J26" s="109"/>
      <c r="K26" s="111"/>
      <c r="L26" s="111"/>
      <c r="M26" s="114"/>
      <c r="N26" s="107"/>
      <c r="O26" s="58"/>
      <c r="P26" s="58"/>
      <c r="Q26" s="58"/>
      <c r="R26" s="58"/>
      <c r="S26" s="59"/>
      <c r="T26" s="56"/>
      <c r="U26" s="52"/>
      <c r="V26" s="53"/>
      <c r="W26" s="95">
        <v>13.0</v>
      </c>
      <c r="X26" s="109"/>
      <c r="Y26" s="110"/>
      <c r="Z26" s="111"/>
      <c r="AA26" s="111"/>
      <c r="AB26" s="112"/>
      <c r="AC26" s="114"/>
      <c r="AD26" s="103">
        <f t="shared" si="2"/>
        <v>0</v>
      </c>
      <c r="AE26" s="109"/>
      <c r="AF26" s="111"/>
      <c r="AG26" s="111"/>
      <c r="AH26" s="114"/>
      <c r="AI26" s="107"/>
      <c r="AJ26" s="58"/>
      <c r="AK26" s="58"/>
      <c r="AL26" s="58"/>
      <c r="AM26" s="58"/>
      <c r="AN26" s="59"/>
      <c r="AO26" s="56"/>
    </row>
    <row r="27" ht="15.0" customHeight="1">
      <c r="A27" s="53"/>
      <c r="B27" s="116">
        <v>14.0</v>
      </c>
      <c r="C27" s="109"/>
      <c r="D27" s="110"/>
      <c r="E27" s="111"/>
      <c r="F27" s="111"/>
      <c r="G27" s="112"/>
      <c r="H27" s="114"/>
      <c r="I27" s="103">
        <f t="shared" si="1"/>
        <v>0</v>
      </c>
      <c r="J27" s="109"/>
      <c r="K27" s="111"/>
      <c r="L27" s="111"/>
      <c r="M27" s="114"/>
      <c r="N27" s="107"/>
      <c r="O27" s="58"/>
      <c r="P27" s="58"/>
      <c r="Q27" s="58"/>
      <c r="R27" s="58"/>
      <c r="S27" s="59"/>
      <c r="T27" s="56"/>
      <c r="U27" s="52"/>
      <c r="V27" s="53"/>
      <c r="W27" s="116">
        <v>14.0</v>
      </c>
      <c r="X27" s="109"/>
      <c r="Y27" s="110"/>
      <c r="Z27" s="111"/>
      <c r="AA27" s="111"/>
      <c r="AB27" s="112"/>
      <c r="AC27" s="114"/>
      <c r="AD27" s="103">
        <f t="shared" si="2"/>
        <v>0</v>
      </c>
      <c r="AE27" s="109"/>
      <c r="AF27" s="111"/>
      <c r="AG27" s="111"/>
      <c r="AH27" s="114"/>
      <c r="AI27" s="107"/>
      <c r="AJ27" s="58"/>
      <c r="AK27" s="58"/>
      <c r="AL27" s="58"/>
      <c r="AM27" s="58"/>
      <c r="AN27" s="59"/>
      <c r="AO27" s="56"/>
    </row>
    <row r="28" ht="15.0" customHeight="1">
      <c r="A28" s="53"/>
      <c r="B28" s="95">
        <v>15.0</v>
      </c>
      <c r="C28" s="109"/>
      <c r="D28" s="117"/>
      <c r="E28" s="111"/>
      <c r="F28" s="111"/>
      <c r="G28" s="112"/>
      <c r="H28" s="114"/>
      <c r="I28" s="103">
        <f t="shared" si="1"/>
        <v>0</v>
      </c>
      <c r="J28" s="109"/>
      <c r="K28" s="111"/>
      <c r="L28" s="111"/>
      <c r="M28" s="114"/>
      <c r="N28" s="107"/>
      <c r="O28" s="58"/>
      <c r="P28" s="58"/>
      <c r="Q28" s="58"/>
      <c r="R28" s="58"/>
      <c r="S28" s="59"/>
      <c r="T28" s="56"/>
      <c r="U28" s="52"/>
      <c r="V28" s="53"/>
      <c r="W28" s="95">
        <v>15.0</v>
      </c>
      <c r="X28" s="109"/>
      <c r="Y28" s="110"/>
      <c r="Z28" s="111"/>
      <c r="AA28" s="111"/>
      <c r="AB28" s="112"/>
      <c r="AC28" s="114"/>
      <c r="AD28" s="103">
        <f t="shared" si="2"/>
        <v>0</v>
      </c>
      <c r="AE28" s="109"/>
      <c r="AF28" s="111"/>
      <c r="AG28" s="111"/>
      <c r="AH28" s="114"/>
      <c r="AI28" s="107"/>
      <c r="AJ28" s="58"/>
      <c r="AK28" s="58"/>
      <c r="AL28" s="58"/>
      <c r="AM28" s="58"/>
      <c r="AN28" s="59"/>
      <c r="AO28" s="56"/>
    </row>
    <row r="29" ht="15.0" customHeight="1">
      <c r="A29" s="53"/>
      <c r="B29" s="95">
        <v>16.0</v>
      </c>
      <c r="C29" s="137">
        <v>1.0</v>
      </c>
      <c r="D29" s="118"/>
      <c r="E29" s="111"/>
      <c r="F29" s="111"/>
      <c r="G29" s="112"/>
      <c r="H29" s="114"/>
      <c r="I29" s="103">
        <f t="shared" si="1"/>
        <v>1</v>
      </c>
      <c r="J29" s="109"/>
      <c r="K29" s="111"/>
      <c r="L29" s="111"/>
      <c r="M29" s="114"/>
      <c r="N29" s="107"/>
      <c r="O29" s="58"/>
      <c r="P29" s="58"/>
      <c r="Q29" s="58"/>
      <c r="R29" s="58"/>
      <c r="S29" s="59"/>
      <c r="T29" s="56"/>
      <c r="U29" s="52"/>
      <c r="V29" s="53"/>
      <c r="W29" s="95">
        <v>16.0</v>
      </c>
      <c r="X29" s="109"/>
      <c r="Y29" s="111"/>
      <c r="Z29" s="111"/>
      <c r="AA29" s="111"/>
      <c r="AB29" s="112"/>
      <c r="AC29" s="114"/>
      <c r="AD29" s="103">
        <f t="shared" si="2"/>
        <v>0</v>
      </c>
      <c r="AE29" s="109"/>
      <c r="AF29" s="111"/>
      <c r="AG29" s="111"/>
      <c r="AH29" s="114"/>
      <c r="AI29" s="107"/>
      <c r="AJ29" s="58"/>
      <c r="AK29" s="58"/>
      <c r="AL29" s="58"/>
      <c r="AM29" s="58"/>
      <c r="AN29" s="59"/>
      <c r="AO29" s="56"/>
    </row>
    <row r="30" ht="15.0" customHeight="1">
      <c r="A30" s="53"/>
      <c r="B30" s="55"/>
      <c r="C30" s="55"/>
      <c r="D30" s="55"/>
      <c r="E30" s="55"/>
      <c r="F30" s="55"/>
      <c r="G30" s="55"/>
      <c r="H30" s="55"/>
      <c r="I30" s="55"/>
      <c r="J30" s="55"/>
      <c r="K30" s="55"/>
      <c r="L30" s="55"/>
      <c r="M30" s="55"/>
      <c r="N30" s="55"/>
      <c r="O30" s="55"/>
      <c r="P30" s="55"/>
      <c r="Q30" s="55"/>
      <c r="R30" s="55"/>
      <c r="S30" s="55"/>
      <c r="T30" s="56"/>
      <c r="U30" s="52"/>
      <c r="V30" s="53"/>
      <c r="W30" s="55"/>
      <c r="X30" s="55"/>
      <c r="Y30" s="55"/>
      <c r="Z30" s="55"/>
      <c r="AA30" s="55"/>
      <c r="AB30" s="55"/>
      <c r="AC30" s="55"/>
      <c r="AD30" s="55"/>
      <c r="AE30" s="55"/>
      <c r="AF30" s="55"/>
      <c r="AG30" s="55"/>
      <c r="AH30" s="55"/>
      <c r="AI30" s="55"/>
      <c r="AJ30" s="55"/>
      <c r="AK30" s="55"/>
      <c r="AL30" s="55"/>
      <c r="AM30" s="55"/>
      <c r="AN30" s="55"/>
      <c r="AO30" s="56"/>
    </row>
    <row r="31" ht="15.0" customHeight="1">
      <c r="A31" s="53"/>
      <c r="B31" s="54" t="s">
        <v>93</v>
      </c>
      <c r="C31" s="55"/>
      <c r="D31" s="55"/>
      <c r="E31" s="55"/>
      <c r="F31" s="55"/>
      <c r="G31" s="55"/>
      <c r="H31" s="54" t="s">
        <v>94</v>
      </c>
      <c r="I31" s="55"/>
      <c r="J31" s="55"/>
      <c r="K31" s="55"/>
      <c r="L31" s="55"/>
      <c r="M31" s="55"/>
      <c r="N31" s="55"/>
      <c r="O31" s="54" t="s">
        <v>95</v>
      </c>
      <c r="P31" s="55"/>
      <c r="Q31" s="55"/>
      <c r="R31" s="55"/>
      <c r="S31" s="55"/>
      <c r="T31" s="56"/>
      <c r="U31" s="52"/>
      <c r="V31" s="53"/>
      <c r="W31" s="54" t="s">
        <v>93</v>
      </c>
      <c r="X31" s="55"/>
      <c r="Y31" s="55"/>
      <c r="Z31" s="55"/>
      <c r="AA31" s="55"/>
      <c r="AB31" s="55"/>
      <c r="AC31" s="54" t="s">
        <v>94</v>
      </c>
      <c r="AD31" s="55"/>
      <c r="AE31" s="55"/>
      <c r="AF31" s="55"/>
      <c r="AG31" s="55"/>
      <c r="AH31" s="55"/>
      <c r="AI31" s="55"/>
      <c r="AJ31" s="54" t="s">
        <v>95</v>
      </c>
      <c r="AK31" s="55"/>
      <c r="AL31" s="55"/>
      <c r="AM31" s="55"/>
      <c r="AN31" s="55"/>
      <c r="AO31" s="56"/>
    </row>
    <row r="32" ht="15.0" customHeight="1">
      <c r="A32" s="53"/>
      <c r="B32" s="121">
        <v>70000.0</v>
      </c>
      <c r="C32" s="58"/>
      <c r="D32" s="58"/>
      <c r="E32" s="58"/>
      <c r="F32" s="59"/>
      <c r="G32" s="55"/>
      <c r="H32" s="157"/>
      <c r="I32" s="58"/>
      <c r="J32" s="58"/>
      <c r="K32" s="58"/>
      <c r="L32" s="58"/>
      <c r="M32" s="59"/>
      <c r="N32" s="55"/>
      <c r="O32" s="122">
        <v>1.0</v>
      </c>
      <c r="P32" s="58"/>
      <c r="Q32" s="58"/>
      <c r="R32" s="58"/>
      <c r="S32" s="59"/>
      <c r="T32" s="56"/>
      <c r="U32" s="52"/>
      <c r="V32" s="53"/>
      <c r="W32" s="121">
        <v>10000.0</v>
      </c>
      <c r="X32" s="58"/>
      <c r="Y32" s="58"/>
      <c r="Z32" s="58"/>
      <c r="AA32" s="59"/>
      <c r="AB32" s="55"/>
      <c r="AC32" s="157"/>
      <c r="AD32" s="58"/>
      <c r="AE32" s="58"/>
      <c r="AF32" s="58"/>
      <c r="AG32" s="58"/>
      <c r="AH32" s="59"/>
      <c r="AI32" s="55"/>
      <c r="AJ32" s="122">
        <v>0.0</v>
      </c>
      <c r="AK32" s="58"/>
      <c r="AL32" s="58"/>
      <c r="AM32" s="58"/>
      <c r="AN32" s="59"/>
      <c r="AO32" s="56"/>
    </row>
    <row r="33" ht="15.0" customHeight="1">
      <c r="A33" s="53"/>
      <c r="B33" s="55"/>
      <c r="C33" s="55"/>
      <c r="D33" s="55"/>
      <c r="E33" s="55"/>
      <c r="F33" s="55"/>
      <c r="G33" s="55"/>
      <c r="H33" s="55"/>
      <c r="I33" s="55"/>
      <c r="J33" s="55"/>
      <c r="K33" s="55"/>
      <c r="L33" s="55"/>
      <c r="M33" s="55"/>
      <c r="N33" s="55"/>
      <c r="O33" s="55"/>
      <c r="P33" s="55"/>
      <c r="Q33" s="55"/>
      <c r="R33" s="55"/>
      <c r="S33" s="55"/>
      <c r="T33" s="56"/>
      <c r="U33" s="52"/>
      <c r="V33" s="53"/>
      <c r="W33" s="55"/>
      <c r="X33" s="55"/>
      <c r="Y33" s="55"/>
      <c r="Z33" s="55"/>
      <c r="AA33" s="55"/>
      <c r="AB33" s="55"/>
      <c r="AC33" s="55"/>
      <c r="AD33" s="55"/>
      <c r="AE33" s="55"/>
      <c r="AF33" s="55"/>
      <c r="AG33" s="55"/>
      <c r="AH33" s="55"/>
      <c r="AI33" s="55"/>
      <c r="AJ33" s="55"/>
      <c r="AK33" s="55"/>
      <c r="AL33" s="55"/>
      <c r="AM33" s="55"/>
      <c r="AN33" s="55"/>
      <c r="AO33" s="56"/>
    </row>
    <row r="34" ht="15.0" customHeight="1">
      <c r="A34" s="53"/>
      <c r="B34" s="54" t="s">
        <v>96</v>
      </c>
      <c r="C34" s="55"/>
      <c r="D34" s="55"/>
      <c r="E34" s="55"/>
      <c r="F34" s="55"/>
      <c r="G34" s="55"/>
      <c r="H34" s="55"/>
      <c r="I34" s="55"/>
      <c r="J34" s="55"/>
      <c r="K34" s="55"/>
      <c r="L34" s="54" t="s">
        <v>97</v>
      </c>
      <c r="M34" s="55"/>
      <c r="N34" s="55"/>
      <c r="O34" s="55"/>
      <c r="P34" s="55"/>
      <c r="Q34" s="55"/>
      <c r="R34" s="55"/>
      <c r="S34" s="55"/>
      <c r="T34" s="56"/>
      <c r="U34" s="52"/>
      <c r="V34" s="53"/>
      <c r="W34" s="54" t="s">
        <v>96</v>
      </c>
      <c r="X34" s="55"/>
      <c r="Y34" s="55"/>
      <c r="Z34" s="55"/>
      <c r="AA34" s="55"/>
      <c r="AB34" s="55"/>
      <c r="AC34" s="55"/>
      <c r="AD34" s="55"/>
      <c r="AE34" s="55"/>
      <c r="AF34" s="55"/>
      <c r="AG34" s="54" t="s">
        <v>97</v>
      </c>
      <c r="AH34" s="55"/>
      <c r="AI34" s="55"/>
      <c r="AJ34" s="55"/>
      <c r="AK34" s="55"/>
      <c r="AL34" s="55"/>
      <c r="AM34" s="55"/>
      <c r="AN34" s="55"/>
      <c r="AO34" s="56"/>
    </row>
    <row r="35" ht="15.0" customHeight="1">
      <c r="A35" s="53"/>
      <c r="B35" s="139"/>
      <c r="C35" s="124"/>
      <c r="D35" s="124"/>
      <c r="E35" s="124"/>
      <c r="F35" s="124"/>
      <c r="G35" s="124"/>
      <c r="H35" s="124"/>
      <c r="I35" s="124"/>
      <c r="J35" s="125"/>
      <c r="K35" s="55"/>
      <c r="L35" s="123"/>
      <c r="M35" s="124"/>
      <c r="N35" s="124"/>
      <c r="O35" s="124"/>
      <c r="P35" s="124"/>
      <c r="Q35" s="124"/>
      <c r="R35" s="124"/>
      <c r="S35" s="125"/>
      <c r="T35" s="56"/>
      <c r="U35" s="52"/>
      <c r="V35" s="53"/>
      <c r="W35" s="126"/>
      <c r="X35" s="124"/>
      <c r="Y35" s="124"/>
      <c r="Z35" s="124"/>
      <c r="AA35" s="124"/>
      <c r="AB35" s="124"/>
      <c r="AC35" s="124"/>
      <c r="AD35" s="124"/>
      <c r="AE35" s="125"/>
      <c r="AF35" s="55"/>
      <c r="AG35" s="123"/>
      <c r="AH35" s="124"/>
      <c r="AI35" s="124"/>
      <c r="AJ35" s="124"/>
      <c r="AK35" s="124"/>
      <c r="AL35" s="124"/>
      <c r="AM35" s="124"/>
      <c r="AN35" s="125"/>
      <c r="AO35" s="56"/>
    </row>
    <row r="36" ht="15.0" customHeight="1">
      <c r="A36" s="53"/>
      <c r="B36" s="127"/>
      <c r="J36" s="128"/>
      <c r="K36" s="55"/>
      <c r="L36" s="127"/>
      <c r="S36" s="128"/>
      <c r="T36" s="56"/>
      <c r="U36" s="52"/>
      <c r="V36" s="53"/>
      <c r="W36" s="127"/>
      <c r="AE36" s="128"/>
      <c r="AF36" s="55"/>
      <c r="AG36" s="127"/>
      <c r="AN36" s="128"/>
      <c r="AO36" s="56"/>
    </row>
    <row r="37" ht="15.0" customHeight="1">
      <c r="A37" s="53"/>
      <c r="B37" s="129"/>
      <c r="C37" s="62"/>
      <c r="D37" s="62"/>
      <c r="E37" s="62"/>
      <c r="F37" s="62"/>
      <c r="G37" s="62"/>
      <c r="H37" s="62"/>
      <c r="I37" s="62"/>
      <c r="J37" s="130"/>
      <c r="K37" s="55"/>
      <c r="L37" s="129"/>
      <c r="M37" s="62"/>
      <c r="N37" s="62"/>
      <c r="O37" s="62"/>
      <c r="P37" s="62"/>
      <c r="Q37" s="62"/>
      <c r="R37" s="62"/>
      <c r="S37" s="130"/>
      <c r="T37" s="56"/>
      <c r="U37" s="52"/>
      <c r="V37" s="53"/>
      <c r="W37" s="129"/>
      <c r="X37" s="62"/>
      <c r="Y37" s="62"/>
      <c r="Z37" s="62"/>
      <c r="AA37" s="62"/>
      <c r="AB37" s="62"/>
      <c r="AC37" s="62"/>
      <c r="AD37" s="62"/>
      <c r="AE37" s="130"/>
      <c r="AF37" s="55"/>
      <c r="AG37" s="129"/>
      <c r="AH37" s="62"/>
      <c r="AI37" s="62"/>
      <c r="AJ37" s="62"/>
      <c r="AK37" s="62"/>
      <c r="AL37" s="62"/>
      <c r="AM37" s="62"/>
      <c r="AN37" s="130"/>
      <c r="AO37" s="56"/>
    </row>
    <row r="38" ht="15.0" customHeight="1">
      <c r="A38" s="131"/>
      <c r="B38" s="132"/>
      <c r="C38" s="132"/>
      <c r="D38" s="132"/>
      <c r="E38" s="132"/>
      <c r="F38" s="132"/>
      <c r="G38" s="132"/>
      <c r="H38" s="132"/>
      <c r="I38" s="132"/>
      <c r="J38" s="132"/>
      <c r="K38" s="132"/>
      <c r="L38" s="132"/>
      <c r="M38" s="132"/>
      <c r="N38" s="132"/>
      <c r="O38" s="132"/>
      <c r="P38" s="132"/>
      <c r="Q38" s="132"/>
      <c r="R38" s="132"/>
      <c r="S38" s="132"/>
      <c r="T38" s="133"/>
      <c r="U38" s="52"/>
      <c r="V38" s="131"/>
      <c r="W38" s="132"/>
      <c r="X38" s="132"/>
      <c r="Y38" s="132"/>
      <c r="Z38" s="132"/>
      <c r="AA38" s="132"/>
      <c r="AB38" s="132"/>
      <c r="AC38" s="132"/>
      <c r="AD38" s="132"/>
      <c r="AE38" s="132"/>
      <c r="AF38" s="132"/>
      <c r="AG38" s="132"/>
      <c r="AH38" s="132"/>
      <c r="AI38" s="132"/>
      <c r="AJ38" s="132"/>
      <c r="AK38" s="132"/>
      <c r="AL38" s="132"/>
      <c r="AM38" s="132"/>
      <c r="AN38" s="132"/>
      <c r="AO38" s="133"/>
    </row>
  </sheetData>
  <mergeCells count="96">
    <mergeCell ref="L35:S37"/>
    <mergeCell ref="B35:J37"/>
    <mergeCell ref="N25:S25"/>
    <mergeCell ref="N21:S21"/>
    <mergeCell ref="N28:S28"/>
    <mergeCell ref="O32:S32"/>
    <mergeCell ref="N29:S29"/>
    <mergeCell ref="B32:F32"/>
    <mergeCell ref="H32:M32"/>
    <mergeCell ref="N20:S20"/>
    <mergeCell ref="J12:J13"/>
    <mergeCell ref="K12:K13"/>
    <mergeCell ref="N16:S16"/>
    <mergeCell ref="N15:S15"/>
    <mergeCell ref="N17:S17"/>
    <mergeCell ref="H11:H13"/>
    <mergeCell ref="I11:I13"/>
    <mergeCell ref="K8:L8"/>
    <mergeCell ref="H6:L6"/>
    <mergeCell ref="D11:D13"/>
    <mergeCell ref="C11:C13"/>
    <mergeCell ref="M12:M13"/>
    <mergeCell ref="J11:M11"/>
    <mergeCell ref="L12:L13"/>
    <mergeCell ref="G11:G13"/>
    <mergeCell ref="E11:E13"/>
    <mergeCell ref="B9:F9"/>
    <mergeCell ref="B8:F8"/>
    <mergeCell ref="F11:F13"/>
    <mergeCell ref="W7:AA7"/>
    <mergeCell ref="W9:AA9"/>
    <mergeCell ref="B6:F6"/>
    <mergeCell ref="B3:M3"/>
    <mergeCell ref="O3:S3"/>
    <mergeCell ref="P5:R5"/>
    <mergeCell ref="P6:R6"/>
    <mergeCell ref="B7:F7"/>
    <mergeCell ref="W6:AA6"/>
    <mergeCell ref="N18:S18"/>
    <mergeCell ref="N19:S19"/>
    <mergeCell ref="P8:R8"/>
    <mergeCell ref="P7:R7"/>
    <mergeCell ref="P9:R9"/>
    <mergeCell ref="P10:R10"/>
    <mergeCell ref="N22:S22"/>
    <mergeCell ref="N24:S24"/>
    <mergeCell ref="N23:S23"/>
    <mergeCell ref="AK6:AM6"/>
    <mergeCell ref="AJ3:AN3"/>
    <mergeCell ref="AK5:AM5"/>
    <mergeCell ref="AK7:AM7"/>
    <mergeCell ref="AI16:AN16"/>
    <mergeCell ref="AI15:AN15"/>
    <mergeCell ref="AI13:AN13"/>
    <mergeCell ref="AI14:AN14"/>
    <mergeCell ref="AK10:AM10"/>
    <mergeCell ref="AK9:AM9"/>
    <mergeCell ref="AK8:AM8"/>
    <mergeCell ref="AI22:AN22"/>
    <mergeCell ref="AI23:AN23"/>
    <mergeCell ref="AI18:AN18"/>
    <mergeCell ref="AI19:AN19"/>
    <mergeCell ref="AI20:AN20"/>
    <mergeCell ref="AI21:AN21"/>
    <mergeCell ref="AI17:AN17"/>
    <mergeCell ref="AI25:AN25"/>
    <mergeCell ref="AI24:AN24"/>
    <mergeCell ref="AB11:AB13"/>
    <mergeCell ref="AA11:AA13"/>
    <mergeCell ref="N14:S14"/>
    <mergeCell ref="N13:S13"/>
    <mergeCell ref="Y11:Y13"/>
    <mergeCell ref="Z11:Z13"/>
    <mergeCell ref="AE12:AE13"/>
    <mergeCell ref="AH12:AH13"/>
    <mergeCell ref="X11:X13"/>
    <mergeCell ref="AI29:AN29"/>
    <mergeCell ref="AJ32:AN32"/>
    <mergeCell ref="AC32:AH32"/>
    <mergeCell ref="W32:AA32"/>
    <mergeCell ref="W35:AE37"/>
    <mergeCell ref="AG35:AN37"/>
    <mergeCell ref="N27:S27"/>
    <mergeCell ref="N26:S26"/>
    <mergeCell ref="AF12:AF13"/>
    <mergeCell ref="AE11:AH11"/>
    <mergeCell ref="AC11:AC13"/>
    <mergeCell ref="AD11:AD13"/>
    <mergeCell ref="AF8:AG8"/>
    <mergeCell ref="AC6:AG6"/>
    <mergeCell ref="W3:AH3"/>
    <mergeCell ref="AG12:AG13"/>
    <mergeCell ref="W8:AA8"/>
    <mergeCell ref="AI26:AN26"/>
    <mergeCell ref="AI28:AN28"/>
    <mergeCell ref="AI27:AN27"/>
  </mergeCells>
  <drawing r:id="rId1"/>
</worksheet>
</file>