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28455" windowHeight="13740" firstSheet="40" activeTab="54"/>
  </bookViews>
  <sheets>
    <sheet name="Match61" sheetId="7" r:id="rId1"/>
    <sheet name="Match60" sheetId="8" r:id="rId2"/>
    <sheet name="Match59" sheetId="9" r:id="rId3"/>
    <sheet name="Match58" sheetId="10" r:id="rId4"/>
    <sheet name="Match57" sheetId="11" r:id="rId5"/>
    <sheet name="Match56" sheetId="12" r:id="rId6"/>
    <sheet name="Match55" sheetId="13" r:id="rId7"/>
    <sheet name="Match54" sheetId="14" r:id="rId8"/>
    <sheet name="Match53" sheetId="15" r:id="rId9"/>
    <sheet name="Match52" sheetId="16" r:id="rId10"/>
    <sheet name="Match51" sheetId="17" r:id="rId11"/>
    <sheet name="Match50" sheetId="18" r:id="rId12"/>
    <sheet name="Match49" sheetId="19" r:id="rId13"/>
    <sheet name="Match48" sheetId="20" r:id="rId14"/>
    <sheet name="Match47" sheetId="21" r:id="rId15"/>
    <sheet name="Match46" sheetId="22" r:id="rId16"/>
    <sheet name="Match45" sheetId="23" r:id="rId17"/>
    <sheet name="Match44" sheetId="24" r:id="rId18"/>
    <sheet name="Match43" sheetId="25" r:id="rId19"/>
    <sheet name="Match42" sheetId="26" r:id="rId20"/>
    <sheet name="Match41" sheetId="27" r:id="rId21"/>
    <sheet name="Match40" sheetId="28" r:id="rId22"/>
    <sheet name="Match39" sheetId="29" r:id="rId23"/>
    <sheet name="Match38" sheetId="30" r:id="rId24"/>
    <sheet name="Match37" sheetId="31" r:id="rId25"/>
    <sheet name="Match36" sheetId="32" r:id="rId26"/>
    <sheet name="Match35" sheetId="33" r:id="rId27"/>
    <sheet name="Match34" sheetId="34" r:id="rId28"/>
    <sheet name="Match33" sheetId="35" r:id="rId29"/>
    <sheet name="Match32" sheetId="36" r:id="rId30"/>
    <sheet name="Match31" sheetId="37" r:id="rId31"/>
    <sheet name="Match30" sheetId="38" r:id="rId32"/>
    <sheet name="Match29" sheetId="39" r:id="rId33"/>
    <sheet name="Match28" sheetId="40" r:id="rId34"/>
    <sheet name="Match27" sheetId="41" r:id="rId35"/>
    <sheet name="Match26" sheetId="42" r:id="rId36"/>
    <sheet name="Match25" sheetId="43" r:id="rId37"/>
    <sheet name="Match24" sheetId="44" r:id="rId38"/>
    <sheet name="Match23" sheetId="45" r:id="rId39"/>
    <sheet name="Match22" sheetId="46" r:id="rId40"/>
    <sheet name="Match21" sheetId="47" r:id="rId41"/>
    <sheet name="Match20" sheetId="48" r:id="rId42"/>
    <sheet name="Match19" sheetId="49" r:id="rId43"/>
    <sheet name="Match18" sheetId="50" r:id="rId44"/>
    <sheet name="Match17" sheetId="51" r:id="rId45"/>
    <sheet name="Match16" sheetId="52" r:id="rId46"/>
    <sheet name="Match15" sheetId="53" r:id="rId47"/>
    <sheet name="Match14" sheetId="54" r:id="rId48"/>
    <sheet name="Match13" sheetId="55" r:id="rId49"/>
    <sheet name="Match12" sheetId="56" r:id="rId50"/>
    <sheet name="Match11" sheetId="57" r:id="rId51"/>
    <sheet name="Match10" sheetId="58" r:id="rId52"/>
    <sheet name="Match9" sheetId="59" r:id="rId53"/>
    <sheet name="Match8" sheetId="60" r:id="rId54"/>
    <sheet name="Match7" sheetId="61" r:id="rId55"/>
    <sheet name="Match6" sheetId="62" r:id="rId56"/>
    <sheet name="Match5" sheetId="63" r:id="rId57"/>
    <sheet name="Match4" sheetId="64" r:id="rId58"/>
    <sheet name="Match3" sheetId="65" r:id="rId59"/>
    <sheet name="Match2" sheetId="66" r:id="rId60"/>
    <sheet name="Match1" sheetId="67" r:id="rId61"/>
  </sheets>
  <calcPr calcId="125725"/>
</workbook>
</file>

<file path=xl/calcChain.xml><?xml version="1.0" encoding="utf-8"?>
<calcChain xmlns="http://schemas.openxmlformats.org/spreadsheetml/2006/main">
  <c r="AD29" i="6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W6"/>
  <c r="B6"/>
  <c r="AD29" i="6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6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F8"/>
  <c r="K8"/>
  <c r="AK6"/>
  <c r="W6"/>
  <c r="B6"/>
  <c r="AD29" i="5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55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5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5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5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4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6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4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44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4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4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4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3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J32" i="35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D29" i="3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P6" s="1"/>
  <c r="AF8"/>
  <c r="P8"/>
  <c r="K8"/>
  <c r="AK6"/>
  <c r="W6"/>
  <c r="B6"/>
  <c r="AJ32" i="33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AK8"/>
  <c r="AF8"/>
  <c r="K8"/>
  <c r="AK6"/>
  <c r="W6"/>
  <c r="P6"/>
  <c r="B6"/>
  <c r="AD29" i="3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31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3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O32" i="28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27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P8"/>
  <c r="K8"/>
  <c r="AK6"/>
  <c r="W6"/>
  <c r="P6"/>
  <c r="B6"/>
  <c r="AD29" i="2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4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23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2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21"/>
  <c r="O3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2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9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K8"/>
  <c r="AK6"/>
  <c r="W6"/>
  <c r="P6"/>
  <c r="B6"/>
  <c r="AD29" i="1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F8"/>
  <c r="K8"/>
  <c r="AK6"/>
  <c r="W6"/>
  <c r="P6"/>
  <c r="B6"/>
  <c r="AD29" i="16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AD29" i="15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P6"/>
  <c r="B6"/>
  <c r="O3"/>
  <c r="W6" s="1"/>
  <c r="AJ32" i="14"/>
  <c r="O32"/>
  <c r="AD29"/>
  <c r="I29"/>
  <c r="AD28"/>
  <c r="I28"/>
  <c r="AD27"/>
  <c r="I27"/>
  <c r="AD26"/>
  <c r="I26"/>
  <c r="AD25"/>
  <c r="I25"/>
  <c r="AD24"/>
  <c r="I24"/>
  <c r="AD23"/>
  <c r="N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AK6" s="1"/>
  <c r="K8"/>
  <c r="W6"/>
  <c r="P6"/>
  <c r="B6"/>
  <c r="O32" i="13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J32" i="12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P8"/>
  <c r="K8"/>
  <c r="AK6"/>
  <c r="W6"/>
  <c r="P6"/>
  <c r="B6"/>
  <c r="O32" i="11"/>
  <c r="AD2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10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9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8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AK10"/>
  <c r="P10"/>
  <c r="AK8"/>
  <c r="AF8"/>
  <c r="P8"/>
  <c r="K8"/>
  <c r="AK6"/>
  <c r="W6"/>
  <c r="P6"/>
  <c r="B6"/>
  <c r="AD29" i="7"/>
  <c r="I29"/>
  <c r="AD28"/>
  <c r="I28"/>
  <c r="AD27"/>
  <c r="I27"/>
  <c r="AD26"/>
  <c r="I26"/>
  <c r="AD25"/>
  <c r="I25"/>
  <c r="AD24"/>
  <c r="I24"/>
  <c r="AD23"/>
  <c r="I23"/>
  <c r="AD22"/>
  <c r="I22"/>
  <c r="AD21"/>
  <c r="I21"/>
  <c r="AD20"/>
  <c r="I20"/>
  <c r="AD19"/>
  <c r="I19"/>
  <c r="AD18"/>
  <c r="I18"/>
  <c r="AD17"/>
  <c r="I17"/>
  <c r="AD16"/>
  <c r="I16"/>
  <c r="AD15"/>
  <c r="I15"/>
  <c r="AD14"/>
  <c r="I14"/>
  <c r="AG12"/>
  <c r="L12"/>
  <c r="P10"/>
  <c r="AF8"/>
  <c r="K8"/>
  <c r="AK6"/>
  <c r="W6"/>
  <c r="P6"/>
  <c r="B6"/>
</calcChain>
</file>

<file path=xl/comments1.xml><?xml version="1.0" encoding="utf-8"?>
<comments xmlns="http://schemas.openxmlformats.org/spreadsheetml/2006/main">
  <authors>
    <author/>
  </authors>
  <commentList>
    <comment ref="M24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M26" authorId="0">
      <text>
        <r>
          <rPr>
            <sz val="10"/>
            <color rgb="FF000000"/>
            <rFont val="Arial"/>
          </rPr>
          <t xml:space="preserve">Zombified!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Need an MVP here.
	-David Harshman
Good catch, I will have to check the paper when I get home. I should(hope) still have it.
	-Daniel Connors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H11" authorId="0">
      <text>
        <r>
          <rPr>
            <sz val="10"/>
            <color rgb="FF000000"/>
            <rFont val="Arial"/>
          </rPr>
          <t>There's no MVP listed on the Match Sheet...
	-David Harshman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W22" authorId="0">
      <text>
        <r>
          <rPr>
            <sz val="10"/>
            <color rgb="FF000000"/>
            <rFont val="Arial"/>
          </rPr>
          <t>This was Grim Ironjaw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Y23" authorId="0">
      <text>
        <r>
          <rPr>
            <sz val="10"/>
            <color rgb="FF000000"/>
            <rFont val="Arial"/>
          </rPr>
          <t>There is no #10 on this team...</t>
        </r>
      </text>
    </comment>
  </commentList>
</comments>
</file>

<file path=xl/sharedStrings.xml><?xml version="1.0" encoding="utf-8"?>
<sst xmlns="http://schemas.openxmlformats.org/spreadsheetml/2006/main" count="3676" uniqueCount="785">
  <si>
    <t xml:space="preserve"> </t>
  </si>
  <si>
    <t>Silver Tower Guardians</t>
  </si>
  <si>
    <t>Flying Circus</t>
  </si>
  <si>
    <t>Orruk Owlbears</t>
  </si>
  <si>
    <t>Fink Foulers</t>
  </si>
  <si>
    <t>Kemperbad Lords</t>
  </si>
  <si>
    <t>The Herculadies</t>
  </si>
  <si>
    <t>Turtle Isle Typhoons</t>
  </si>
  <si>
    <t>The Dodgeball All-Stars</t>
  </si>
  <si>
    <t>Blood Mountain Berserkers</t>
  </si>
  <si>
    <t>The Walking Dead</t>
  </si>
  <si>
    <t>GoldDiggers</t>
  </si>
  <si>
    <t>Rat Rat City Bitch</t>
  </si>
  <si>
    <t>Killsum Razor Blades</t>
  </si>
  <si>
    <t>Quixotic Crushers</t>
  </si>
  <si>
    <t>Jacksonville Thrillers</t>
  </si>
  <si>
    <t>DATE</t>
  </si>
  <si>
    <t>Population: Orc</t>
  </si>
  <si>
    <t>Byrchwood Blodgers</t>
  </si>
  <si>
    <t>Komodo Sinodons</t>
  </si>
  <si>
    <t>Casualties</t>
  </si>
  <si>
    <t>HOME TEAM</t>
  </si>
  <si>
    <t>Riverdale Ravagers</t>
  </si>
  <si>
    <t>TEAM VALUE</t>
  </si>
  <si>
    <t>AWAY TEAM</t>
  </si>
  <si>
    <t>Dodgeball All-Stars</t>
  </si>
  <si>
    <t>INDUCEMENTS</t>
  </si>
  <si>
    <t>GATE</t>
  </si>
  <si>
    <t>Win/Loss/Tie</t>
  </si>
  <si>
    <t>Touchdowns</t>
  </si>
  <si>
    <t>FAME</t>
  </si>
  <si>
    <t>[Kills]</t>
  </si>
  <si>
    <t>SPP Total</t>
  </si>
  <si>
    <t>INURIES TAKEN</t>
  </si>
  <si>
    <t>MNG</t>
  </si>
  <si>
    <t>Niggle</t>
  </si>
  <si>
    <t>DEAD</t>
  </si>
  <si>
    <t>#</t>
  </si>
  <si>
    <t>New Skill/Stat</t>
  </si>
  <si>
    <t>Block</t>
  </si>
  <si>
    <t>WINNINGS</t>
  </si>
  <si>
    <t>EXPENSIVE MISTAKES</t>
  </si>
  <si>
    <t>FAN FACTOR</t>
  </si>
  <si>
    <t>PURCHASES</t>
  </si>
  <si>
    <t>NOTES</t>
  </si>
  <si>
    <t>Wizard</t>
  </si>
  <si>
    <t>Hubris Rakarth</t>
  </si>
  <si>
    <t>Bloodweiser Babe</t>
  </si>
  <si>
    <t>Extra Team Training</t>
  </si>
  <si>
    <t>2x Fan Factor</t>
  </si>
  <si>
    <t>CMP [1]</t>
  </si>
  <si>
    <t>TD [3]</t>
  </si>
  <si>
    <t>INT [2]</t>
  </si>
  <si>
    <t>2x Bloodweiser Babe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</si>
  <si>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</si>
  <si>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</si>
  <si>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</si>
  <si>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</si>
  <si>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</si>
  <si>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</si>
  <si>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</si>
  <si>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</si>
  <si>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</si>
  <si>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</si>
  <si>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</si>
  <si>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</si>
  <si>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</si>
  <si>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</si>
  <si>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</si>
  <si>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</si>
  <si>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</si>
  <si>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</si>
  <si>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</si>
  <si>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</si>
  <si>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</si>
  <si>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</si>
  <si>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</si>
  <si>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</si>
  <si>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</si>
  <si>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</si>
  <si>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</si>
  <si>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+MA</t>
  </si>
  <si>
    <t>Tackle</t>
  </si>
  <si>
    <t>1 plomber WTR
#4 and #5 were retired</t>
  </si>
  <si>
    <t>3x Cheerleader</t>
  </si>
  <si>
    <t>Fired the cheerleaders immediatly as they were too Fugly  Also purchased X2 FF inducements</t>
  </si>
  <si>
    <t>#11 wants to retire</t>
  </si>
  <si>
    <t>2x Cheerleader</t>
  </si>
  <si>
    <t>.</t>
  </si>
  <si>
    <t>Morg 'n' Thorg</t>
  </si>
  <si>
    <t>Zara the Slayer</t>
  </si>
  <si>
    <t>CMP [1]</t>
  </si>
  <si>
    <t>TD [3]</t>
  </si>
  <si>
    <t>INT [2]</t>
  </si>
  <si>
    <t>Fan Factor</t>
  </si>
  <si>
    <t>CAS [2]</t>
  </si>
  <si>
    <t>MVP [5]</t>
  </si>
  <si>
    <t>Bomber Dribblesnot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</si>
  <si>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</si>
  <si>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</si>
  <si>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</si>
  <si>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</si>
  <si>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</si>
  <si>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</si>
  <si>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</si>
  <si>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</si>
  <si>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</si>
  <si>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</si>
  <si>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</si>
  <si>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</si>
  <si>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</si>
  <si>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</si>
  <si>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</si>
  <si>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</si>
  <si>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</si>
  <si>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</si>
  <si>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</si>
  <si>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</si>
  <si>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</si>
  <si>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</si>
  <si>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</si>
  <si>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</si>
  <si>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</si>
  <si>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AV</t>
  </si>
  <si>
    <t>+ST</t>
  </si>
  <si>
    <t>+AG</t>
  </si>
  <si>
    <t>x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</si>
  <si>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</si>
  <si>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</si>
  <si>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</si>
  <si>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</si>
  <si>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</si>
  <si>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</si>
  <si>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</si>
  <si>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</si>
  <si>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</si>
  <si>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</si>
  <si>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Hthark the Unstoppable</t>
  </si>
  <si>
    <t>30k Petty Cash</t>
  </si>
  <si>
    <t>3x Lineman Journeyman</t>
  </si>
  <si>
    <t>CMP [1]</t>
  </si>
  <si>
    <t>TD [3]</t>
  </si>
  <si>
    <t>INT [2]</t>
  </si>
  <si>
    <t>CAS [2]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</si>
  <si>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</si>
  <si>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</si>
  <si>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</si>
  <si>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</si>
  <si>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</si>
  <si>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</si>
  <si>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</si>
  <si>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</si>
  <si>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</si>
  <si>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</si>
  <si>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</si>
  <si>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</si>
  <si>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</si>
  <si>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</si>
  <si>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</si>
  <si>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MVP [5]</t>
  </si>
  <si>
    <t>Leader</t>
  </si>
  <si>
    <t>X</t>
  </si>
  <si>
    <t>Guard</t>
  </si>
  <si>
    <t>Wrestle</t>
  </si>
  <si>
    <t>#11 was zombified!</t>
  </si>
  <si>
    <t>Redraft Time!</t>
  </si>
  <si>
    <t>M</t>
  </si>
  <si>
    <t>Juggernaut</t>
  </si>
  <si>
    <t>Z</t>
  </si>
  <si>
    <t>#13 was zombified!</t>
  </si>
  <si>
    <t>Assistant Coach
Cheerleader</t>
  </si>
  <si>
    <t>#12 did two fouls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</si>
  <si>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</si>
  <si>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</si>
  <si>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</si>
  <si>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</si>
  <si>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</si>
  <si>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</si>
  <si>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</si>
  <si>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</si>
  <si>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</si>
  <si>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</si>
  <si>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Bribe</t>
  </si>
  <si>
    <t>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</si>
  <si>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</si>
  <si>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</si>
  <si>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</si>
  <si>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</si>
  <si>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</si>
  <si>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</si>
  <si>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</si>
  <si>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</si>
  <si>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</si>
  <si>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</si>
  <si>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</si>
  <si>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</si>
  <si>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</si>
  <si>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</si>
  <si>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</si>
  <si>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</si>
  <si>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Mighty Blow</t>
  </si>
  <si>
    <t>TD [3]</t>
  </si>
  <si>
    <t>INT [2]</t>
  </si>
  <si>
    <t>CAS [2]</t>
  </si>
  <si>
    <t>MVP [5]</t>
  </si>
  <si>
    <t>N</t>
  </si>
  <si>
    <t>MA</t>
  </si>
  <si>
    <t>Skink</t>
  </si>
  <si>
    <t>Roxanna Darknail</t>
  </si>
  <si>
    <t>Assistant Coach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</si>
  <si>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</si>
  <si>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</si>
  <si>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</si>
  <si>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</si>
  <si>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</si>
  <si>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</si>
  <si>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</si>
  <si>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</si>
  <si>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</si>
  <si>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</si>
  <si>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</si>
  <si>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</si>
  <si>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</si>
  <si>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</si>
  <si>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Dodge</t>
  </si>
  <si>
    <t>MVP [5]</t>
  </si>
  <si>
    <t>CMP [1]</t>
  </si>
  <si>
    <t>TD [3]</t>
  </si>
  <si>
    <t>INT [2]</t>
  </si>
  <si>
    <t>CAS [2]</t>
  </si>
  <si>
    <t>CMP [1]</t>
  </si>
  <si>
    <t>TD [3]</t>
  </si>
  <si>
    <t>MVP [5]</t>
  </si>
  <si>
    <t>INT [2]</t>
  </si>
  <si>
    <t>CAS [2]</t>
  </si>
  <si>
    <t>MVP [5]</t>
  </si>
  <si>
    <t>CMP [1]</t>
  </si>
  <si>
    <t>Roxanne received a TD; Herculadies disband.</t>
  </si>
  <si>
    <t>TD [3]</t>
  </si>
  <si>
    <t>INT [2]</t>
  </si>
  <si>
    <t>CAS [2]</t>
  </si>
  <si>
    <t>MVP [5]</t>
  </si>
  <si>
    <t>Igor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</si>
  <si>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</si>
  <si>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</si>
  <si>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</si>
  <si>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</si>
  <si>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</si>
  <si>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</si>
  <si>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</si>
  <si>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</si>
  <si>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</si>
  <si>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</si>
  <si>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Runner</t>
  </si>
  <si>
    <t>Blitzer</t>
  </si>
  <si>
    <t>Frenzy</t>
  </si>
  <si>
    <t>Lineman Mercenary
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</si>
  <si>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</si>
  <si>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</si>
  <si>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</si>
  <si>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</si>
  <si>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</si>
  <si>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</si>
  <si>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</si>
  <si>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</si>
  <si>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</si>
  <si>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</si>
  <si>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Mummy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</si>
  <si>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</si>
  <si>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</si>
  <si>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</si>
  <si>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</si>
  <si>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</si>
  <si>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</si>
  <si>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</si>
  <si>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</si>
  <si>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</si>
  <si>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</si>
  <si>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ST</t>
  </si>
  <si>
    <t>Sidestep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</si>
  <si>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</si>
  <si>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</si>
  <si>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</si>
  <si>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</si>
  <si>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</si>
  <si>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</si>
  <si>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</si>
  <si>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</si>
  <si>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</si>
  <si>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</si>
  <si>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AG</t>
  </si>
  <si>
    <t>Jump Up</t>
  </si>
  <si>
    <t>Sure Feet</t>
  </si>
  <si>
    <t>Grim Ironjaw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</si>
  <si>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</si>
  <si>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</si>
  <si>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</si>
  <si>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</si>
  <si>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</si>
  <si>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</si>
  <si>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</si>
  <si>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</si>
  <si>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</si>
  <si>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</si>
  <si>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</si>
  <si>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</si>
  <si>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</si>
  <si>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</si>
  <si>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</si>
  <si>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</si>
  <si>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</si>
  <si>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</si>
  <si>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</si>
  <si>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</si>
  <si>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Assistant Coach
2x Cheerleader</t>
  </si>
  <si>
    <t>#4 was Hubris Rakarth</t>
  </si>
  <si>
    <t>Decided to Redraft
Want to Retire - 9, 5, 7; Took 5 as an asst coach. Maintained FF.
#2 healed niggling injury during redraft.</t>
  </si>
  <si>
    <t>FF</t>
  </si>
  <si>
    <t>Varag Ghoul-Chewer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</si>
  <si>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</si>
  <si>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</si>
  <si>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</si>
  <si>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</si>
  <si>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</si>
  <si>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</si>
  <si>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</si>
  <si>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</si>
  <si>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</si>
  <si>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</si>
  <si>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</si>
  <si>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</si>
  <si>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</si>
  <si>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</si>
  <si>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</si>
  <si>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</si>
  <si>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</si>
  <si>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</si>
  <si>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</si>
  <si>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</si>
  <si>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</si>
  <si>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</si>
  <si>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</si>
  <si>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Claw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</si>
  <si>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</si>
  <si>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</si>
  <si>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</si>
  <si>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</si>
  <si>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</si>
  <si>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</si>
  <si>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</si>
  <si>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</si>
  <si>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RIP</t>
  </si>
  <si>
    <t>Sprint</t>
  </si>
  <si>
    <t>Lineman</t>
  </si>
  <si>
    <t>Diced all game, lol, even after</t>
  </si>
  <si>
    <t>,</t>
  </si>
  <si>
    <t>Paid off Nuffle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</si>
  <si>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</si>
  <si>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</si>
  <si>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</si>
  <si>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</si>
  <si>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</si>
  <si>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</si>
  <si>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</si>
  <si>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</si>
  <si>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</si>
  <si>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Boomer Eziasson</t>
  </si>
  <si>
    <t>MVP [5]</t>
  </si>
  <si>
    <t>CMP [1]</t>
  </si>
  <si>
    <t>Leap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</si>
  <si>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</si>
  <si>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</si>
  <si>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</si>
  <si>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</si>
  <si>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</si>
  <si>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</si>
  <si>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</si>
  <si>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</si>
  <si>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</si>
  <si>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Karla Von Kill</t>
  </si>
  <si>
    <t>Stand Firm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</si>
  <si>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</si>
  <si>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</si>
  <si>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</si>
  <si>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</si>
  <si>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</si>
  <si>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</si>
  <si>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</si>
  <si>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</si>
  <si>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</si>
  <si>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</si>
  <si>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Goblin</t>
  </si>
  <si>
    <t>Yeoman</t>
  </si>
  <si>
    <t>Agility</t>
  </si>
  <si>
    <t>#15 Boomer Eziasson Star Player with 2 Casualties</t>
  </si>
  <si>
    <t>Barik Farblast</t>
  </si>
  <si>
    <t>Deathroller Mercenary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</si>
  <si>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</si>
  <si>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</si>
  <si>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</si>
  <si>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</si>
  <si>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</si>
  <si>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</si>
  <si>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</si>
  <si>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</si>
  <si>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</si>
  <si>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</si>
  <si>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Team Re-roll</t>
  </si>
  <si>
    <t>Roxanna Darknail - 1 TD, 1 CAS</t>
  </si>
  <si>
    <t>Cheerleader</t>
  </si>
  <si>
    <t>*</t>
  </si>
  <si>
    <t>CMP [1]</t>
  </si>
  <si>
    <t>TD [3]</t>
  </si>
  <si>
    <t>INT [2]</t>
  </si>
  <si>
    <t>CAS [2]</t>
  </si>
  <si>
    <t>+MV</t>
  </si>
  <si>
    <t>MVP [5]</t>
  </si>
  <si>
    <t>CMP [1]</t>
  </si>
  <si>
    <t>TD [3]</t>
  </si>
  <si>
    <t>Retired #9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</si>
  <si>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</si>
  <si>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</si>
  <si>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</si>
  <si>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</si>
  <si>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</si>
  <si>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</si>
  <si>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</si>
  <si>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</si>
  <si>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</si>
  <si>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</si>
  <si>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</si>
  <si>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</si>
  <si>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</si>
  <si>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</si>
  <si>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</si>
  <si>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</si>
  <si>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</si>
  <si>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</si>
  <si>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</si>
  <si>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</si>
  <si>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</si>
  <si>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</si>
  <si>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</si>
  <si>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Used a Journeyman</t>
  </si>
  <si>
    <t>Kick</t>
  </si>
  <si>
    <t>Purchased a Linerat in pre-game.  Did not roll for Expensive Mistakes, yet.</t>
  </si>
  <si>
    <t>Grab</t>
  </si>
  <si>
    <t>Purchased Blade II
Fired Blade</t>
  </si>
  <si>
    <t>CMP [1]</t>
  </si>
  <si>
    <t>TD [3]</t>
  </si>
  <si>
    <t>CMP [1]</t>
  </si>
  <si>
    <t>INT [2]</t>
  </si>
  <si>
    <t>TD [3]</t>
  </si>
  <si>
    <t>INT [2]</t>
  </si>
  <si>
    <t>CAS [2]</t>
  </si>
  <si>
    <t>CAS [2]</t>
  </si>
  <si>
    <t>MVP [5]</t>
  </si>
  <si>
    <t>MVP [5]</t>
  </si>
  <si>
    <t>CMP [1]</t>
  </si>
  <si>
    <t>CMP [1]</t>
  </si>
  <si>
    <t>TD [3]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</si>
  <si>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</si>
  <si>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</si>
  <si>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</si>
  <si>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</si>
  <si>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</si>
  <si>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</si>
  <si>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</si>
  <si>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</si>
  <si>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</si>
  <si>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</si>
  <si>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</si>
  <si>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</si>
  <si>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</si>
  <si>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</si>
  <si>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</si>
  <si>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</si>
  <si>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</si>
  <si>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Sure Hands</t>
  </si>
  <si>
    <t>Fran got a niggling. Laser got -AV. Justin Got -AV.</t>
  </si>
  <si>
    <t>-</t>
  </si>
  <si>
    <t>Skink Journeyman</t>
  </si>
  <si>
    <t>CMP [1]</t>
  </si>
  <si>
    <t>TD [3]</t>
  </si>
  <si>
    <t>INT [2]</t>
  </si>
  <si>
    <t>CAS [2]</t>
  </si>
  <si>
    <t>MVP [5]</t>
  </si>
  <si>
    <t>Wandering Apothecary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</si>
  <si>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</si>
  <si>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</si>
  <si>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</si>
  <si>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</si>
  <si>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</si>
  <si>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</si>
  <si>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</si>
  <si>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</si>
  <si>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</si>
  <si>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</si>
  <si>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</si>
  <si>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</si>
  <si>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</si>
  <si>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</si>
  <si>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</si>
  <si>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</si>
  <si>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</si>
  <si>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</si>
  <si>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</si>
  <si>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Piling On</t>
  </si>
  <si>
    <t>MVP [5]</t>
  </si>
  <si>
    <t>CMP [1]</t>
  </si>
  <si>
    <t>TD [3]</t>
  </si>
  <si>
    <t>INT [2]</t>
  </si>
  <si>
    <t>CAS [2]</t>
  </si>
  <si>
    <t>MVP [5]</t>
  </si>
  <si>
    <t>D</t>
  </si>
  <si>
    <t>Rat Ogre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</si>
  <si>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</si>
  <si>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</si>
  <si>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</si>
  <si>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</si>
  <si>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</si>
  <si>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</si>
  <si>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</si>
  <si>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</si>
  <si>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</si>
  <si>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</si>
  <si>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</si>
  <si>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</si>
  <si>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CMP [1]</t>
  </si>
  <si>
    <t>INT [2]</t>
  </si>
  <si>
    <t>TD [3]</t>
  </si>
  <si>
    <t>CAS [2]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</si>
  <si>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</si>
  <si>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</si>
  <si>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</si>
  <si>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</si>
  <si>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</si>
  <si>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</si>
  <si>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</si>
  <si>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</si>
  <si>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</si>
  <si>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</si>
  <si>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</si>
  <si>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</si>
  <si>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</si>
  <si>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</si>
  <si>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Cheerleader
Assistant Coach</t>
  </si>
  <si>
    <t>Strip Ball</t>
  </si>
  <si>
    <t>CMP [1]</t>
  </si>
  <si>
    <t>TD [3]</t>
  </si>
  <si>
    <t>INT [2]</t>
  </si>
  <si>
    <t>CMP [1]</t>
  </si>
  <si>
    <t>CAS [2]</t>
  </si>
  <si>
    <t>TD [3]</t>
  </si>
  <si>
    <t>INT [2]</t>
  </si>
  <si>
    <t>MVP [5]</t>
  </si>
  <si>
    <t>CAS [2]</t>
  </si>
  <si>
    <t>MVP [5]</t>
  </si>
  <si>
    <t>CMP [1]</t>
  </si>
  <si>
    <t>TD [3]</t>
  </si>
  <si>
    <t>INT [2]</t>
  </si>
  <si>
    <t>CAS [2]</t>
  </si>
  <si>
    <t>CMP [1]</t>
  </si>
  <si>
    <t>MVP [5]</t>
  </si>
  <si>
    <t>TD [3]</t>
  </si>
  <si>
    <t>INT [2]</t>
  </si>
  <si>
    <t>CAS [2]</t>
  </si>
  <si>
    <t>MVP [5]</t>
  </si>
  <si>
    <t>CMP [1]</t>
  </si>
  <si>
    <t>Ghoul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</si>
  <si>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</si>
  <si>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</si>
  <si>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</si>
  <si>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</si>
  <si>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</si>
  <si>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</si>
  <si>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</si>
  <si>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</si>
  <si>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</si>
  <si>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2x Wandering Apothecary</t>
  </si>
  <si>
    <t>CMP [1]</t>
  </si>
  <si>
    <t>CMP [1]</t>
  </si>
  <si>
    <t>TD [3]</t>
  </si>
  <si>
    <t>TD [3]</t>
  </si>
  <si>
    <t>INT [2]</t>
  </si>
  <si>
    <t>INT [2]</t>
  </si>
  <si>
    <t>CAS [2]</t>
  </si>
  <si>
    <t>MVP [5]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</si>
  <si>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</si>
  <si>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</si>
  <si>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</si>
  <si>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</si>
  <si>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</si>
  <si>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</si>
  <si>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</si>
  <si>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</si>
  <si>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MVP [5]</t>
  </si>
  <si>
    <t>INT [2]</t>
  </si>
  <si>
    <t>CAS [2]</t>
  </si>
  <si>
    <t>MVP [5]</t>
  </si>
  <si>
    <t>Apothecary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</si>
  <si>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</si>
  <si>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</si>
  <si>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</si>
  <si>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</si>
  <si>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</si>
  <si>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</si>
  <si>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</si>
  <si>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</si>
  <si>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</si>
  <si>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</si>
  <si>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Helmut Wulf</t>
  </si>
  <si>
    <t>Bloodweiser Babe
10k Petty Cash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</si>
  <si>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</si>
  <si>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</si>
  <si>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</si>
  <si>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</si>
  <si>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</si>
  <si>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</si>
  <si>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</si>
  <si>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</si>
  <si>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CMP [1]</t>
  </si>
  <si>
    <t>CAS [2]</t>
  </si>
  <si>
    <t>TD [3]</t>
  </si>
  <si>
    <t>INT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</si>
  <si>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</si>
  <si>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</si>
  <si>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</si>
  <si>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</si>
  <si>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</si>
  <si>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</si>
  <si>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</si>
  <si>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</si>
  <si>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Helmut Wulf - 1 CAS, 1 KO</t>
  </si>
  <si>
    <t>Bloodweiser Babe
Assistant Coach</t>
  </si>
  <si>
    <t>CMP [1]</t>
  </si>
  <si>
    <t>TD [3]</t>
  </si>
  <si>
    <t>INT [2]</t>
  </si>
  <si>
    <t>CAS [2]</t>
  </si>
  <si>
    <t>CMP [1]</t>
  </si>
  <si>
    <t>CMP [1]</t>
  </si>
  <si>
    <t>MVP [5]</t>
  </si>
  <si>
    <t>TD [3]</t>
  </si>
  <si>
    <t>TD [3]</t>
  </si>
  <si>
    <t>INT [2]</t>
  </si>
  <si>
    <t>INT [2]</t>
  </si>
  <si>
    <t>CAS [2]</t>
  </si>
  <si>
    <t>CMP [1]</t>
  </si>
  <si>
    <t>CAS [2]</t>
  </si>
  <si>
    <t>TD [3]</t>
  </si>
  <si>
    <t>MVP [5]</t>
  </si>
  <si>
    <t>MVP [5]</t>
  </si>
  <si>
    <t>INT [2]</t>
  </si>
  <si>
    <t>CAS [2]</t>
  </si>
  <si>
    <t>MVP [5]</t>
  </si>
  <si>
    <t>CMP [1]</t>
  </si>
  <si>
    <t>CMP [1]</t>
  </si>
  <si>
    <t>TD [3]</t>
  </si>
  <si>
    <t>TD [3]</t>
  </si>
  <si>
    <t>INT [2]</t>
  </si>
  <si>
    <t>INT [2]</t>
  </si>
  <si>
    <t>CAS [2]</t>
  </si>
  <si>
    <t>CAS [2]</t>
  </si>
  <si>
    <t>MVP [5]</t>
  </si>
  <si>
    <t>MVP [5]</t>
  </si>
  <si>
    <t>1+</t>
  </si>
  <si>
    <t>60,000 gp</t>
  </si>
  <si>
    <t>70,000 gp</t>
  </si>
  <si>
    <t>Flesh Golem</t>
  </si>
  <si>
    <t>Good thing it was preseason, or this team may have hung up their cleats...</t>
  </si>
  <si>
    <t>WIN</t>
  </si>
  <si>
    <t>CMP [1]</t>
  </si>
  <si>
    <t>TD [3]</t>
  </si>
  <si>
    <t>INT [2]</t>
  </si>
  <si>
    <t>CAS [2]</t>
  </si>
  <si>
    <t>CMP [1]</t>
  </si>
  <si>
    <t>MVP [5]</t>
  </si>
  <si>
    <t>TD [3]</t>
  </si>
  <si>
    <t>CMP [1]</t>
  </si>
  <si>
    <t>TD [3]</t>
  </si>
  <si>
    <t>INT [2]</t>
  </si>
  <si>
    <t>INT [2]</t>
  </si>
  <si>
    <t>CAS [2]</t>
  </si>
  <si>
    <t>CAS [2]</t>
  </si>
  <si>
    <t>MVP [5]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</si>
  <si>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</si>
  <si>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</si>
  <si>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</si>
  <si>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</si>
  <si>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</si>
  <si>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</si>
  <si>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</si>
  <si>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</si>
  <si>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</si>
  <si>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Dump-off</t>
  </si>
  <si>
    <t>CAS [2]</t>
  </si>
  <si>
    <t>MVP [5]</t>
  </si>
  <si>
    <t>CMP [1]</t>
  </si>
  <si>
    <t>TD [3]</t>
  </si>
  <si>
    <t>INT [2]</t>
  </si>
  <si>
    <t>CAS [2]</t>
  </si>
  <si>
    <t>MVP [5]</t>
  </si>
  <si>
    <t>Sneaky Git</t>
  </si>
  <si>
    <t>Thrower</t>
  </si>
  <si>
    <t>#1 rolled doubles to get Block!</t>
  </si>
  <si>
    <t>CMP [1]</t>
  </si>
  <si>
    <t>TD [3]</t>
  </si>
  <si>
    <t>Lineman Journeyman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</si>
  <si>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</si>
  <si>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</si>
  <si>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</si>
  <si>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</si>
  <si>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</si>
  <si>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</si>
  <si>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</si>
  <si>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</si>
  <si>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</si>
  <si>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</si>
  <si>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</si>
  <si>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</si>
  <si>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</si>
  <si>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</si>
  <si>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</si>
  <si>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</si>
  <si>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</si>
  <si>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</si>
  <si>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Win</t>
  </si>
  <si>
    <t>LOSS</t>
  </si>
  <si>
    <t>Break Tackle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</si>
  <si>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</si>
  <si>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</si>
  <si>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</si>
  <si>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</si>
  <si>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</si>
  <si>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</si>
  <si>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</si>
  <si>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</si>
  <si>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</si>
  <si>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</si>
  <si>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t>#13 is a Merc</t>
  </si>
  <si>
    <t>2x Budweiser Babe</t>
  </si>
  <si>
    <t>CMP [1]</t>
  </si>
  <si>
    <t>TD [3]</t>
  </si>
  <si>
    <t>INT [2]</t>
  </si>
  <si>
    <t>CAS [2]</t>
  </si>
  <si>
    <t>MVP [5]</t>
  </si>
  <si>
    <t>CMP [1]</t>
  </si>
  <si>
    <t>TD [3]</t>
  </si>
  <si>
    <t>INT [2]</t>
  </si>
  <si>
    <t>CAS [2]</t>
  </si>
  <si>
    <t>MVP [5]</t>
  </si>
  <si>
    <r>
      <t>CMP</t>
    </r>
    <r>
      <rPr>
        <sz val="10"/>
        <rFont val="Arial"/>
      </rPr>
      <t xml:space="preserve"> [1]</t>
    </r>
  </si>
  <si>
    <t>TD [3]</t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</si>
  <si>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</si>
  <si>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</si>
  <si>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</si>
  <si>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</si>
  <si>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</si>
  <si>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</si>
  <si>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</si>
  <si>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Foul Apperance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</si>
  <si>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</si>
  <si>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</si>
  <si>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</si>
  <si>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</si>
  <si>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Rolled double on Gutter Runner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</si>
  <si>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</si>
  <si>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</si>
  <si>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</si>
  <si>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</si>
  <si>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Apothecary
Blitzer</t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</si>
  <si>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</si>
  <si>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</si>
  <si>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</si>
  <si>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</si>
  <si>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r>
      <t>CMP</t>
    </r>
    <r>
      <rPr>
        <sz val="10"/>
        <rFont val="Arial"/>
      </rPr>
      <t xml:space="preserve"> [1]</t>
    </r>
  </si>
  <si>
    <r>
      <t>INT</t>
    </r>
    <r>
      <rPr>
        <sz val="10"/>
        <rFont val="Arial"/>
      </rPr>
      <t xml:space="preserve"> [2]</t>
    </r>
  </si>
  <si>
    <r>
      <t>CAS</t>
    </r>
    <r>
      <rPr>
        <sz val="10"/>
        <rFont val="Arial"/>
      </rPr>
      <t xml:space="preserve"> [2]</t>
    </r>
  </si>
  <si>
    <r>
      <t xml:space="preserve">MVP </t>
    </r>
    <r>
      <rPr>
        <sz val="10"/>
        <rFont val="Arial"/>
      </rPr>
      <t>[5]</t>
    </r>
  </si>
  <si>
    <t>Diving Catch</t>
  </si>
  <si>
    <t>Goblin Renegade</t>
  </si>
  <si>
    <t>Black Orc Blocker
Blitzer</t>
  </si>
  <si>
    <t>Apothecary
Blocker</t>
  </si>
  <si>
    <t>2x Blocker Mercenary</t>
  </si>
  <si>
    <t>Blocker Mercenary</t>
  </si>
</sst>
</file>

<file path=xl/styles.xml><?xml version="1.0" encoding="utf-8"?>
<styleSheet xmlns="http://schemas.openxmlformats.org/spreadsheetml/2006/main">
  <numFmts count="3">
    <numFmt numFmtId="164" formatCode="0,000\ \g\p"/>
    <numFmt numFmtId="165" formatCode="\+\1;\-\1;\+0"/>
    <numFmt numFmtId="166" formatCode="mm/dd/yy"/>
  </numFmts>
  <fonts count="7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b/>
      <sz val="8"/>
      <name val="Arial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 applyFont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right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9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2" xfId="0" applyFont="1" applyBorder="1" applyAlignment="1"/>
    <xf numFmtId="0" fontId="3" fillId="0" borderId="43" xfId="0" applyFont="1" applyBorder="1" applyAlignment="1"/>
    <xf numFmtId="0" fontId="3" fillId="0" borderId="44" xfId="0" applyFont="1" applyBorder="1" applyAlignment="1"/>
    <xf numFmtId="0" fontId="3" fillId="0" borderId="32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0" xfId="0" applyFont="1" applyBorder="1" applyAlignment="1">
      <alignment horizontal="center" vertical="center"/>
    </xf>
    <xf numFmtId="0" fontId="3" fillId="0" borderId="45" xfId="0" applyFont="1" applyBorder="1" applyAlignment="1"/>
    <xf numFmtId="0" fontId="3" fillId="0" borderId="34" xfId="0" applyFont="1" applyBorder="1" applyAlignment="1">
      <alignment horizontal="center" vertical="center"/>
    </xf>
    <xf numFmtId="0" fontId="3" fillId="0" borderId="9" xfId="0" applyFont="1" applyBorder="1" applyAlignment="1"/>
    <xf numFmtId="0" fontId="2" fillId="0" borderId="0" xfId="0" applyFont="1" applyAlignment="1"/>
    <xf numFmtId="0" fontId="3" fillId="0" borderId="25" xfId="0" applyFont="1" applyBorder="1" applyAlignment="1">
      <alignment horizontal="center"/>
    </xf>
    <xf numFmtId="0" fontId="3" fillId="0" borderId="43" xfId="0" applyFont="1" applyBorder="1" applyAlignment="1"/>
    <xf numFmtId="0" fontId="2" fillId="0" borderId="0" xfId="0" applyFont="1" applyAlignment="1">
      <alignment horizontal="right"/>
    </xf>
    <xf numFmtId="0" fontId="3" fillId="0" borderId="25" xfId="0" applyFont="1" applyBorder="1" applyAlignment="1"/>
    <xf numFmtId="0" fontId="3" fillId="0" borderId="8" xfId="0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3" fillId="0" borderId="13" xfId="0" applyFont="1" applyBorder="1" applyAlignment="1">
      <alignment horizontal="center"/>
    </xf>
    <xf numFmtId="0" fontId="1" fillId="0" borderId="13" xfId="0" applyFont="1" applyBorder="1"/>
    <xf numFmtId="0" fontId="2" fillId="0" borderId="0" xfId="0" applyFont="1" applyAlignment="1"/>
    <xf numFmtId="0" fontId="0" fillId="0" borderId="0" xfId="0" applyFont="1" applyAlignment="1"/>
    <xf numFmtId="0" fontId="3" fillId="0" borderId="10" xfId="0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4" fillId="2" borderId="3" xfId="0" applyFont="1" applyFill="1" applyBorder="1" applyAlignment="1">
      <alignment horizontal="right"/>
    </xf>
    <xf numFmtId="0" fontId="1" fillId="0" borderId="3" xfId="0" applyFont="1" applyBorder="1"/>
    <xf numFmtId="0" fontId="2" fillId="3" borderId="23" xfId="0" applyFont="1" applyFill="1" applyBorder="1" applyAlignment="1">
      <alignment horizontal="center" textRotation="90"/>
    </xf>
    <xf numFmtId="0" fontId="1" fillId="0" borderId="24" xfId="0" applyFont="1" applyBorder="1"/>
    <xf numFmtId="0" fontId="1" fillId="0" borderId="26" xfId="0" applyFont="1" applyBorder="1"/>
    <xf numFmtId="0" fontId="3" fillId="0" borderId="17" xfId="0" applyFont="1" applyBorder="1" applyAlignment="1"/>
    <xf numFmtId="0" fontId="1" fillId="0" borderId="18" xfId="0" applyFont="1" applyBorder="1"/>
    <xf numFmtId="0" fontId="1" fillId="0" borderId="19" xfId="0" applyFont="1" applyBorder="1"/>
    <xf numFmtId="0" fontId="3" fillId="0" borderId="20" xfId="0" applyFont="1" applyBorder="1" applyAlignment="1"/>
    <xf numFmtId="0" fontId="1" fillId="0" borderId="21" xfId="0" applyFont="1" applyBorder="1"/>
    <xf numFmtId="0" fontId="1" fillId="0" borderId="22" xfId="0" applyFont="1" applyBorder="1"/>
    <xf numFmtId="0" fontId="5" fillId="3" borderId="23" xfId="0" applyFont="1" applyFill="1" applyBorder="1" applyAlignment="1">
      <alignment horizontal="center" textRotation="90"/>
    </xf>
    <xf numFmtId="3" fontId="3" fillId="0" borderId="10" xfId="0" applyNumberFormat="1" applyFont="1" applyBorder="1" applyAlignment="1">
      <alignment horizontal="center"/>
    </xf>
    <xf numFmtId="0" fontId="3" fillId="4" borderId="10" xfId="0" applyFont="1" applyFill="1" applyBorder="1" applyAlignment="1">
      <alignment horizontal="center" vertical="center"/>
    </xf>
    <xf numFmtId="0" fontId="3" fillId="0" borderId="14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3" fillId="0" borderId="13" xfId="0" applyFont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wrapText="1"/>
    </xf>
    <xf numFmtId="165" fontId="3" fillId="0" borderId="10" xfId="0" applyNumberFormat="1" applyFont="1" applyBorder="1" applyAlignment="1">
      <alignment horizontal="center"/>
    </xf>
    <xf numFmtId="0" fontId="3" fillId="0" borderId="35" xfId="0" applyFont="1" applyBorder="1" applyAlignment="1">
      <alignment horizontal="left" vertical="top"/>
    </xf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1" xfId="0" applyFont="1" applyBorder="1"/>
    <xf numFmtId="0" fontId="3" fillId="0" borderId="11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3" fillId="0" borderId="10" xfId="0" quotePrefix="1" applyFont="1" applyBorder="1" applyAlignment="1">
      <alignment horizontal="center" vertical="center"/>
    </xf>
    <xf numFmtId="0" fontId="3" fillId="0" borderId="3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64" fontId="3" fillId="4" borderId="35" xfId="0" applyNumberFormat="1" applyFont="1" applyFill="1" applyBorder="1" applyAlignment="1">
      <alignment horizontal="center"/>
    </xf>
    <xf numFmtId="0" fontId="1" fillId="0" borderId="38" xfId="0" applyFont="1" applyBorder="1" applyAlignment="1"/>
    <xf numFmtId="0" fontId="6" fillId="3" borderId="10" xfId="0" applyFont="1" applyFill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/>
    </xf>
    <xf numFmtId="0" fontId="1" fillId="0" borderId="17" xfId="0" applyFont="1" applyBorder="1" applyAlignment="1"/>
    <xf numFmtId="0" fontId="1" fillId="0" borderId="35" xfId="0" applyFont="1" applyBorder="1" applyAlignment="1">
      <alignment horizontal="left" vertical="top" wrapText="1"/>
    </xf>
    <xf numFmtId="0" fontId="1" fillId="0" borderId="14" xfId="0" applyFont="1" applyBorder="1" applyAlignment="1"/>
  </cellXfs>
  <cellStyles count="1">
    <cellStyle name="Normal" xfId="0" builtinId="0"/>
  </cellStyles>
  <dxfs count="5">
    <dxf>
      <font>
        <color rgb="FFEFEFEF"/>
      </font>
      <fill>
        <patternFill patternType="none"/>
      </fill>
    </dxf>
    <dxf>
      <font>
        <color rgb="FFEFEFEF"/>
      </font>
      <fill>
        <patternFill patternType="none"/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tats-style" pivot="0" count="3">
      <tableStyleElement type="headerRow" dxfId="4"/>
      <tableStyleElement type="firstRowStripe" dxfId="3"/>
      <tableStyleElement type="secondRowStripe" dxfId="2"/>
    </tableStyle>
  </table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D47" sqref="D47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/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0"/>
      <c r="O3" s="45">
        <v>1670000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200000</v>
      </c>
      <c r="X6" s="46"/>
      <c r="Y6" s="46"/>
      <c r="Z6" s="46"/>
      <c r="AA6" s="47"/>
      <c r="AB6" s="7"/>
      <c r="AC6" s="68">
        <v>18000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50</v>
      </c>
      <c r="D11" s="58" t="s">
        <v>51</v>
      </c>
      <c r="E11" s="58" t="s">
        <v>52</v>
      </c>
      <c r="F11" s="58" t="s">
        <v>54</v>
      </c>
      <c r="G11" s="88" t="s">
        <v>31</v>
      </c>
      <c r="H11" s="58" t="s">
        <v>55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56</v>
      </c>
      <c r="Y11" s="58" t="s">
        <v>57</v>
      </c>
      <c r="Z11" s="58" t="s">
        <v>58</v>
      </c>
      <c r="AA11" s="58" t="s">
        <v>60</v>
      </c>
      <c r="AB11" s="88" t="s">
        <v>31</v>
      </c>
      <c r="AC11" s="58" t="s">
        <v>62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>
        <v>1</v>
      </c>
      <c r="I20" s="17">
        <f t="shared" si="0"/>
        <v>5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83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43045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1950000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550000</v>
      </c>
      <c r="C6" s="46"/>
      <c r="D6" s="46"/>
      <c r="E6" s="46"/>
      <c r="F6" s="47"/>
      <c r="G6" s="7"/>
      <c r="H6" s="68">
        <v>38000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24000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46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45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 t="s">
        <v>48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59</v>
      </c>
      <c r="D11" s="58" t="s">
        <v>61</v>
      </c>
      <c r="E11" s="58" t="s">
        <v>63</v>
      </c>
      <c r="F11" s="58" t="s">
        <v>64</v>
      </c>
      <c r="G11" s="88" t="s">
        <v>31</v>
      </c>
      <c r="H11" s="58" t="s">
        <v>65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66</v>
      </c>
      <c r="Y11" s="58" t="s">
        <v>67</v>
      </c>
      <c r="Z11" s="58" t="s">
        <v>68</v>
      </c>
      <c r="AA11" s="58" t="s">
        <v>69</v>
      </c>
      <c r="AB11" s="88" t="s">
        <v>31</v>
      </c>
      <c r="AC11" s="58" t="s">
        <v>70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91" t="s">
        <v>81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33">
        <v>1</v>
      </c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82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140000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120000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84</v>
      </c>
      <c r="C35" s="81"/>
      <c r="D35" s="81"/>
      <c r="E35" s="81"/>
      <c r="F35" s="81"/>
      <c r="G35" s="81"/>
      <c r="H35" s="81"/>
      <c r="I35" s="81"/>
      <c r="J35" s="82"/>
      <c r="K35" s="7"/>
      <c r="L35" s="92" t="s">
        <v>85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43032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1680000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1820000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140000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71</v>
      </c>
      <c r="D11" s="58" t="s">
        <v>72</v>
      </c>
      <c r="E11" s="58" t="s">
        <v>73</v>
      </c>
      <c r="F11" s="58" t="s">
        <v>74</v>
      </c>
      <c r="G11" s="88" t="s">
        <v>31</v>
      </c>
      <c r="H11" s="58" t="s">
        <v>75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76</v>
      </c>
      <c r="Y11" s="58" t="s">
        <v>77</v>
      </c>
      <c r="Z11" s="58" t="s">
        <v>78</v>
      </c>
      <c r="AA11" s="58" t="s">
        <v>79</v>
      </c>
      <c r="AB11" s="88" t="s">
        <v>31</v>
      </c>
      <c r="AC11" s="58" t="s">
        <v>80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82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7" t="s">
        <v>39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2</v>
      </c>
      <c r="Z22" s="22"/>
      <c r="AA22" s="22"/>
      <c r="AB22" s="23"/>
      <c r="AC22" s="24"/>
      <c r="AD22" s="17">
        <f t="shared" si="1"/>
        <v>6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/>
      <c r="I27" s="17">
        <f t="shared" si="0"/>
        <v>2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20000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86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87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43027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1920000</v>
      </c>
      <c r="P3" s="46"/>
      <c r="Q3" s="46"/>
      <c r="R3" s="46"/>
      <c r="S3" s="47"/>
      <c r="T3" s="8"/>
      <c r="U3" s="9"/>
      <c r="V3" s="5"/>
      <c r="W3" s="52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700000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89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90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91</v>
      </c>
      <c r="D11" s="58" t="s">
        <v>92</v>
      </c>
      <c r="E11" s="58" t="s">
        <v>93</v>
      </c>
      <c r="F11" s="58" t="s">
        <v>95</v>
      </c>
      <c r="G11" s="88" t="s">
        <v>31</v>
      </c>
      <c r="H11" s="58" t="s">
        <v>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98</v>
      </c>
      <c r="Y11" s="58" t="s">
        <v>99</v>
      </c>
      <c r="Z11" s="58" t="s">
        <v>100</v>
      </c>
      <c r="AA11" s="58" t="s">
        <v>101</v>
      </c>
      <c r="AB11" s="88" t="s">
        <v>31</v>
      </c>
      <c r="AC11" s="58" t="s">
        <v>102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8" t="s">
        <v>123</v>
      </c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91" t="s">
        <v>124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8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87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43023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20000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94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106</v>
      </c>
      <c r="D11" s="58" t="s">
        <v>108</v>
      </c>
      <c r="E11" s="58" t="s">
        <v>109</v>
      </c>
      <c r="F11" s="58" t="s">
        <v>111</v>
      </c>
      <c r="G11" s="88" t="s">
        <v>31</v>
      </c>
      <c r="H11" s="58" t="s">
        <v>112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117</v>
      </c>
      <c r="Y11" s="58" t="s">
        <v>118</v>
      </c>
      <c r="Z11" s="58" t="s">
        <v>120</v>
      </c>
      <c r="AA11" s="58" t="s">
        <v>121</v>
      </c>
      <c r="AB11" s="88" t="s">
        <v>31</v>
      </c>
      <c r="AC11" s="58" t="s">
        <v>122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9">
        <v>1</v>
      </c>
      <c r="I24" s="17">
        <f t="shared" si="0"/>
        <v>7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43018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1520000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100000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103</v>
      </c>
      <c r="D11" s="58" t="s">
        <v>104</v>
      </c>
      <c r="E11" s="58" t="s">
        <v>105</v>
      </c>
      <c r="F11" s="58" t="s">
        <v>107</v>
      </c>
      <c r="G11" s="88" t="s">
        <v>31</v>
      </c>
      <c r="H11" s="58" t="s">
        <v>110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113</v>
      </c>
      <c r="Y11" s="58" t="s">
        <v>114</v>
      </c>
      <c r="Z11" s="58" t="s">
        <v>115</v>
      </c>
      <c r="AA11" s="58" t="s">
        <v>116</v>
      </c>
      <c r="AB11" s="88" t="s">
        <v>31</v>
      </c>
      <c r="AC11" s="58" t="s">
        <v>119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91" t="s">
        <v>125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9" t="s">
        <v>126</v>
      </c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9:F9"/>
    <mergeCell ref="B8:F8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/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1370000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30000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130000</v>
      </c>
      <c r="X6" s="46"/>
      <c r="Y6" s="46"/>
      <c r="Z6" s="46"/>
      <c r="AA6" s="47"/>
      <c r="AB6" s="7"/>
      <c r="AC6" s="68">
        <v>36000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48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127</v>
      </c>
      <c r="D11" s="58" t="s">
        <v>128</v>
      </c>
      <c r="E11" s="58" t="s">
        <v>129</v>
      </c>
      <c r="F11" s="58" t="s">
        <v>130</v>
      </c>
      <c r="G11" s="88" t="s">
        <v>31</v>
      </c>
      <c r="H11" s="58" t="s">
        <v>131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132</v>
      </c>
      <c r="Y11" s="58" t="s">
        <v>133</v>
      </c>
      <c r="Z11" s="58" t="s">
        <v>134</v>
      </c>
      <c r="AA11" s="58" t="s">
        <v>135</v>
      </c>
      <c r="AB11" s="88" t="s">
        <v>31</v>
      </c>
      <c r="AC11" s="58" t="s">
        <v>136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4">
        <v>1</v>
      </c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3</v>
      </c>
      <c r="G18" s="23"/>
      <c r="H18" s="24"/>
      <c r="I18" s="17">
        <f t="shared" si="0"/>
        <v>6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9">
        <v>1</v>
      </c>
      <c r="AD22" s="17">
        <f t="shared" si="1"/>
        <v>7</v>
      </c>
      <c r="AE22" s="20"/>
      <c r="AF22" s="22"/>
      <c r="AG22" s="22"/>
      <c r="AH22" s="24"/>
      <c r="AI22" s="77" t="s">
        <v>160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9" t="s">
        <v>161</v>
      </c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7" t="s">
        <v>163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164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165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43013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1490000</v>
      </c>
      <c r="P3" s="46"/>
      <c r="Q3" s="46"/>
      <c r="R3" s="46"/>
      <c r="S3" s="47"/>
      <c r="T3" s="8"/>
      <c r="U3" s="9"/>
      <c r="V3" s="5"/>
      <c r="W3" s="52" t="s">
        <v>25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300000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138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140</v>
      </c>
      <c r="D11" s="58" t="s">
        <v>141</v>
      </c>
      <c r="E11" s="58" t="s">
        <v>142</v>
      </c>
      <c r="F11" s="58" t="s">
        <v>143</v>
      </c>
      <c r="G11" s="88" t="s">
        <v>31</v>
      </c>
      <c r="H11" s="58" t="s">
        <v>144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145</v>
      </c>
      <c r="Y11" s="58" t="s">
        <v>146</v>
      </c>
      <c r="Z11" s="58" t="s">
        <v>148</v>
      </c>
      <c r="AA11" s="58" t="s">
        <v>150</v>
      </c>
      <c r="AB11" s="88" t="s">
        <v>31</v>
      </c>
      <c r="AC11" s="58" t="s">
        <v>152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 t="str">
        <f>"+AG"</f>
        <v>+AG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23"/>
      <c r="H28" s="29">
        <v>1</v>
      </c>
      <c r="I28" s="17">
        <f t="shared" si="0"/>
        <v>7</v>
      </c>
      <c r="J28" s="20"/>
      <c r="K28" s="22"/>
      <c r="L28" s="22"/>
      <c r="M28" s="24"/>
      <c r="N28" s="77" t="s">
        <v>167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35">
        <v>1</v>
      </c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43006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f>820000+(70000*3)</f>
        <v>1030000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80000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94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139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147</v>
      </c>
      <c r="D11" s="58" t="s">
        <v>149</v>
      </c>
      <c r="E11" s="58" t="s">
        <v>151</v>
      </c>
      <c r="F11" s="58" t="s">
        <v>153</v>
      </c>
      <c r="G11" s="88" t="s">
        <v>31</v>
      </c>
      <c r="H11" s="58" t="s">
        <v>154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155</v>
      </c>
      <c r="Y11" s="58" t="s">
        <v>156</v>
      </c>
      <c r="Z11" s="58" t="s">
        <v>157</v>
      </c>
      <c r="AA11" s="58" t="s">
        <v>158</v>
      </c>
      <c r="AB11" s="88" t="s">
        <v>31</v>
      </c>
      <c r="AC11" s="58" t="s">
        <v>159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 t="s">
        <v>162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8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160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2</v>
      </c>
      <c r="AB18" s="23"/>
      <c r="AC18" s="29">
        <v>1</v>
      </c>
      <c r="AD18" s="17">
        <f t="shared" si="1"/>
        <v>9</v>
      </c>
      <c r="AE18" s="20"/>
      <c r="AF18" s="22"/>
      <c r="AG18" s="22"/>
      <c r="AH18" s="24"/>
      <c r="AI18" s="77" t="s">
        <v>162</v>
      </c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7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33">
        <v>1</v>
      </c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166</v>
      </c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 t="s">
        <v>168</v>
      </c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169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170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171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F11:F13"/>
    <mergeCell ref="J11:M11"/>
    <mergeCell ref="AE11:AH11"/>
    <mergeCell ref="X11:X13"/>
    <mergeCell ref="Y11:Y13"/>
    <mergeCell ref="E11:E13"/>
    <mergeCell ref="Z11:Z13"/>
    <mergeCell ref="AH12:AH13"/>
    <mergeCell ref="N13:S13"/>
    <mergeCell ref="J12:J13"/>
    <mergeCell ref="K12:K13"/>
    <mergeCell ref="M12:M13"/>
    <mergeCell ref="L12:L13"/>
    <mergeCell ref="AG12:AG13"/>
    <mergeCell ref="AE12:AE13"/>
    <mergeCell ref="AF12:AF13"/>
    <mergeCell ref="I11:I13"/>
    <mergeCell ref="G11:G13"/>
    <mergeCell ref="H11:H13"/>
    <mergeCell ref="AI17:AN17"/>
    <mergeCell ref="AI18:AN18"/>
    <mergeCell ref="AK10:AM10"/>
    <mergeCell ref="AI15:AN15"/>
    <mergeCell ref="AI23:AN23"/>
    <mergeCell ref="AI16:AN16"/>
    <mergeCell ref="AI14:AN14"/>
    <mergeCell ref="AI13:AN13"/>
    <mergeCell ref="AI20:AN20"/>
    <mergeCell ref="AI19:AN19"/>
    <mergeCell ref="P6:R6"/>
    <mergeCell ref="W7:AA7"/>
    <mergeCell ref="P7:R7"/>
    <mergeCell ref="N18:S18"/>
    <mergeCell ref="N16:S16"/>
    <mergeCell ref="N17:S17"/>
    <mergeCell ref="N19:S19"/>
    <mergeCell ref="N20:S20"/>
    <mergeCell ref="N21:S21"/>
    <mergeCell ref="N14:S14"/>
    <mergeCell ref="N15:S15"/>
    <mergeCell ref="W9:AA9"/>
    <mergeCell ref="W35:AE37"/>
    <mergeCell ref="AG35:AN37"/>
    <mergeCell ref="B34:J34"/>
    <mergeCell ref="B35:J37"/>
    <mergeCell ref="B31:F31"/>
    <mergeCell ref="H31:M31"/>
    <mergeCell ref="W8:AA8"/>
    <mergeCell ref="P10:R10"/>
    <mergeCell ref="P9:R9"/>
    <mergeCell ref="AB11:AB13"/>
    <mergeCell ref="AA11:AA13"/>
    <mergeCell ref="O32:S32"/>
    <mergeCell ref="W32:AA32"/>
    <mergeCell ref="P8:R8"/>
    <mergeCell ref="N27:S27"/>
    <mergeCell ref="N26:S26"/>
    <mergeCell ref="N25:S25"/>
    <mergeCell ref="N24:S24"/>
    <mergeCell ref="O31:S31"/>
    <mergeCell ref="N22:S22"/>
    <mergeCell ref="N23:S23"/>
    <mergeCell ref="L34:S34"/>
    <mergeCell ref="L35:S37"/>
    <mergeCell ref="N28:S28"/>
    <mergeCell ref="AI22:AN22"/>
    <mergeCell ref="AI21:AN21"/>
    <mergeCell ref="AI28:AN28"/>
    <mergeCell ref="AI29:AN29"/>
    <mergeCell ref="AI27:AN27"/>
    <mergeCell ref="AI25:AN25"/>
    <mergeCell ref="AI26:AN26"/>
    <mergeCell ref="AI24:AN24"/>
    <mergeCell ref="B32:F32"/>
    <mergeCell ref="H32:M32"/>
    <mergeCell ref="AC32:AH32"/>
    <mergeCell ref="AJ32:AN32"/>
    <mergeCell ref="N29:S29"/>
    <mergeCell ref="D11:D13"/>
    <mergeCell ref="C11:C13"/>
    <mergeCell ref="B8:F8"/>
    <mergeCell ref="B9:F9"/>
    <mergeCell ref="AD11:AD13"/>
    <mergeCell ref="AC11:AC13"/>
    <mergeCell ref="AC6:AG6"/>
    <mergeCell ref="AC5:AG5"/>
    <mergeCell ref="AK6:AM6"/>
    <mergeCell ref="B7:F7"/>
    <mergeCell ref="W5:AA5"/>
    <mergeCell ref="P5:R5"/>
    <mergeCell ref="H6:L6"/>
    <mergeCell ref="H5:L5"/>
    <mergeCell ref="B6:F6"/>
    <mergeCell ref="B5:F5"/>
    <mergeCell ref="AF8:AG8"/>
    <mergeCell ref="AD8:AE8"/>
    <mergeCell ref="K8:L8"/>
    <mergeCell ref="I8:J8"/>
    <mergeCell ref="AK7:AM7"/>
    <mergeCell ref="AK9:AM9"/>
    <mergeCell ref="AK8:AM8"/>
    <mergeCell ref="W6:AA6"/>
    <mergeCell ref="AJ3:AN3"/>
    <mergeCell ref="AK5:AM5"/>
    <mergeCell ref="B2:M2"/>
    <mergeCell ref="B3:M3"/>
    <mergeCell ref="AJ2:AN2"/>
    <mergeCell ref="W2:AH2"/>
    <mergeCell ref="W3:AH3"/>
    <mergeCell ref="S1:W1"/>
    <mergeCell ref="Q1:R1"/>
    <mergeCell ref="O3:S3"/>
    <mergeCell ref="O2:S2"/>
  </mergeCells>
  <conditionalFormatting sqref="I14:I29">
    <cfRule type="cellIs" dxfId="1" priority="1" operator="equal">
      <formula>0</formula>
    </cfRule>
  </conditionalFormatting>
  <conditionalFormatting sqref="AD14:AD29">
    <cfRule type="cellIs" dxfId="0" priority="2" operator="equal">
      <formula>0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8"/>
  <sheetViews>
    <sheetView showGridLines="0" workbookViewId="0">
      <selection activeCell="AE29" sqref="AE2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1490000</v>
      </c>
      <c r="P3" s="46"/>
      <c r="Q3" s="46"/>
      <c r="R3" s="46"/>
      <c r="S3" s="47"/>
      <c r="T3" s="8"/>
      <c r="U3" s="9"/>
      <c r="V3" s="5"/>
      <c r="W3" s="52" t="s">
        <v>18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53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90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172</v>
      </c>
      <c r="D11" s="58" t="s">
        <v>173</v>
      </c>
      <c r="E11" s="58" t="s">
        <v>174</v>
      </c>
      <c r="F11" s="58" t="s">
        <v>175</v>
      </c>
      <c r="G11" s="88" t="s">
        <v>31</v>
      </c>
      <c r="H11" s="58" t="s">
        <v>176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177</v>
      </c>
      <c r="Y11" s="58" t="s">
        <v>178</v>
      </c>
      <c r="Z11" s="58" t="s">
        <v>179</v>
      </c>
      <c r="AA11" s="58" t="s">
        <v>180</v>
      </c>
      <c r="AB11" s="88" t="s">
        <v>31</v>
      </c>
      <c r="AC11" s="58" t="s">
        <v>181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00" t="s">
        <v>166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9">
        <v>1</v>
      </c>
      <c r="AD18" s="17">
        <f t="shared" si="1"/>
        <v>5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9">
        <v>1</v>
      </c>
      <c r="I19" s="17">
        <f t="shared" si="0"/>
        <v>7</v>
      </c>
      <c r="J19" s="20"/>
      <c r="K19" s="22"/>
      <c r="L19" s="22"/>
      <c r="M19" s="24"/>
      <c r="N19" s="77" t="s">
        <v>200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101" t="s">
        <v>166</v>
      </c>
      <c r="AF20" s="28" t="s">
        <v>205</v>
      </c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8">
        <v>1</v>
      </c>
      <c r="G24" s="23"/>
      <c r="H24" s="24"/>
      <c r="I24" s="17">
        <f t="shared" si="0"/>
        <v>5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101" t="s">
        <v>166</v>
      </c>
      <c r="AF28" s="22"/>
      <c r="AG28" s="28" t="s">
        <v>123</v>
      </c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1860000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1720000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140000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182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183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184</v>
      </c>
      <c r="D11" s="58" t="s">
        <v>185</v>
      </c>
      <c r="E11" s="58" t="s">
        <v>186</v>
      </c>
      <c r="F11" s="58" t="s">
        <v>187</v>
      </c>
      <c r="G11" s="88" t="s">
        <v>31</v>
      </c>
      <c r="H11" s="58" t="s">
        <v>188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189</v>
      </c>
      <c r="Y11" s="58" t="s">
        <v>190</v>
      </c>
      <c r="Z11" s="58" t="s">
        <v>191</v>
      </c>
      <c r="AA11" s="58" t="s">
        <v>192</v>
      </c>
      <c r="AB11" s="88" t="s">
        <v>31</v>
      </c>
      <c r="AC11" s="58" t="s">
        <v>193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7">
        <v>1</v>
      </c>
      <c r="Z15" s="22"/>
      <c r="AA15" s="22"/>
      <c r="AB15" s="23"/>
      <c r="AC15" s="29"/>
      <c r="AD15" s="17">
        <f t="shared" si="1"/>
        <v>5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9"/>
      <c r="I20" s="17">
        <f t="shared" si="0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2</v>
      </c>
      <c r="E21" s="22"/>
      <c r="F21" s="22"/>
      <c r="G21" s="23"/>
      <c r="H21" s="24"/>
      <c r="I21" s="17">
        <f t="shared" si="0"/>
        <v>6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35">
        <v>1</v>
      </c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35">
        <v>1</v>
      </c>
      <c r="AF28" s="22"/>
      <c r="AG28" s="28" t="s">
        <v>206</v>
      </c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30000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207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/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/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194</v>
      </c>
      <c r="D11" s="58" t="s">
        <v>195</v>
      </c>
      <c r="E11" s="58" t="s">
        <v>196</v>
      </c>
      <c r="F11" s="58" t="s">
        <v>197</v>
      </c>
      <c r="G11" s="88" t="s">
        <v>31</v>
      </c>
      <c r="H11" s="58" t="s">
        <v>198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199</v>
      </c>
      <c r="Y11" s="58" t="s">
        <v>201</v>
      </c>
      <c r="Z11" s="58" t="s">
        <v>202</v>
      </c>
      <c r="AA11" s="58" t="s">
        <v>203</v>
      </c>
      <c r="AB11" s="88" t="s">
        <v>31</v>
      </c>
      <c r="AC11" s="58" t="s">
        <v>204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3</v>
      </c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2</v>
      </c>
      <c r="Z16" s="22"/>
      <c r="AA16" s="22"/>
      <c r="AB16" s="23"/>
      <c r="AC16" s="24"/>
      <c r="AD16" s="17">
        <f t="shared" si="1"/>
        <v>6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9">
        <v>1</v>
      </c>
      <c r="AD23" s="17">
        <f t="shared" si="1"/>
        <v>6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/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42976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1530000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290000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208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209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3</v>
      </c>
      <c r="AL8" s="46"/>
      <c r="AM8" s="47"/>
      <c r="AN8" s="7"/>
      <c r="AO8" s="8"/>
    </row>
    <row r="9" spans="1:41" ht="15" customHeight="1">
      <c r="A9" s="5"/>
      <c r="B9" s="64" t="s">
        <v>94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210</v>
      </c>
      <c r="D11" s="58" t="s">
        <v>211</v>
      </c>
      <c r="E11" s="58" t="s">
        <v>212</v>
      </c>
      <c r="F11" s="58" t="s">
        <v>213</v>
      </c>
      <c r="G11" s="88" t="s">
        <v>31</v>
      </c>
      <c r="H11" s="58" t="s">
        <v>214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215</v>
      </c>
      <c r="Y11" s="58" t="s">
        <v>216</v>
      </c>
      <c r="Z11" s="58" t="s">
        <v>217</v>
      </c>
      <c r="AA11" s="58" t="s">
        <v>218</v>
      </c>
      <c r="AB11" s="88" t="s">
        <v>31</v>
      </c>
      <c r="AC11" s="58" t="s">
        <v>219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>
        <v>1</v>
      </c>
      <c r="AB17" s="23"/>
      <c r="AC17" s="24"/>
      <c r="AD17" s="17">
        <f t="shared" si="1"/>
        <v>3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9">
        <v>1</v>
      </c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33">
        <v>1</v>
      </c>
      <c r="AC20" s="24"/>
      <c r="AD20" s="17">
        <f t="shared" si="1"/>
        <v>2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2</v>
      </c>
      <c r="Y23" s="27">
        <v>3</v>
      </c>
      <c r="Z23" s="22"/>
      <c r="AA23" s="22"/>
      <c r="AB23" s="23"/>
      <c r="AC23" s="24"/>
      <c r="AD23" s="17">
        <f t="shared" si="1"/>
        <v>11</v>
      </c>
      <c r="AE23" s="20"/>
      <c r="AF23" s="22"/>
      <c r="AG23" s="22"/>
      <c r="AH23" s="24"/>
      <c r="AI23" s="77" t="s">
        <v>224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2"/>
      <c r="AB24" s="23"/>
      <c r="AC24" s="24"/>
      <c r="AD24" s="17">
        <f t="shared" si="1"/>
        <v>2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20000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92" t="s">
        <v>237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K8:L8"/>
    <mergeCell ref="W8:AA8"/>
    <mergeCell ref="AK6:AM6"/>
    <mergeCell ref="AK8:AM8"/>
    <mergeCell ref="AC6:AG6"/>
    <mergeCell ref="AC5:AG5"/>
    <mergeCell ref="B7:F7"/>
    <mergeCell ref="B9:F9"/>
    <mergeCell ref="B8:F8"/>
    <mergeCell ref="I8:J8"/>
    <mergeCell ref="AK5:AM5"/>
    <mergeCell ref="AD8:AE8"/>
    <mergeCell ref="AF8:AG8"/>
    <mergeCell ref="W9:AA9"/>
    <mergeCell ref="H5:L5"/>
    <mergeCell ref="H6:L6"/>
    <mergeCell ref="W6:AA6"/>
    <mergeCell ref="P5:R5"/>
    <mergeCell ref="AA11:AA13"/>
    <mergeCell ref="W32:AA32"/>
    <mergeCell ref="N29:S29"/>
    <mergeCell ref="N28:S28"/>
    <mergeCell ref="N27:S27"/>
    <mergeCell ref="N23:S23"/>
    <mergeCell ref="N25:S25"/>
    <mergeCell ref="N24:S24"/>
    <mergeCell ref="N26:S26"/>
    <mergeCell ref="AI28:AN28"/>
    <mergeCell ref="AI27:AN27"/>
    <mergeCell ref="AI29:AN29"/>
    <mergeCell ref="AI24:AN24"/>
    <mergeCell ref="AI26:AN26"/>
    <mergeCell ref="AB11:AB13"/>
    <mergeCell ref="P9:R9"/>
    <mergeCell ref="AF12:AF13"/>
    <mergeCell ref="AG12:AG13"/>
    <mergeCell ref="AE12:AE13"/>
    <mergeCell ref="AC11:AC13"/>
    <mergeCell ref="AD11:AD13"/>
    <mergeCell ref="AE11:AH11"/>
    <mergeCell ref="AI22:AN22"/>
    <mergeCell ref="AI21:AN21"/>
    <mergeCell ref="N19:S19"/>
    <mergeCell ref="N18:S18"/>
    <mergeCell ref="N22:S22"/>
    <mergeCell ref="N21:S21"/>
    <mergeCell ref="N20:S20"/>
    <mergeCell ref="Y11:Y13"/>
    <mergeCell ref="Z11:Z13"/>
    <mergeCell ref="X11:X13"/>
    <mergeCell ref="AI25:AN25"/>
    <mergeCell ref="AI16:AN16"/>
    <mergeCell ref="AI17:AN17"/>
    <mergeCell ref="AH12:AH13"/>
    <mergeCell ref="AI13:AN13"/>
    <mergeCell ref="AI14:AN14"/>
    <mergeCell ref="AI15:AN15"/>
    <mergeCell ref="AI18:AN18"/>
    <mergeCell ref="AI19:AN19"/>
    <mergeCell ref="AI20:AN20"/>
    <mergeCell ref="B35:J37"/>
    <mergeCell ref="W35:AE37"/>
    <mergeCell ref="L35:S37"/>
    <mergeCell ref="AC32:AH32"/>
    <mergeCell ref="AJ32:AN32"/>
    <mergeCell ref="H32:M32"/>
    <mergeCell ref="H31:M31"/>
    <mergeCell ref="B31:F31"/>
    <mergeCell ref="B32:F32"/>
    <mergeCell ref="B34:J34"/>
    <mergeCell ref="L34:S34"/>
    <mergeCell ref="AG35:AN37"/>
    <mergeCell ref="O32:S32"/>
    <mergeCell ref="O31:S31"/>
    <mergeCell ref="AI23:AN23"/>
    <mergeCell ref="F11:F13"/>
    <mergeCell ref="E11:E13"/>
    <mergeCell ref="D11:D13"/>
    <mergeCell ref="C11:C13"/>
    <mergeCell ref="G11:G13"/>
    <mergeCell ref="M12:M13"/>
    <mergeCell ref="N14:S14"/>
    <mergeCell ref="N15:S15"/>
    <mergeCell ref="N16:S16"/>
    <mergeCell ref="N17:S17"/>
    <mergeCell ref="N13:S13"/>
    <mergeCell ref="I11:I13"/>
    <mergeCell ref="H11:H13"/>
    <mergeCell ref="K12:K13"/>
    <mergeCell ref="J12:J13"/>
    <mergeCell ref="L12:L13"/>
    <mergeCell ref="J11:M11"/>
    <mergeCell ref="S1:W1"/>
    <mergeCell ref="Q1:R1"/>
    <mergeCell ref="O2:S2"/>
    <mergeCell ref="B6:F6"/>
    <mergeCell ref="B5:F5"/>
    <mergeCell ref="AK7:AM7"/>
    <mergeCell ref="AK9:AM9"/>
    <mergeCell ref="AK10:AM10"/>
    <mergeCell ref="P10:R10"/>
    <mergeCell ref="B3:M3"/>
    <mergeCell ref="B2:M2"/>
    <mergeCell ref="AJ3:AN3"/>
    <mergeCell ref="AJ2:AN2"/>
    <mergeCell ref="W3:AH3"/>
    <mergeCell ref="W2:AH2"/>
    <mergeCell ref="P7:R7"/>
    <mergeCell ref="P6:R6"/>
    <mergeCell ref="O3:S3"/>
    <mergeCell ref="P8:R8"/>
    <mergeCell ref="W7:AA7"/>
    <mergeCell ref="W5:A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1030000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470000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90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48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220</v>
      </c>
      <c r="D11" s="58" t="s">
        <v>221</v>
      </c>
      <c r="E11" s="58" t="s">
        <v>222</v>
      </c>
      <c r="F11" s="58" t="s">
        <v>223</v>
      </c>
      <c r="G11" s="88" t="s">
        <v>31</v>
      </c>
      <c r="H11" s="58" t="s">
        <v>225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226</v>
      </c>
      <c r="Y11" s="58" t="s">
        <v>227</v>
      </c>
      <c r="Z11" s="58" t="s">
        <v>228</v>
      </c>
      <c r="AA11" s="58" t="s">
        <v>229</v>
      </c>
      <c r="AB11" s="88" t="s">
        <v>31</v>
      </c>
      <c r="AC11" s="58" t="s">
        <v>232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3</v>
      </c>
      <c r="AB19" s="23"/>
      <c r="AC19" s="24"/>
      <c r="AD19" s="17">
        <f t="shared" si="1"/>
        <v>6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35">
        <v>1</v>
      </c>
      <c r="Y20" s="21"/>
      <c r="Z20" s="22"/>
      <c r="AA20" s="28"/>
      <c r="AB20" s="23"/>
      <c r="AC20" s="29">
        <v>1</v>
      </c>
      <c r="AD20" s="17">
        <f t="shared" si="1"/>
        <v>6</v>
      </c>
      <c r="AE20" s="20"/>
      <c r="AF20" s="22"/>
      <c r="AG20" s="22"/>
      <c r="AH20" s="24"/>
      <c r="AI20" s="77" t="s">
        <v>224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2</v>
      </c>
      <c r="Z24" s="22"/>
      <c r="AA24" s="22"/>
      <c r="AB24" s="23"/>
      <c r="AC24" s="24"/>
      <c r="AD24" s="17">
        <f t="shared" si="1"/>
        <v>6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9">
        <v>1</v>
      </c>
      <c r="I26" s="17">
        <f t="shared" si="0"/>
        <v>5</v>
      </c>
      <c r="J26" s="20"/>
      <c r="K26" s="22"/>
      <c r="L26" s="22"/>
      <c r="M26" s="24"/>
      <c r="N26" s="77" t="s">
        <v>162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42973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1300000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70000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94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230</v>
      </c>
      <c r="D11" s="58" t="s">
        <v>231</v>
      </c>
      <c r="E11" s="58" t="s">
        <v>233</v>
      </c>
      <c r="F11" s="58" t="s">
        <v>234</v>
      </c>
      <c r="G11" s="88" t="s">
        <v>31</v>
      </c>
      <c r="H11" s="58" t="s">
        <v>235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236</v>
      </c>
      <c r="Y11" s="58" t="s">
        <v>238</v>
      </c>
      <c r="Z11" s="58" t="s">
        <v>239</v>
      </c>
      <c r="AA11" s="58" t="s">
        <v>240</v>
      </c>
      <c r="AB11" s="88" t="s">
        <v>31</v>
      </c>
      <c r="AC11" s="58" t="s">
        <v>241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91" t="s">
        <v>124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200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35">
        <v>2</v>
      </c>
      <c r="Y29" s="22"/>
      <c r="Z29" s="22"/>
      <c r="AA29" s="22"/>
      <c r="AB29" s="23"/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0</f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253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254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AI25:AN25"/>
    <mergeCell ref="AI28:AN28"/>
    <mergeCell ref="AI27:AN27"/>
    <mergeCell ref="AI26:AN26"/>
    <mergeCell ref="AJ3:AN3"/>
    <mergeCell ref="AJ2:AN2"/>
    <mergeCell ref="AK7:AM7"/>
    <mergeCell ref="AK9:AM9"/>
    <mergeCell ref="AI22:AN22"/>
    <mergeCell ref="AI23:AN23"/>
    <mergeCell ref="AK6:AM6"/>
    <mergeCell ref="AK5:AM5"/>
    <mergeCell ref="AI21:AN21"/>
    <mergeCell ref="AI16:AN16"/>
    <mergeCell ref="AI13:AN13"/>
    <mergeCell ref="AI14:AN14"/>
    <mergeCell ref="AI15:AN15"/>
    <mergeCell ref="AI18:AN18"/>
    <mergeCell ref="AI19:AN19"/>
    <mergeCell ref="H32:M32"/>
    <mergeCell ref="H31:M31"/>
    <mergeCell ref="B31:F31"/>
    <mergeCell ref="B32:F32"/>
    <mergeCell ref="L35:S37"/>
    <mergeCell ref="L34:S34"/>
    <mergeCell ref="N29:S29"/>
    <mergeCell ref="N28:S28"/>
    <mergeCell ref="N27:S27"/>
    <mergeCell ref="B35:J37"/>
    <mergeCell ref="B34:J34"/>
    <mergeCell ref="N15:S15"/>
    <mergeCell ref="N16:S16"/>
    <mergeCell ref="N17:S17"/>
    <mergeCell ref="N13:S13"/>
    <mergeCell ref="W9:AA9"/>
    <mergeCell ref="Y11:Y13"/>
    <mergeCell ref="Z11:Z13"/>
    <mergeCell ref="X11:X13"/>
    <mergeCell ref="AG35:AN37"/>
    <mergeCell ref="AI17:AN17"/>
    <mergeCell ref="AI20:AN20"/>
    <mergeCell ref="AK10:AM10"/>
    <mergeCell ref="AI24:AN24"/>
    <mergeCell ref="O31:S31"/>
    <mergeCell ref="W35:AE37"/>
    <mergeCell ref="AC32:AH32"/>
    <mergeCell ref="N23:S23"/>
    <mergeCell ref="N25:S25"/>
    <mergeCell ref="N24:S24"/>
    <mergeCell ref="N26:S26"/>
    <mergeCell ref="N22:S22"/>
    <mergeCell ref="AI29:AN29"/>
    <mergeCell ref="AJ32:AN32"/>
    <mergeCell ref="AH12:AH13"/>
    <mergeCell ref="O32:S32"/>
    <mergeCell ref="P9:R9"/>
    <mergeCell ref="W32:AA32"/>
    <mergeCell ref="P10:R10"/>
    <mergeCell ref="AD8:AE8"/>
    <mergeCell ref="P8:R8"/>
    <mergeCell ref="K8:L8"/>
    <mergeCell ref="W8:AA8"/>
    <mergeCell ref="AK8:AM8"/>
    <mergeCell ref="M12:M13"/>
    <mergeCell ref="K12:K13"/>
    <mergeCell ref="AA11:AA13"/>
    <mergeCell ref="AB11:AB13"/>
    <mergeCell ref="AC11:AC13"/>
    <mergeCell ref="AD11:AD13"/>
    <mergeCell ref="AF12:AF13"/>
    <mergeCell ref="AG12:AG13"/>
    <mergeCell ref="AE12:AE13"/>
    <mergeCell ref="AE11:AH11"/>
    <mergeCell ref="N19:S19"/>
    <mergeCell ref="N18:S18"/>
    <mergeCell ref="N21:S21"/>
    <mergeCell ref="N20:S20"/>
    <mergeCell ref="N14:S14"/>
    <mergeCell ref="AC6:AG6"/>
    <mergeCell ref="B7:F7"/>
    <mergeCell ref="W7:AA7"/>
    <mergeCell ref="W6:AA6"/>
    <mergeCell ref="B6:F6"/>
    <mergeCell ref="I8:J8"/>
    <mergeCell ref="H6:L6"/>
    <mergeCell ref="B3:M3"/>
    <mergeCell ref="B2:M2"/>
    <mergeCell ref="B5:F5"/>
    <mergeCell ref="AF8:AG8"/>
    <mergeCell ref="P7:R7"/>
    <mergeCell ref="P6:R6"/>
    <mergeCell ref="J12:J13"/>
    <mergeCell ref="L12:L13"/>
    <mergeCell ref="J11:M11"/>
    <mergeCell ref="B9:F9"/>
    <mergeCell ref="B8:F8"/>
    <mergeCell ref="F11:F13"/>
    <mergeCell ref="E11:E13"/>
    <mergeCell ref="D11:D13"/>
    <mergeCell ref="C11:C13"/>
    <mergeCell ref="H11:H13"/>
    <mergeCell ref="G11:G13"/>
    <mergeCell ref="I11:I13"/>
    <mergeCell ref="S1:W1"/>
    <mergeCell ref="Q1:R1"/>
    <mergeCell ref="AC5:AG5"/>
    <mergeCell ref="W5:AA5"/>
    <mergeCell ref="P5:R5"/>
    <mergeCell ref="H5:L5"/>
    <mergeCell ref="W3:AH3"/>
    <mergeCell ref="W2:AH2"/>
    <mergeCell ref="O3:S3"/>
    <mergeCell ref="O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1470000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242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45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243</v>
      </c>
      <c r="D11" s="58" t="s">
        <v>244</v>
      </c>
      <c r="E11" s="58" t="s">
        <v>245</v>
      </c>
      <c r="F11" s="58" t="s">
        <v>246</v>
      </c>
      <c r="G11" s="88" t="s">
        <v>31</v>
      </c>
      <c r="H11" s="58" t="s">
        <v>247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248</v>
      </c>
      <c r="Y11" s="58" t="s">
        <v>249</v>
      </c>
      <c r="Z11" s="58" t="s">
        <v>250</v>
      </c>
      <c r="AA11" s="58" t="s">
        <v>251</v>
      </c>
      <c r="AB11" s="88" t="s">
        <v>31</v>
      </c>
      <c r="AC11" s="58" t="s">
        <v>252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7">
        <v>1</v>
      </c>
      <c r="Z19" s="22"/>
      <c r="AA19" s="22"/>
      <c r="AB19" s="23"/>
      <c r="AC19" s="24"/>
      <c r="AD19" s="17">
        <f t="shared" si="1"/>
        <v>3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8">
        <v>1</v>
      </c>
      <c r="F26" s="22"/>
      <c r="G26" s="23"/>
      <c r="H26" s="24"/>
      <c r="I26" s="17">
        <f t="shared" si="0"/>
        <v>2</v>
      </c>
      <c r="J26" s="20"/>
      <c r="K26" s="22"/>
      <c r="L26" s="22"/>
      <c r="M26" s="24"/>
      <c r="N26" s="77" t="s">
        <v>200</v>
      </c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>
        <v>1</v>
      </c>
      <c r="I27" s="17">
        <f t="shared" si="0"/>
        <v>8</v>
      </c>
      <c r="J27" s="20"/>
      <c r="K27" s="22"/>
      <c r="L27" s="22"/>
      <c r="M27" s="24"/>
      <c r="N27" s="77" t="s">
        <v>255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8">
        <v>1</v>
      </c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267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1320000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1740000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420000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45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53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4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 t="s">
        <v>256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6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257</v>
      </c>
      <c r="D11" s="58" t="s">
        <v>259</v>
      </c>
      <c r="E11" s="58" t="s">
        <v>261</v>
      </c>
      <c r="F11" s="58" t="s">
        <v>263</v>
      </c>
      <c r="G11" s="88" t="s">
        <v>31</v>
      </c>
      <c r="H11" s="58" t="s">
        <v>266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268</v>
      </c>
      <c r="Y11" s="58" t="s">
        <v>270</v>
      </c>
      <c r="Z11" s="58" t="s">
        <v>272</v>
      </c>
      <c r="AA11" s="58" t="s">
        <v>274</v>
      </c>
      <c r="AB11" s="88" t="s">
        <v>31</v>
      </c>
      <c r="AC11" s="58" t="s">
        <v>276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2</v>
      </c>
      <c r="AB14" s="14">
        <v>1</v>
      </c>
      <c r="AC14" s="16"/>
      <c r="AD14" s="17">
        <f t="shared" ref="AD14:AD29" si="1">X14+Y14*3+Z14*2+AA14*2+AC14*5</f>
        <v>4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35">
        <v>1</v>
      </c>
      <c r="K15" s="25"/>
      <c r="L15" s="37" t="s">
        <v>278</v>
      </c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3</v>
      </c>
      <c r="AB15" s="33">
        <v>1</v>
      </c>
      <c r="AC15" s="29"/>
      <c r="AD15" s="17">
        <f t="shared" si="1"/>
        <v>6</v>
      </c>
      <c r="AE15" s="20"/>
      <c r="AF15" s="25"/>
      <c r="AG15" s="25"/>
      <c r="AH15" s="24"/>
      <c r="AI15" s="77" t="s">
        <v>162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>
        <v>1</v>
      </c>
      <c r="E17" s="22"/>
      <c r="F17" s="22"/>
      <c r="G17" s="23"/>
      <c r="H17" s="24"/>
      <c r="I17" s="17">
        <f t="shared" si="0"/>
        <v>3</v>
      </c>
      <c r="J17" s="20"/>
      <c r="K17" s="22"/>
      <c r="L17" s="22"/>
      <c r="M17" s="24"/>
      <c r="N17" s="77" t="s">
        <v>279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35">
        <v>1</v>
      </c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35">
        <v>1</v>
      </c>
      <c r="Y21" s="27">
        <v>1</v>
      </c>
      <c r="Z21" s="22"/>
      <c r="AA21" s="28">
        <v>1</v>
      </c>
      <c r="AB21" s="23"/>
      <c r="AC21" s="24"/>
      <c r="AD21" s="17">
        <f t="shared" si="1"/>
        <v>6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>
        <v>1</v>
      </c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3</v>
      </c>
      <c r="E23" s="22"/>
      <c r="F23" s="22"/>
      <c r="G23" s="23"/>
      <c r="H23" s="24"/>
      <c r="I23" s="17">
        <f t="shared" si="0"/>
        <v>9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8"/>
      <c r="L25" s="28" t="s">
        <v>123</v>
      </c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9">
        <v>1</v>
      </c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207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1550000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46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258</v>
      </c>
      <c r="D11" s="58" t="s">
        <v>260</v>
      </c>
      <c r="E11" s="58" t="s">
        <v>262</v>
      </c>
      <c r="F11" s="58" t="s">
        <v>264</v>
      </c>
      <c r="G11" s="88" t="s">
        <v>31</v>
      </c>
      <c r="H11" s="58" t="s">
        <v>265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269</v>
      </c>
      <c r="Y11" s="58" t="s">
        <v>271</v>
      </c>
      <c r="Z11" s="58" t="s">
        <v>273</v>
      </c>
      <c r="AA11" s="58" t="s">
        <v>275</v>
      </c>
      <c r="AB11" s="88" t="s">
        <v>31</v>
      </c>
      <c r="AC11" s="58" t="s">
        <v>277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8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9">
        <v>1</v>
      </c>
      <c r="AD23" s="17">
        <f t="shared" si="1"/>
        <v>5</v>
      </c>
      <c r="AE23" s="20"/>
      <c r="AF23" s="22"/>
      <c r="AG23" s="22"/>
      <c r="AH23" s="24"/>
      <c r="AI23" s="77" t="s">
        <v>162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1640000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220000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38"/>
      <c r="U8" s="9"/>
      <c r="V8" s="5"/>
      <c r="W8" s="61" t="s">
        <v>97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280</v>
      </c>
      <c r="D11" s="58" t="s">
        <v>281</v>
      </c>
      <c r="E11" s="58" t="s">
        <v>282</v>
      </c>
      <c r="F11" s="58" t="s">
        <v>283</v>
      </c>
      <c r="G11" s="88" t="s">
        <v>31</v>
      </c>
      <c r="H11" s="58" t="s">
        <v>284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285</v>
      </c>
      <c r="Y11" s="58" t="s">
        <v>286</v>
      </c>
      <c r="Z11" s="58" t="s">
        <v>287</v>
      </c>
      <c r="AA11" s="58" t="s">
        <v>288</v>
      </c>
      <c r="AB11" s="88" t="s">
        <v>31</v>
      </c>
      <c r="AC11" s="58" t="s">
        <v>289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3">
        <v>1</v>
      </c>
      <c r="K14" s="15"/>
      <c r="L14" s="14" t="s">
        <v>290</v>
      </c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8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8">
        <v>1</v>
      </c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9">
        <v>1</v>
      </c>
      <c r="AD24" s="17">
        <f t="shared" si="1"/>
        <v>7</v>
      </c>
      <c r="AE24" s="20"/>
      <c r="AF24" s="22"/>
      <c r="AG24" s="22"/>
      <c r="AH24" s="24"/>
      <c r="AI24" s="77" t="s">
        <v>291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 t="s">
        <v>292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314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8:S28"/>
    <mergeCell ref="B34:J34"/>
    <mergeCell ref="B35:J37"/>
    <mergeCell ref="AG35:AN37"/>
    <mergeCell ref="L35:S37"/>
    <mergeCell ref="L34:S34"/>
    <mergeCell ref="W35:AE37"/>
    <mergeCell ref="AJ32:AN32"/>
    <mergeCell ref="AC32:AH32"/>
    <mergeCell ref="H31:M31"/>
    <mergeCell ref="B31:F31"/>
    <mergeCell ref="B32:F32"/>
    <mergeCell ref="O31:S31"/>
    <mergeCell ref="O32:S32"/>
    <mergeCell ref="AI29:AN29"/>
    <mergeCell ref="AI28:AN28"/>
    <mergeCell ref="AI27:AN27"/>
    <mergeCell ref="H32:M32"/>
    <mergeCell ref="W32:AA32"/>
    <mergeCell ref="Y11:Y13"/>
    <mergeCell ref="AB11:AB13"/>
    <mergeCell ref="AG12:AG13"/>
    <mergeCell ref="AF12:AF13"/>
    <mergeCell ref="N14:S14"/>
    <mergeCell ref="N13:S13"/>
    <mergeCell ref="N22:S22"/>
    <mergeCell ref="N21:S21"/>
    <mergeCell ref="N23:S23"/>
    <mergeCell ref="AI20:AN20"/>
    <mergeCell ref="AI19:AN19"/>
    <mergeCell ref="N24:S24"/>
    <mergeCell ref="AI24:AN24"/>
    <mergeCell ref="AI21:AN21"/>
    <mergeCell ref="AI22:AN22"/>
    <mergeCell ref="AI23:AN23"/>
    <mergeCell ref="AI25:AN25"/>
    <mergeCell ref="N27:S27"/>
    <mergeCell ref="N29:S29"/>
    <mergeCell ref="AJ2:AN2"/>
    <mergeCell ref="AJ3:AN3"/>
    <mergeCell ref="AF8:AG8"/>
    <mergeCell ref="AK6:AM6"/>
    <mergeCell ref="AK5:AM5"/>
    <mergeCell ref="AK7:AM7"/>
    <mergeCell ref="AK8:AM8"/>
    <mergeCell ref="N26:S26"/>
    <mergeCell ref="AI26:AN26"/>
    <mergeCell ref="H5:L5"/>
    <mergeCell ref="H6:L6"/>
    <mergeCell ref="H11:H13"/>
    <mergeCell ref="G11:G13"/>
    <mergeCell ref="C11:C13"/>
    <mergeCell ref="D11:D13"/>
    <mergeCell ref="B2:M2"/>
    <mergeCell ref="B3:M3"/>
    <mergeCell ref="B6:F6"/>
    <mergeCell ref="B7:F7"/>
    <mergeCell ref="I11:I13"/>
    <mergeCell ref="K12:K13"/>
    <mergeCell ref="J12:J13"/>
    <mergeCell ref="B8:F8"/>
    <mergeCell ref="B5:F5"/>
    <mergeCell ref="K8:L8"/>
    <mergeCell ref="B9:F9"/>
    <mergeCell ref="I8:J8"/>
    <mergeCell ref="J11:M11"/>
    <mergeCell ref="F11:F13"/>
    <mergeCell ref="E11:E13"/>
    <mergeCell ref="O3:S3"/>
    <mergeCell ref="O2:S2"/>
    <mergeCell ref="P5:R5"/>
    <mergeCell ref="P6:R6"/>
    <mergeCell ref="P7:R7"/>
    <mergeCell ref="AC11:AC13"/>
    <mergeCell ref="AD11:AD13"/>
    <mergeCell ref="N20:S20"/>
    <mergeCell ref="N19:S19"/>
    <mergeCell ref="P8:R8"/>
    <mergeCell ref="AD8:AE8"/>
    <mergeCell ref="P10:R10"/>
    <mergeCell ref="X11:X13"/>
    <mergeCell ref="AC5:AG5"/>
    <mergeCell ref="AC6:AG6"/>
    <mergeCell ref="W6:AA6"/>
    <mergeCell ref="W8:AA8"/>
    <mergeCell ref="W7:AA7"/>
    <mergeCell ref="W2:AH2"/>
    <mergeCell ref="W3:AH3"/>
    <mergeCell ref="W5:AA5"/>
    <mergeCell ref="N25:S25"/>
    <mergeCell ref="P9:R9"/>
    <mergeCell ref="W9:AA9"/>
    <mergeCell ref="AK9:AM9"/>
    <mergeCell ref="N18:S18"/>
    <mergeCell ref="N17:S17"/>
    <mergeCell ref="N16:S16"/>
    <mergeCell ref="N15:S15"/>
    <mergeCell ref="L12:L13"/>
    <mergeCell ref="M12:M13"/>
    <mergeCell ref="AI13:AN13"/>
    <mergeCell ref="AI14:AN14"/>
    <mergeCell ref="AI16:AN16"/>
    <mergeCell ref="AI18:AN18"/>
    <mergeCell ref="AI17:AN17"/>
    <mergeCell ref="AE12:AE13"/>
    <mergeCell ref="AE11:AH11"/>
    <mergeCell ref="AH12:AH13"/>
    <mergeCell ref="AA11:AA13"/>
    <mergeCell ref="Z11:Z13"/>
    <mergeCell ref="AK10:AM10"/>
    <mergeCell ref="AI15:AN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1270000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220000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293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297</v>
      </c>
      <c r="D11" s="58" t="s">
        <v>299</v>
      </c>
      <c r="E11" s="58" t="s">
        <v>301</v>
      </c>
      <c r="F11" s="58" t="s">
        <v>302</v>
      </c>
      <c r="G11" s="88" t="s">
        <v>31</v>
      </c>
      <c r="H11" s="58" t="s">
        <v>304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309</v>
      </c>
      <c r="Y11" s="58" t="s">
        <v>310</v>
      </c>
      <c r="Z11" s="58" t="s">
        <v>311</v>
      </c>
      <c r="AA11" s="58" t="s">
        <v>312</v>
      </c>
      <c r="AB11" s="88" t="s">
        <v>31</v>
      </c>
      <c r="AC11" s="58" t="s">
        <v>313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>
        <v>1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9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23"/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30000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1200000</v>
      </c>
      <c r="P3" s="46"/>
      <c r="Q3" s="46"/>
      <c r="R3" s="46"/>
      <c r="S3" s="47"/>
      <c r="T3" s="8"/>
      <c r="U3" s="9"/>
      <c r="V3" s="5"/>
      <c r="W3" s="52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320000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46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294</v>
      </c>
      <c r="D11" s="58" t="s">
        <v>295</v>
      </c>
      <c r="E11" s="58" t="s">
        <v>296</v>
      </c>
      <c r="F11" s="58" t="s">
        <v>298</v>
      </c>
      <c r="G11" s="88" t="s">
        <v>31</v>
      </c>
      <c r="H11" s="58" t="s">
        <v>300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303</v>
      </c>
      <c r="Y11" s="58" t="s">
        <v>305</v>
      </c>
      <c r="Z11" s="58" t="s">
        <v>306</v>
      </c>
      <c r="AA11" s="58" t="s">
        <v>307</v>
      </c>
      <c r="AB11" s="88" t="s">
        <v>31</v>
      </c>
      <c r="AC11" s="58" t="s">
        <v>308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1</v>
      </c>
      <c r="E15" s="22"/>
      <c r="F15" s="22"/>
      <c r="G15" s="23"/>
      <c r="H15" s="29">
        <v>1</v>
      </c>
      <c r="I15" s="17">
        <f t="shared" si="0"/>
        <v>8</v>
      </c>
      <c r="J15" s="20"/>
      <c r="K15" s="25"/>
      <c r="L15" s="25"/>
      <c r="M15" s="24"/>
      <c r="N15" s="77" t="s">
        <v>224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35" t="s">
        <v>161</v>
      </c>
      <c r="AF15" s="37" t="s">
        <v>161</v>
      </c>
      <c r="AG15" s="25"/>
      <c r="AH15" s="24"/>
      <c r="AI15" s="93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35" t="s">
        <v>161</v>
      </c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2</v>
      </c>
      <c r="G17" s="33">
        <v>1</v>
      </c>
      <c r="H17" s="24"/>
      <c r="I17" s="17">
        <f t="shared" si="0"/>
        <v>4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35" t="s">
        <v>161</v>
      </c>
      <c r="AF19" s="22"/>
      <c r="AG19" s="28" t="s">
        <v>123</v>
      </c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33">
        <v>1</v>
      </c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7" t="s">
        <v>200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3</v>
      </c>
      <c r="AB24" s="23"/>
      <c r="AC24" s="24"/>
      <c r="AD24" s="17">
        <f t="shared" si="1"/>
        <v>6</v>
      </c>
      <c r="AE24" s="20"/>
      <c r="AF24" s="22"/>
      <c r="AG24" s="22"/>
      <c r="AH24" s="29" t="s">
        <v>161</v>
      </c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161</v>
      </c>
      <c r="AF25" s="22"/>
      <c r="AG25" s="28" t="s">
        <v>123</v>
      </c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-1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21.7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315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316</v>
      </c>
      <c r="AH35" s="81"/>
      <c r="AI35" s="81"/>
      <c r="AJ35" s="81"/>
      <c r="AK35" s="81"/>
      <c r="AL35" s="81"/>
      <c r="AM35" s="81"/>
      <c r="AN35" s="82"/>
      <c r="AO35" s="8"/>
    </row>
    <row r="36" spans="1:41" ht="21.7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21.7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J32:AN32"/>
    <mergeCell ref="AC32:AH32"/>
    <mergeCell ref="AG35:AN37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50000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>
        <f>1</f>
        <v>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319</v>
      </c>
      <c r="D11" s="58" t="s">
        <v>320</v>
      </c>
      <c r="E11" s="58" t="s">
        <v>321</v>
      </c>
      <c r="F11" s="58" t="s">
        <v>322</v>
      </c>
      <c r="G11" s="88" t="s">
        <v>31</v>
      </c>
      <c r="H11" s="58" t="s">
        <v>323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324</v>
      </c>
      <c r="Y11" s="58" t="s">
        <v>325</v>
      </c>
      <c r="Z11" s="58" t="s">
        <v>326</v>
      </c>
      <c r="AA11" s="58" t="s">
        <v>327</v>
      </c>
      <c r="AB11" s="88" t="s">
        <v>31</v>
      </c>
      <c r="AC11" s="58" t="s">
        <v>328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 t="s">
        <v>342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160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35">
        <v>1</v>
      </c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353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1690000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300000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318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94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340</v>
      </c>
      <c r="D11" s="58" t="s">
        <v>341</v>
      </c>
      <c r="E11" s="58" t="s">
        <v>343</v>
      </c>
      <c r="F11" s="58" t="s">
        <v>344</v>
      </c>
      <c r="G11" s="88" t="s">
        <v>31</v>
      </c>
      <c r="H11" s="58" t="s">
        <v>345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346</v>
      </c>
      <c r="Y11" s="58" t="s">
        <v>347</v>
      </c>
      <c r="Z11" s="58" t="s">
        <v>348</v>
      </c>
      <c r="AA11" s="58" t="s">
        <v>349</v>
      </c>
      <c r="AB11" s="88" t="s">
        <v>31</v>
      </c>
      <c r="AC11" s="58" t="s">
        <v>350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23"/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2</v>
      </c>
      <c r="AB21" s="23"/>
      <c r="AC21" s="24"/>
      <c r="AD21" s="17">
        <f t="shared" si="1"/>
        <v>4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9">
        <v>1</v>
      </c>
      <c r="I23" s="17">
        <f t="shared" si="0"/>
        <v>8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9">
        <v>1</v>
      </c>
      <c r="AD24" s="17">
        <f t="shared" si="1"/>
        <v>8</v>
      </c>
      <c r="AE24" s="20"/>
      <c r="AF24" s="22"/>
      <c r="AG24" s="22"/>
      <c r="AH24" s="24"/>
      <c r="AI24" s="77" t="s">
        <v>200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5">
        <v>42960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1270000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39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39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130000</v>
      </c>
      <c r="C6" s="46"/>
      <c r="D6" s="46"/>
      <c r="E6" s="46"/>
      <c r="F6" s="47"/>
      <c r="G6" s="7"/>
      <c r="H6" s="68">
        <v>17000</v>
      </c>
      <c r="I6" s="46"/>
      <c r="J6" s="46"/>
      <c r="K6" s="46"/>
      <c r="L6" s="47"/>
      <c r="M6" s="40">
        <v>6</v>
      </c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18000</v>
      </c>
      <c r="AD6" s="46"/>
      <c r="AE6" s="46"/>
      <c r="AF6" s="46"/>
      <c r="AG6" s="47"/>
      <c r="AH6" s="40">
        <v>8</v>
      </c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48</v>
      </c>
      <c r="C7" s="71"/>
      <c r="D7" s="71"/>
      <c r="E7" s="71"/>
      <c r="F7" s="72"/>
      <c r="G7" s="7"/>
      <c r="H7" s="7"/>
      <c r="I7" s="7"/>
      <c r="J7" s="10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10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47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329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10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10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330</v>
      </c>
      <c r="D11" s="58" t="s">
        <v>331</v>
      </c>
      <c r="E11" s="58" t="s">
        <v>332</v>
      </c>
      <c r="F11" s="58" t="s">
        <v>333</v>
      </c>
      <c r="G11" s="88" t="s">
        <v>31</v>
      </c>
      <c r="H11" s="58" t="s">
        <v>334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335</v>
      </c>
      <c r="Y11" s="58" t="s">
        <v>336</v>
      </c>
      <c r="Z11" s="58" t="s">
        <v>337</v>
      </c>
      <c r="AA11" s="58" t="s">
        <v>338</v>
      </c>
      <c r="AB11" s="88" t="s">
        <v>31</v>
      </c>
      <c r="AC11" s="58" t="s">
        <v>339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10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10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 t="s">
        <v>351</v>
      </c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7" t="s">
        <v>352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2"/>
      <c r="F21" s="22"/>
      <c r="G21" s="23"/>
      <c r="H21" s="24"/>
      <c r="I21" s="17">
        <f t="shared" si="0"/>
        <v>3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35">
        <v>1</v>
      </c>
      <c r="D22" s="21"/>
      <c r="E22" s="22"/>
      <c r="F22" s="22"/>
      <c r="G22" s="23"/>
      <c r="H22" s="24"/>
      <c r="I22" s="17">
        <f t="shared" si="0"/>
        <v>1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 t="s">
        <v>200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33">
        <v>1</v>
      </c>
      <c r="AC28" s="24"/>
      <c r="AD28" s="17">
        <f t="shared" si="1"/>
        <v>2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10000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354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10" t="s">
        <v>355</v>
      </c>
      <c r="AG35" s="80" t="s">
        <v>356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41"/>
      <c r="N38" s="31"/>
      <c r="O38" s="31"/>
      <c r="P38" s="31"/>
      <c r="Q38" s="31"/>
      <c r="R38" s="31"/>
      <c r="S38" s="41"/>
      <c r="T38" s="32"/>
      <c r="U38" s="9"/>
      <c r="V38" s="30"/>
      <c r="W38" s="4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41"/>
      <c r="AM38" s="31"/>
      <c r="AN38" s="31"/>
      <c r="AO38" s="32"/>
    </row>
  </sheetData>
  <mergeCells count="112">
    <mergeCell ref="P10:R10"/>
    <mergeCell ref="AD8:AE8"/>
    <mergeCell ref="W8:AA8"/>
    <mergeCell ref="W9:AA9"/>
    <mergeCell ref="N15:S15"/>
    <mergeCell ref="N14:S14"/>
    <mergeCell ref="Y11:Y13"/>
    <mergeCell ref="X11:X13"/>
    <mergeCell ref="AB11:AB13"/>
    <mergeCell ref="AC11:AC13"/>
    <mergeCell ref="N13:S13"/>
    <mergeCell ref="W6:AA6"/>
    <mergeCell ref="W5:AA5"/>
    <mergeCell ref="W7:AA7"/>
    <mergeCell ref="K12:K13"/>
    <mergeCell ref="J11:M11"/>
    <mergeCell ref="B7:F7"/>
    <mergeCell ref="B6:F6"/>
    <mergeCell ref="B9:F9"/>
    <mergeCell ref="B8:F8"/>
    <mergeCell ref="C11:C13"/>
    <mergeCell ref="D11:D13"/>
    <mergeCell ref="G11:G13"/>
    <mergeCell ref="F11:F13"/>
    <mergeCell ref="I11:I13"/>
    <mergeCell ref="E11:E13"/>
    <mergeCell ref="H11:H13"/>
    <mergeCell ref="J12:J13"/>
    <mergeCell ref="H6:L6"/>
    <mergeCell ref="K8:L8"/>
    <mergeCell ref="I8:J8"/>
    <mergeCell ref="AA11:AA13"/>
    <mergeCell ref="Z11:Z13"/>
    <mergeCell ref="P9:R9"/>
    <mergeCell ref="P8:R8"/>
    <mergeCell ref="AK9:AM9"/>
    <mergeCell ref="AK8:AM8"/>
    <mergeCell ref="AC6:AG6"/>
    <mergeCell ref="AC5:AG5"/>
    <mergeCell ref="AE12:AE13"/>
    <mergeCell ref="AH12:AH13"/>
    <mergeCell ref="AG12:AG13"/>
    <mergeCell ref="AF12:AF13"/>
    <mergeCell ref="AD11:AD13"/>
    <mergeCell ref="AI21:AN21"/>
    <mergeCell ref="AI22:AN22"/>
    <mergeCell ref="AI23:AN23"/>
    <mergeCell ref="N29:S29"/>
    <mergeCell ref="AI28:AN28"/>
    <mergeCell ref="AI29:AN29"/>
    <mergeCell ref="AI27:AN27"/>
    <mergeCell ref="AI26:AN26"/>
    <mergeCell ref="AI25:AN25"/>
    <mergeCell ref="AI24:AN24"/>
    <mergeCell ref="AC32:AH32"/>
    <mergeCell ref="W32:AA32"/>
    <mergeCell ref="AJ32:AN32"/>
    <mergeCell ref="N23:S23"/>
    <mergeCell ref="N27:S27"/>
    <mergeCell ref="N28:S28"/>
    <mergeCell ref="N25:S25"/>
    <mergeCell ref="N24:S24"/>
    <mergeCell ref="L35:S37"/>
    <mergeCell ref="N26:S26"/>
    <mergeCell ref="B31:F31"/>
    <mergeCell ref="H32:M32"/>
    <mergeCell ref="B34:J34"/>
    <mergeCell ref="B32:F32"/>
    <mergeCell ref="B35:J37"/>
    <mergeCell ref="O2:S2"/>
    <mergeCell ref="AJ2:AN2"/>
    <mergeCell ref="B2:M2"/>
    <mergeCell ref="B3:M3"/>
    <mergeCell ref="H5:L5"/>
    <mergeCell ref="O3:S3"/>
    <mergeCell ref="N20:S20"/>
    <mergeCell ref="N19:S19"/>
    <mergeCell ref="L12:L13"/>
    <mergeCell ref="M12:M13"/>
    <mergeCell ref="N21:S21"/>
    <mergeCell ref="N22:S22"/>
    <mergeCell ref="N18:S18"/>
    <mergeCell ref="O31:S31"/>
    <mergeCell ref="H31:M31"/>
    <mergeCell ref="L34:S34"/>
    <mergeCell ref="O32:S32"/>
    <mergeCell ref="AG35:AN37"/>
    <mergeCell ref="W35:AE37"/>
    <mergeCell ref="T1:V1"/>
    <mergeCell ref="P5:R5"/>
    <mergeCell ref="B5:F5"/>
    <mergeCell ref="AI18:AN18"/>
    <mergeCell ref="AI20:AN20"/>
    <mergeCell ref="AI19:AN19"/>
    <mergeCell ref="N16:S16"/>
    <mergeCell ref="N17:S17"/>
    <mergeCell ref="AI16:AN16"/>
    <mergeCell ref="AI15:AN15"/>
    <mergeCell ref="AI13:AN13"/>
    <mergeCell ref="AI14:AN14"/>
    <mergeCell ref="AI17:AN17"/>
    <mergeCell ref="W3:AH3"/>
    <mergeCell ref="W2:AH2"/>
    <mergeCell ref="AF8:AG8"/>
    <mergeCell ref="AE11:AH11"/>
    <mergeCell ref="AK5:AM5"/>
    <mergeCell ref="AJ3:AN3"/>
    <mergeCell ref="P7:R7"/>
    <mergeCell ref="P6:R6"/>
    <mergeCell ref="AK10:AM10"/>
    <mergeCell ref="AK7:AM7"/>
    <mergeCell ref="AK6:AM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22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1540000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1550000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5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357</v>
      </c>
      <c r="D11" s="58" t="s">
        <v>358</v>
      </c>
      <c r="E11" s="58" t="s">
        <v>359</v>
      </c>
      <c r="F11" s="58" t="s">
        <v>360</v>
      </c>
      <c r="G11" s="88" t="s">
        <v>31</v>
      </c>
      <c r="H11" s="58" t="s">
        <v>361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362</v>
      </c>
      <c r="Y11" s="58" t="s">
        <v>363</v>
      </c>
      <c r="Z11" s="58" t="s">
        <v>364</v>
      </c>
      <c r="AA11" s="58" t="s">
        <v>365</v>
      </c>
      <c r="AB11" s="88" t="s">
        <v>31</v>
      </c>
      <c r="AC11" s="58" t="s">
        <v>367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1</v>
      </c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9">
        <v>1</v>
      </c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1</v>
      </c>
      <c r="Y15" s="21"/>
      <c r="Z15" s="22"/>
      <c r="AA15" s="28">
        <v>1</v>
      </c>
      <c r="AB15" s="33">
        <v>1</v>
      </c>
      <c r="AC15" s="29"/>
      <c r="AD15" s="17">
        <f t="shared" si="1"/>
        <v>3</v>
      </c>
      <c r="AE15" s="20"/>
      <c r="AF15" s="25"/>
      <c r="AG15" s="25"/>
      <c r="AH15" s="24"/>
      <c r="AI15" s="77" t="s">
        <v>369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3</v>
      </c>
      <c r="G20" s="23"/>
      <c r="H20" s="29"/>
      <c r="I20" s="17">
        <f t="shared" si="0"/>
        <v>6</v>
      </c>
      <c r="J20" s="20"/>
      <c r="K20" s="22"/>
      <c r="L20" s="22"/>
      <c r="M20" s="24"/>
      <c r="N20" s="77" t="s">
        <v>342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>
        <v>1</v>
      </c>
      <c r="G27" s="23"/>
      <c r="H27" s="29">
        <v>1</v>
      </c>
      <c r="I27" s="17">
        <f t="shared" si="0"/>
        <v>7</v>
      </c>
      <c r="J27" s="20"/>
      <c r="K27" s="22"/>
      <c r="L27" s="22"/>
      <c r="M27" s="24"/>
      <c r="N27" s="77" t="s">
        <v>380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9">
        <v>1</v>
      </c>
      <c r="AD27" s="17">
        <f t="shared" si="1"/>
        <v>5</v>
      </c>
      <c r="AE27" s="35">
        <v>1</v>
      </c>
      <c r="AF27" s="22"/>
      <c r="AG27" s="22"/>
      <c r="AH27" s="24"/>
      <c r="AI27" s="77" t="s">
        <v>160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4"/>
      <c r="I29" s="17">
        <f t="shared" si="0"/>
        <v>2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102" t="s">
        <v>780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56" t="s">
        <v>16</v>
      </c>
      <c r="R1" s="57"/>
      <c r="S1" s="53">
        <v>42957</v>
      </c>
      <c r="T1" s="54"/>
      <c r="U1" s="54"/>
      <c r="V1" s="54"/>
      <c r="W1" s="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7"/>
      <c r="U2" s="36"/>
      <c r="V2" s="7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1540000</v>
      </c>
      <c r="P3" s="46"/>
      <c r="Q3" s="46"/>
      <c r="R3" s="46"/>
      <c r="S3" s="47"/>
      <c r="T3" s="8"/>
      <c r="U3" s="9"/>
      <c r="V3" s="5"/>
      <c r="W3" s="52" t="s">
        <v>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60000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366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5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368</v>
      </c>
      <c r="D11" s="58" t="s">
        <v>370</v>
      </c>
      <c r="E11" s="58" t="s">
        <v>371</v>
      </c>
      <c r="F11" s="58" t="s">
        <v>372</v>
      </c>
      <c r="G11" s="88" t="s">
        <v>31</v>
      </c>
      <c r="H11" s="58" t="s">
        <v>373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374</v>
      </c>
      <c r="Y11" s="58" t="s">
        <v>375</v>
      </c>
      <c r="Z11" s="58" t="s">
        <v>376</v>
      </c>
      <c r="AA11" s="58" t="s">
        <v>377</v>
      </c>
      <c r="AB11" s="88" t="s">
        <v>31</v>
      </c>
      <c r="AC11" s="58" t="s">
        <v>378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2</v>
      </c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 t="s">
        <v>380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9">
        <v>1</v>
      </c>
      <c r="AD20" s="17">
        <f t="shared" si="1"/>
        <v>7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2</v>
      </c>
      <c r="E22" s="22"/>
      <c r="F22" s="22"/>
      <c r="G22" s="23"/>
      <c r="H22" s="24"/>
      <c r="I22" s="17">
        <f t="shared" si="0"/>
        <v>6</v>
      </c>
      <c r="J22" s="20"/>
      <c r="K22" s="22"/>
      <c r="L22" s="22"/>
      <c r="M22" s="24"/>
      <c r="N22" s="77" t="s">
        <v>393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>
        <v>1</v>
      </c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2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7">
        <v>1</v>
      </c>
      <c r="Z25" s="22"/>
      <c r="AA25" s="22"/>
      <c r="AB25" s="23"/>
      <c r="AC25" s="24"/>
      <c r="AD25" s="17">
        <f t="shared" si="1"/>
        <v>4</v>
      </c>
      <c r="AE25" s="20"/>
      <c r="AF25" s="22"/>
      <c r="AG25" s="22"/>
      <c r="AH25" s="24"/>
      <c r="AI25" s="77" t="s">
        <v>393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2</v>
      </c>
      <c r="AB28" s="23"/>
      <c r="AC28" s="24"/>
      <c r="AD28" s="17">
        <f t="shared" si="1"/>
        <v>4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20000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394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3">
    <mergeCell ref="P9:R9"/>
    <mergeCell ref="P8:R8"/>
    <mergeCell ref="W7:AA7"/>
    <mergeCell ref="W5:AA5"/>
    <mergeCell ref="W6:AA6"/>
    <mergeCell ref="P7:R7"/>
    <mergeCell ref="P6:R6"/>
    <mergeCell ref="O3:S3"/>
    <mergeCell ref="S1:W1"/>
    <mergeCell ref="Q1:R1"/>
    <mergeCell ref="W9:AA9"/>
    <mergeCell ref="O2:S2"/>
    <mergeCell ref="W8:AA8"/>
    <mergeCell ref="AA11:AA13"/>
    <mergeCell ref="AB11:AB13"/>
    <mergeCell ref="AD11:AD13"/>
    <mergeCell ref="B3:M3"/>
    <mergeCell ref="B2:M2"/>
    <mergeCell ref="B5:F5"/>
    <mergeCell ref="P5:R5"/>
    <mergeCell ref="AK7:AM7"/>
    <mergeCell ref="AJ3:AN3"/>
    <mergeCell ref="AJ2:AN2"/>
    <mergeCell ref="AK6:AM6"/>
    <mergeCell ref="AK5:AM5"/>
    <mergeCell ref="W3:AH3"/>
    <mergeCell ref="W2:AH2"/>
    <mergeCell ref="AC5:AG5"/>
    <mergeCell ref="B6:F6"/>
    <mergeCell ref="B7:F7"/>
    <mergeCell ref="B9:F9"/>
    <mergeCell ref="B8:F8"/>
    <mergeCell ref="K8:L8"/>
    <mergeCell ref="I8:J8"/>
    <mergeCell ref="P10:R10"/>
    <mergeCell ref="H5:L5"/>
    <mergeCell ref="H6:L6"/>
    <mergeCell ref="AI13:AN13"/>
    <mergeCell ref="AI14:AN14"/>
    <mergeCell ref="AI15:AN15"/>
    <mergeCell ref="AC6:AG6"/>
    <mergeCell ref="AK8:AM8"/>
    <mergeCell ref="AF8:AG8"/>
    <mergeCell ref="AE11:AH11"/>
    <mergeCell ref="AD8:AE8"/>
    <mergeCell ref="AF12:AF13"/>
    <mergeCell ref="AH12:AH13"/>
    <mergeCell ref="AG12:AG13"/>
    <mergeCell ref="AK9:AM9"/>
    <mergeCell ref="AK10:AM10"/>
    <mergeCell ref="AE12:AE13"/>
    <mergeCell ref="AC11:AC13"/>
    <mergeCell ref="C11:C13"/>
    <mergeCell ref="G11:G13"/>
    <mergeCell ref="J11:M11"/>
    <mergeCell ref="AI18:AN18"/>
    <mergeCell ref="AI19:AN19"/>
    <mergeCell ref="AI20:AN20"/>
    <mergeCell ref="AI22:AN22"/>
    <mergeCell ref="AI21:AN21"/>
    <mergeCell ref="AI23:AN23"/>
    <mergeCell ref="N14:S14"/>
    <mergeCell ref="N15:S15"/>
    <mergeCell ref="N13:S13"/>
    <mergeCell ref="I11:I13"/>
    <mergeCell ref="H11:H13"/>
    <mergeCell ref="K12:K13"/>
    <mergeCell ref="J12:J13"/>
    <mergeCell ref="M12:M13"/>
    <mergeCell ref="L12:L13"/>
    <mergeCell ref="F11:F13"/>
    <mergeCell ref="E11:E13"/>
    <mergeCell ref="D11:D13"/>
    <mergeCell ref="Y11:Y13"/>
    <mergeCell ref="Z11:Z13"/>
    <mergeCell ref="X11:X13"/>
    <mergeCell ref="AI24:AN24"/>
    <mergeCell ref="N23:S23"/>
    <mergeCell ref="N25:S25"/>
    <mergeCell ref="N24:S24"/>
    <mergeCell ref="N26:S26"/>
    <mergeCell ref="N22:S22"/>
    <mergeCell ref="N21:S21"/>
    <mergeCell ref="AI16:AN16"/>
    <mergeCell ref="AI17:AN17"/>
    <mergeCell ref="AI26:AN26"/>
    <mergeCell ref="N19:S19"/>
    <mergeCell ref="N20:S20"/>
    <mergeCell ref="N16:S16"/>
    <mergeCell ref="N18:S18"/>
    <mergeCell ref="N17:S17"/>
    <mergeCell ref="AG35:AN37"/>
    <mergeCell ref="AI25:AN25"/>
    <mergeCell ref="H32:M32"/>
    <mergeCell ref="H31:M31"/>
    <mergeCell ref="B31:F31"/>
    <mergeCell ref="B32:F32"/>
    <mergeCell ref="B34:J34"/>
    <mergeCell ref="B35:J37"/>
    <mergeCell ref="W35:AE37"/>
    <mergeCell ref="L34:S34"/>
    <mergeCell ref="L35:S37"/>
    <mergeCell ref="W32:AA32"/>
    <mergeCell ref="AC32:AH32"/>
    <mergeCell ref="AI28:AN28"/>
    <mergeCell ref="AI27:AN27"/>
    <mergeCell ref="N29:S29"/>
    <mergeCell ref="N28:S28"/>
    <mergeCell ref="N27:S27"/>
    <mergeCell ref="O32:S32"/>
    <mergeCell ref="O31:S31"/>
    <mergeCell ref="AI29:AN29"/>
    <mergeCell ref="AJ32:AN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8" sqref="B8:F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1130000</v>
      </c>
      <c r="P3" s="46"/>
      <c r="Q3" s="46"/>
      <c r="R3" s="46"/>
      <c r="S3" s="47"/>
      <c r="T3" s="8"/>
      <c r="U3" s="9"/>
      <c r="V3" s="5"/>
      <c r="W3" s="52" t="s">
        <v>19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1620000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490000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379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103" t="s">
        <v>208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 t="s">
        <v>209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381</v>
      </c>
      <c r="D11" s="58" t="s">
        <v>382</v>
      </c>
      <c r="E11" s="58" t="s">
        <v>383</v>
      </c>
      <c r="F11" s="58" t="s">
        <v>384</v>
      </c>
      <c r="G11" s="88" t="s">
        <v>31</v>
      </c>
      <c r="H11" s="58" t="s">
        <v>385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386</v>
      </c>
      <c r="Y11" s="58" t="s">
        <v>387</v>
      </c>
      <c r="Z11" s="58" t="s">
        <v>388</v>
      </c>
      <c r="AA11" s="58" t="s">
        <v>389</v>
      </c>
      <c r="AB11" s="88" t="s">
        <v>31</v>
      </c>
      <c r="AC11" s="58" t="s">
        <v>390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9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200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>
        <v>1</v>
      </c>
      <c r="AB17" s="23"/>
      <c r="AC17" s="24"/>
      <c r="AD17" s="17">
        <f t="shared" si="1"/>
        <v>2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9">
        <v>1</v>
      </c>
      <c r="AD19" s="17">
        <f t="shared" si="1"/>
        <v>5</v>
      </c>
      <c r="AE19" s="20"/>
      <c r="AF19" s="22"/>
      <c r="AG19" s="22"/>
      <c r="AH19" s="24"/>
      <c r="AI19" s="77" t="s">
        <v>39</v>
      </c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8">
        <v>1</v>
      </c>
      <c r="AA20" s="28"/>
      <c r="AB20" s="23"/>
      <c r="AC20" s="24"/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>
        <v>1</v>
      </c>
      <c r="AF23" s="22"/>
      <c r="AG23" s="28" t="s">
        <v>123</v>
      </c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1"/>
      <c r="E24" s="22"/>
      <c r="F24" s="22"/>
      <c r="G24" s="23"/>
      <c r="H24" s="24"/>
      <c r="I24" s="17">
        <f t="shared" si="0"/>
        <v>1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35">
        <v>1</v>
      </c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407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408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B38" sqref="B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1700000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293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395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396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397</v>
      </c>
      <c r="D11" s="58" t="s">
        <v>398</v>
      </c>
      <c r="E11" s="58" t="s">
        <v>399</v>
      </c>
      <c r="F11" s="58" t="s">
        <v>400</v>
      </c>
      <c r="G11" s="88" t="s">
        <v>31</v>
      </c>
      <c r="H11" s="58" t="s">
        <v>401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402</v>
      </c>
      <c r="Y11" s="58" t="s">
        <v>403</v>
      </c>
      <c r="Z11" s="58" t="s">
        <v>404</v>
      </c>
      <c r="AA11" s="58" t="s">
        <v>405</v>
      </c>
      <c r="AB11" s="88" t="s">
        <v>31</v>
      </c>
      <c r="AC11" s="58" t="s">
        <v>406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35" t="s">
        <v>166</v>
      </c>
      <c r="K22" s="22"/>
      <c r="L22" s="28" t="s">
        <v>278</v>
      </c>
      <c r="M22" s="24"/>
      <c r="N22" s="77"/>
      <c r="O22" s="46"/>
      <c r="P22" s="46"/>
      <c r="Q22" s="46"/>
      <c r="R22" s="46"/>
      <c r="S22" s="47"/>
      <c r="T22" s="8"/>
      <c r="U22" s="9"/>
      <c r="V22" s="44" t="s">
        <v>410</v>
      </c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 t="s">
        <v>200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35" t="s">
        <v>166</v>
      </c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3</v>
      </c>
      <c r="AB26" s="33">
        <v>1</v>
      </c>
      <c r="AC26" s="24"/>
      <c r="AD26" s="17">
        <f t="shared" si="1"/>
        <v>6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35" t="s">
        <v>166</v>
      </c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2</v>
      </c>
      <c r="Y27" s="21"/>
      <c r="Z27" s="22"/>
      <c r="AA27" s="22"/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91" t="s">
        <v>415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9" t="s">
        <v>351</v>
      </c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104" t="s">
        <v>781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419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6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1430000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42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42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43">
        <v>7</v>
      </c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170000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43">
        <v>3</v>
      </c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 t="s">
        <v>409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411</v>
      </c>
      <c r="D11" s="58" t="s">
        <v>412</v>
      </c>
      <c r="E11" s="58" t="s">
        <v>413</v>
      </c>
      <c r="F11" s="58" t="s">
        <v>414</v>
      </c>
      <c r="G11" s="88" t="s">
        <v>31</v>
      </c>
      <c r="H11" s="58" t="s">
        <v>416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417</v>
      </c>
      <c r="Y11" s="58" t="s">
        <v>418</v>
      </c>
      <c r="Z11" s="58" t="s">
        <v>420</v>
      </c>
      <c r="AA11" s="58" t="s">
        <v>421</v>
      </c>
      <c r="AB11" s="88" t="s">
        <v>31</v>
      </c>
      <c r="AC11" s="58" t="s">
        <v>422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23"/>
      <c r="H16" s="29">
        <v>1</v>
      </c>
      <c r="I16" s="17">
        <f t="shared" si="0"/>
        <v>9</v>
      </c>
      <c r="J16" s="20"/>
      <c r="K16" s="22"/>
      <c r="L16" s="22"/>
      <c r="M16" s="24"/>
      <c r="N16" s="77" t="s">
        <v>224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7">
        <v>1</v>
      </c>
      <c r="Z17" s="22"/>
      <c r="AA17" s="28"/>
      <c r="AB17" s="23"/>
      <c r="AC17" s="24"/>
      <c r="AD17" s="17">
        <f t="shared" si="1"/>
        <v>4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35">
        <v>1</v>
      </c>
      <c r="AF18" s="22"/>
      <c r="AG18" s="28" t="s">
        <v>123</v>
      </c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35">
        <v>1</v>
      </c>
      <c r="D20" s="21"/>
      <c r="E20" s="22"/>
      <c r="F20" s="28"/>
      <c r="G20" s="23"/>
      <c r="H20" s="29"/>
      <c r="I20" s="17">
        <f t="shared" si="0"/>
        <v>1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2"/>
      <c r="G23" s="23"/>
      <c r="H23" s="24"/>
      <c r="I23" s="17">
        <f t="shared" si="0"/>
        <v>3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3</v>
      </c>
      <c r="Z23" s="22"/>
      <c r="AA23" s="22"/>
      <c r="AB23" s="23"/>
      <c r="AC23" s="29">
        <v>1</v>
      </c>
      <c r="AD23" s="17">
        <f t="shared" si="1"/>
        <v>14</v>
      </c>
      <c r="AE23" s="20"/>
      <c r="AF23" s="22"/>
      <c r="AG23" s="22"/>
      <c r="AH23" s="24"/>
      <c r="AI23" s="91" t="s">
        <v>81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0</f>
        <v>0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443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445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AC32:AH32"/>
    <mergeCell ref="W32:AA32"/>
    <mergeCell ref="AI24:AN24"/>
    <mergeCell ref="AI26:AN26"/>
    <mergeCell ref="AI25:AN25"/>
    <mergeCell ref="AI13:AN13"/>
    <mergeCell ref="AI16:AN16"/>
    <mergeCell ref="AI14:AN14"/>
    <mergeCell ref="AI15:AN15"/>
    <mergeCell ref="AI21:AN21"/>
    <mergeCell ref="AI20:AN20"/>
    <mergeCell ref="AI18:AN18"/>
    <mergeCell ref="AI17:AN17"/>
    <mergeCell ref="AI23:AN23"/>
    <mergeCell ref="AI22:AN22"/>
    <mergeCell ref="AH12:AH13"/>
    <mergeCell ref="AG12:AG13"/>
    <mergeCell ref="AI19:AN19"/>
    <mergeCell ref="N28:S28"/>
    <mergeCell ref="N27:S27"/>
    <mergeCell ref="N26:S26"/>
    <mergeCell ref="N29:S29"/>
    <mergeCell ref="N21:S21"/>
    <mergeCell ref="N22:S22"/>
    <mergeCell ref="N23:S23"/>
    <mergeCell ref="N20:S20"/>
    <mergeCell ref="N24:S24"/>
    <mergeCell ref="AE12:AE13"/>
    <mergeCell ref="AD11:AD13"/>
    <mergeCell ref="Y11:Y13"/>
    <mergeCell ref="X11:X13"/>
    <mergeCell ref="H6:L6"/>
    <mergeCell ref="H5:L5"/>
    <mergeCell ref="W7:AA7"/>
    <mergeCell ref="W9:AA9"/>
    <mergeCell ref="W8:AA8"/>
    <mergeCell ref="W6:AA6"/>
    <mergeCell ref="W5:AA5"/>
    <mergeCell ref="Z11:Z13"/>
    <mergeCell ref="AA11:AA13"/>
    <mergeCell ref="B6:F6"/>
    <mergeCell ref="B2:M2"/>
    <mergeCell ref="B3:M3"/>
    <mergeCell ref="L12:L13"/>
    <mergeCell ref="B5:F5"/>
    <mergeCell ref="B34:J34"/>
    <mergeCell ref="H32:M32"/>
    <mergeCell ref="B32:F32"/>
    <mergeCell ref="O32:S32"/>
    <mergeCell ref="O31:S31"/>
    <mergeCell ref="N25:S25"/>
    <mergeCell ref="B8:F8"/>
    <mergeCell ref="B7:F7"/>
    <mergeCell ref="B9:F9"/>
    <mergeCell ref="P8:R8"/>
    <mergeCell ref="P7:R7"/>
    <mergeCell ref="P9:R9"/>
    <mergeCell ref="J12:J13"/>
    <mergeCell ref="K12:K13"/>
    <mergeCell ref="F11:F13"/>
    <mergeCell ref="E11:E13"/>
    <mergeCell ref="C11:C13"/>
    <mergeCell ref="D11:D13"/>
    <mergeCell ref="H11:H13"/>
    <mergeCell ref="B35:J37"/>
    <mergeCell ref="L35:S37"/>
    <mergeCell ref="L34:S34"/>
    <mergeCell ref="W35:AE37"/>
    <mergeCell ref="H31:M31"/>
    <mergeCell ref="B31:F31"/>
    <mergeCell ref="AI28:AN28"/>
    <mergeCell ref="AI27:AN27"/>
    <mergeCell ref="AK7:AM7"/>
    <mergeCell ref="I11:I13"/>
    <mergeCell ref="M12:M13"/>
    <mergeCell ref="G11:G13"/>
    <mergeCell ref="J11:M11"/>
    <mergeCell ref="AB11:AB13"/>
    <mergeCell ref="AC11:AC13"/>
    <mergeCell ref="I8:J8"/>
    <mergeCell ref="K8:L8"/>
    <mergeCell ref="AD8:AE8"/>
    <mergeCell ref="AF8:AG8"/>
    <mergeCell ref="AE11:AH11"/>
    <mergeCell ref="AG35:AN37"/>
    <mergeCell ref="AI29:AN29"/>
    <mergeCell ref="AJ32:AN32"/>
    <mergeCell ref="AF12:AF13"/>
    <mergeCell ref="AK5:AM5"/>
    <mergeCell ref="AK6:AM6"/>
    <mergeCell ref="AJ3:AN3"/>
    <mergeCell ref="AJ2:AN2"/>
    <mergeCell ref="AK10:AM10"/>
    <mergeCell ref="AK9:AM9"/>
    <mergeCell ref="AK8:AM8"/>
    <mergeCell ref="P5:R5"/>
    <mergeCell ref="P10:R10"/>
    <mergeCell ref="O2:S2"/>
    <mergeCell ref="W2:AH2"/>
    <mergeCell ref="AC5:AG5"/>
    <mergeCell ref="AC6:AG6"/>
    <mergeCell ref="W3:AH3"/>
    <mergeCell ref="T1:V1"/>
    <mergeCell ref="O3:S3"/>
    <mergeCell ref="P6:R6"/>
    <mergeCell ref="N19:S19"/>
    <mergeCell ref="N18:S18"/>
    <mergeCell ref="N17:S17"/>
    <mergeCell ref="N13:S13"/>
    <mergeCell ref="N15:S15"/>
    <mergeCell ref="N14:S14"/>
    <mergeCell ref="N16:S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96">
        <v>42955</v>
      </c>
      <c r="U1" s="46"/>
      <c r="V1" s="4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1260000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42" t="s">
        <v>317</v>
      </c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42" t="s">
        <v>317</v>
      </c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43">
        <v>3</v>
      </c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43">
        <v>6</v>
      </c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209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423</v>
      </c>
      <c r="D11" s="58" t="s">
        <v>424</v>
      </c>
      <c r="E11" s="58" t="s">
        <v>425</v>
      </c>
      <c r="F11" s="58" t="s">
        <v>426</v>
      </c>
      <c r="G11" s="88" t="s">
        <v>31</v>
      </c>
      <c r="H11" s="58" t="s">
        <v>427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428</v>
      </c>
      <c r="Y11" s="58" t="s">
        <v>429</v>
      </c>
      <c r="Z11" s="58" t="s">
        <v>430</v>
      </c>
      <c r="AA11" s="58" t="s">
        <v>431</v>
      </c>
      <c r="AB11" s="88" t="s">
        <v>31</v>
      </c>
      <c r="AC11" s="58" t="s">
        <v>432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 t="s">
        <v>162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7" t="s">
        <v>200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1</v>
      </c>
      <c r="E27" s="22"/>
      <c r="F27" s="28"/>
      <c r="G27" s="23"/>
      <c r="H27" s="29"/>
      <c r="I27" s="17">
        <f t="shared" si="0"/>
        <v>3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 t="s">
        <v>291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>
        <v>10000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2">
    <mergeCell ref="P8:R8"/>
    <mergeCell ref="I8:J8"/>
    <mergeCell ref="M12:M13"/>
    <mergeCell ref="Y11:Y13"/>
    <mergeCell ref="X11:X13"/>
    <mergeCell ref="N13:S13"/>
    <mergeCell ref="P7:R7"/>
    <mergeCell ref="G11:G13"/>
    <mergeCell ref="AB11:AB13"/>
    <mergeCell ref="W7:AA7"/>
    <mergeCell ref="B34:J34"/>
    <mergeCell ref="B35:J37"/>
    <mergeCell ref="L35:S37"/>
    <mergeCell ref="N29:S29"/>
    <mergeCell ref="O32:S32"/>
    <mergeCell ref="L34:S34"/>
    <mergeCell ref="N18:S18"/>
    <mergeCell ref="L12:L13"/>
    <mergeCell ref="J12:J13"/>
    <mergeCell ref="N16:S16"/>
    <mergeCell ref="N17:S17"/>
    <mergeCell ref="K12:K13"/>
    <mergeCell ref="N15:S15"/>
    <mergeCell ref="N14:S14"/>
    <mergeCell ref="H32:M32"/>
    <mergeCell ref="B31:F31"/>
    <mergeCell ref="B32:F32"/>
    <mergeCell ref="N25:S25"/>
    <mergeCell ref="N24:S24"/>
    <mergeCell ref="N19:S19"/>
    <mergeCell ref="N21:S21"/>
    <mergeCell ref="N22:S22"/>
    <mergeCell ref="N28:S28"/>
    <mergeCell ref="N23:S23"/>
    <mergeCell ref="B8:F8"/>
    <mergeCell ref="K8:L8"/>
    <mergeCell ref="W9:AA9"/>
    <mergeCell ref="W8:AA8"/>
    <mergeCell ref="O31:S31"/>
    <mergeCell ref="H31:M31"/>
    <mergeCell ref="AI28:AN28"/>
    <mergeCell ref="AI29:AN29"/>
    <mergeCell ref="F11:F13"/>
    <mergeCell ref="E11:E13"/>
    <mergeCell ref="C11:C13"/>
    <mergeCell ref="D11:D13"/>
    <mergeCell ref="H11:H13"/>
    <mergeCell ref="I11:I13"/>
    <mergeCell ref="AE12:AE13"/>
    <mergeCell ref="AD11:AD13"/>
    <mergeCell ref="AC11:AC13"/>
    <mergeCell ref="J11:M11"/>
    <mergeCell ref="AI17:AN17"/>
    <mergeCell ref="AI27:AN27"/>
    <mergeCell ref="AI22:AN22"/>
    <mergeCell ref="N26:S26"/>
    <mergeCell ref="N27:S27"/>
    <mergeCell ref="N20:S20"/>
    <mergeCell ref="AJ3:AN3"/>
    <mergeCell ref="Z11:Z13"/>
    <mergeCell ref="AA11:AA13"/>
    <mergeCell ref="AE11:AH11"/>
    <mergeCell ref="AF12:AF13"/>
    <mergeCell ref="AH12:AH13"/>
    <mergeCell ref="AG12:AG13"/>
    <mergeCell ref="AK6:AM6"/>
    <mergeCell ref="AD8:AE8"/>
    <mergeCell ref="AF8:AG8"/>
    <mergeCell ref="AK5:AM5"/>
    <mergeCell ref="W35:AE37"/>
    <mergeCell ref="AG35:AN37"/>
    <mergeCell ref="AK9:AM9"/>
    <mergeCell ref="AK8:AM8"/>
    <mergeCell ref="AI13:AN13"/>
    <mergeCell ref="AI16:AN16"/>
    <mergeCell ref="AI14:AN14"/>
    <mergeCell ref="AI15:AN15"/>
    <mergeCell ref="W32:AA32"/>
    <mergeCell ref="AI24:AN24"/>
    <mergeCell ref="AI26:AN26"/>
    <mergeCell ref="AI25:AN25"/>
    <mergeCell ref="AI18:AN18"/>
    <mergeCell ref="AI19:AN19"/>
    <mergeCell ref="AC32:AH32"/>
    <mergeCell ref="AJ32:AN32"/>
    <mergeCell ref="AI21:AN21"/>
    <mergeCell ref="AI20:AN20"/>
    <mergeCell ref="AI23:AN23"/>
    <mergeCell ref="B6:F6"/>
    <mergeCell ref="AJ2:AN2"/>
    <mergeCell ref="AK10:AM10"/>
    <mergeCell ref="AK7:AM7"/>
    <mergeCell ref="P10:R10"/>
    <mergeCell ref="P9:R9"/>
    <mergeCell ref="O2:S2"/>
    <mergeCell ref="T1:V1"/>
    <mergeCell ref="O3:S3"/>
    <mergeCell ref="B7:F7"/>
    <mergeCell ref="B9:F9"/>
    <mergeCell ref="B2:M2"/>
    <mergeCell ref="B3:M3"/>
    <mergeCell ref="P6:R6"/>
    <mergeCell ref="W6:AA6"/>
    <mergeCell ref="W3:AH3"/>
    <mergeCell ref="W2:AH2"/>
    <mergeCell ref="W5:AA5"/>
    <mergeCell ref="AC5:AG5"/>
    <mergeCell ref="AC6:AG6"/>
    <mergeCell ref="H6:L6"/>
    <mergeCell ref="H5:L5"/>
    <mergeCell ref="B5:F5"/>
    <mergeCell ref="P5:R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9" sqref="W9:AA9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1620000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530000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103" t="s">
        <v>783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433</v>
      </c>
      <c r="D11" s="58" t="s">
        <v>434</v>
      </c>
      <c r="E11" s="58" t="s">
        <v>435</v>
      </c>
      <c r="F11" s="58" t="s">
        <v>436</v>
      </c>
      <c r="G11" s="88" t="s">
        <v>31</v>
      </c>
      <c r="H11" s="58" t="s">
        <v>437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438</v>
      </c>
      <c r="Y11" s="58" t="s">
        <v>439</v>
      </c>
      <c r="Z11" s="58" t="s">
        <v>440</v>
      </c>
      <c r="AA11" s="58" t="s">
        <v>441</v>
      </c>
      <c r="AB11" s="88" t="s">
        <v>31</v>
      </c>
      <c r="AC11" s="58" t="s">
        <v>442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 t="s">
        <v>444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9">
        <v>1</v>
      </c>
      <c r="I17" s="17">
        <f t="shared" si="0"/>
        <v>7</v>
      </c>
      <c r="J17" s="20"/>
      <c r="K17" s="22"/>
      <c r="L17" s="22"/>
      <c r="M17" s="24"/>
      <c r="N17" s="77" t="s">
        <v>446</v>
      </c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35" t="s">
        <v>166</v>
      </c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8">
        <v>1</v>
      </c>
      <c r="G22" s="23"/>
      <c r="H22" s="24"/>
      <c r="I22" s="17">
        <f t="shared" si="0"/>
        <v>5</v>
      </c>
      <c r="J22" s="20"/>
      <c r="K22" s="22"/>
      <c r="L22" s="22"/>
      <c r="M22" s="24"/>
      <c r="N22" s="77" t="s">
        <v>224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35" t="s">
        <v>166</v>
      </c>
      <c r="AF23" s="22"/>
      <c r="AG23" s="28" t="s">
        <v>123</v>
      </c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9">
        <v>1</v>
      </c>
      <c r="AD26" s="17">
        <f t="shared" si="1"/>
        <v>5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-30000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447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1410000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60000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450</v>
      </c>
      <c r="D11" s="58" t="s">
        <v>452</v>
      </c>
      <c r="E11" s="58" t="s">
        <v>453</v>
      </c>
      <c r="F11" s="58" t="s">
        <v>455</v>
      </c>
      <c r="G11" s="88" t="s">
        <v>31</v>
      </c>
      <c r="H11" s="58" t="s">
        <v>457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459</v>
      </c>
      <c r="Y11" s="58" t="s">
        <v>462</v>
      </c>
      <c r="Z11" s="58" t="s">
        <v>464</v>
      </c>
      <c r="AA11" s="58" t="s">
        <v>465</v>
      </c>
      <c r="AB11" s="88" t="s">
        <v>31</v>
      </c>
      <c r="AC11" s="58" t="s">
        <v>467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>
        <v>1</v>
      </c>
      <c r="E14" s="14"/>
      <c r="F14" s="14"/>
      <c r="G14" s="15"/>
      <c r="H14" s="16"/>
      <c r="I14" s="17">
        <f t="shared" ref="I14:I29" si="0">C14+D14*3+E14*2+F14*2+H14*5</f>
        <v>4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 t="s">
        <v>39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7">
        <v>1</v>
      </c>
      <c r="Z23" s="22"/>
      <c r="AA23" s="22"/>
      <c r="AB23" s="23"/>
      <c r="AC23" s="24"/>
      <c r="AD23" s="17">
        <f t="shared" si="1"/>
        <v>4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9">
        <v>1</v>
      </c>
      <c r="I27" s="17">
        <f t="shared" si="0"/>
        <v>5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1170000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40000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49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448</v>
      </c>
      <c r="D11" s="58" t="s">
        <v>449</v>
      </c>
      <c r="E11" s="58" t="s">
        <v>451</v>
      </c>
      <c r="F11" s="58" t="s">
        <v>454</v>
      </c>
      <c r="G11" s="88" t="s">
        <v>31</v>
      </c>
      <c r="H11" s="58" t="s">
        <v>456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458</v>
      </c>
      <c r="Y11" s="58" t="s">
        <v>460</v>
      </c>
      <c r="Z11" s="58" t="s">
        <v>461</v>
      </c>
      <c r="AA11" s="58" t="s">
        <v>463</v>
      </c>
      <c r="AB11" s="88" t="s">
        <v>31</v>
      </c>
      <c r="AC11" s="58" t="s">
        <v>466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35" t="s">
        <v>166</v>
      </c>
      <c r="AF16" s="22"/>
      <c r="AG16" s="28" t="s">
        <v>123</v>
      </c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>
        <v>1</v>
      </c>
      <c r="E18" s="22"/>
      <c r="F18" s="22"/>
      <c r="G18" s="23"/>
      <c r="H18" s="24"/>
      <c r="I18" s="17">
        <f t="shared" si="0"/>
        <v>3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9">
        <v>1</v>
      </c>
      <c r="I24" s="17">
        <f t="shared" si="0"/>
        <v>9</v>
      </c>
      <c r="J24" s="20"/>
      <c r="K24" s="22"/>
      <c r="L24" s="22"/>
      <c r="M24" s="24"/>
      <c r="N24" s="77" t="s">
        <v>162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123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9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9">
        <v>1</v>
      </c>
      <c r="AD25" s="17">
        <f t="shared" si="1"/>
        <v>5</v>
      </c>
      <c r="AE25" s="20"/>
      <c r="AF25" s="22"/>
      <c r="AG25" s="22"/>
      <c r="AH25" s="24"/>
      <c r="AI25" s="77" t="s">
        <v>162</v>
      </c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35" t="s">
        <v>166</v>
      </c>
      <c r="AF26" s="28">
        <v>1</v>
      </c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>
        <v>30000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479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4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M12:M13"/>
    <mergeCell ref="L12:L13"/>
    <mergeCell ref="W9:AA9"/>
    <mergeCell ref="AC11:AC13"/>
    <mergeCell ref="AD11:AD13"/>
    <mergeCell ref="AD8:AE8"/>
    <mergeCell ref="AE12:AE13"/>
    <mergeCell ref="J11:M11"/>
    <mergeCell ref="P10:R10"/>
    <mergeCell ref="O2:S2"/>
    <mergeCell ref="O3:S3"/>
    <mergeCell ref="AJ3:AN3"/>
    <mergeCell ref="AJ2:AN2"/>
    <mergeCell ref="AK9:AM9"/>
    <mergeCell ref="AK8:AM8"/>
    <mergeCell ref="AK7:AM7"/>
    <mergeCell ref="AK6:AM6"/>
    <mergeCell ref="AK5:AM5"/>
    <mergeCell ref="P7:R7"/>
    <mergeCell ref="P9:R9"/>
    <mergeCell ref="P8:R8"/>
    <mergeCell ref="P6:R6"/>
    <mergeCell ref="P5:R5"/>
    <mergeCell ref="AK10:AM10"/>
    <mergeCell ref="W8:AA8"/>
    <mergeCell ref="W7:AA7"/>
    <mergeCell ref="W2:AH2"/>
    <mergeCell ref="W3:AH3"/>
    <mergeCell ref="AC5:AG5"/>
    <mergeCell ref="AC6:AG6"/>
    <mergeCell ref="AF8:AG8"/>
    <mergeCell ref="AI25:AN25"/>
    <mergeCell ref="AI24:AN24"/>
    <mergeCell ref="AF12:AF13"/>
    <mergeCell ref="AG12:AG13"/>
    <mergeCell ref="AH12:AH13"/>
    <mergeCell ref="AE11:AH11"/>
    <mergeCell ref="W5:AA5"/>
    <mergeCell ref="W6:AA6"/>
    <mergeCell ref="AB11:AB13"/>
    <mergeCell ref="X11:X13"/>
    <mergeCell ref="Y11:Y13"/>
    <mergeCell ref="N24:S24"/>
    <mergeCell ref="AI19:AN19"/>
    <mergeCell ref="AI20:AN20"/>
    <mergeCell ref="N14:S14"/>
    <mergeCell ref="N15:S15"/>
    <mergeCell ref="N17:S17"/>
    <mergeCell ref="N16:S16"/>
    <mergeCell ref="N18:S18"/>
    <mergeCell ref="AI18:AN18"/>
    <mergeCell ref="AI16:AN16"/>
    <mergeCell ref="AI17:AN17"/>
    <mergeCell ref="AI23:AN23"/>
    <mergeCell ref="AI22:AN22"/>
    <mergeCell ref="AI26:AN26"/>
    <mergeCell ref="AI14:AN14"/>
    <mergeCell ref="AI15:AN15"/>
    <mergeCell ref="AI13:AN13"/>
    <mergeCell ref="AI21:AN21"/>
    <mergeCell ref="C11:C13"/>
    <mergeCell ref="E11:E13"/>
    <mergeCell ref="Z11:Z13"/>
    <mergeCell ref="AA11:AA13"/>
    <mergeCell ref="G11:G13"/>
    <mergeCell ref="H11:H13"/>
    <mergeCell ref="K12:K13"/>
    <mergeCell ref="N13:S13"/>
    <mergeCell ref="F11:F13"/>
    <mergeCell ref="I11:I13"/>
    <mergeCell ref="J12:J13"/>
    <mergeCell ref="D11:D13"/>
    <mergeCell ref="N25:S25"/>
    <mergeCell ref="N26:S26"/>
    <mergeCell ref="N19:S19"/>
    <mergeCell ref="N22:S22"/>
    <mergeCell ref="N23:S23"/>
    <mergeCell ref="N20:S20"/>
    <mergeCell ref="N21:S21"/>
    <mergeCell ref="AI29:AN29"/>
    <mergeCell ref="N29:S29"/>
    <mergeCell ref="AI28:AN28"/>
    <mergeCell ref="AI27:AN27"/>
    <mergeCell ref="W35:AE37"/>
    <mergeCell ref="AG35:AN37"/>
    <mergeCell ref="AJ32:AN32"/>
    <mergeCell ref="AC32:AH32"/>
    <mergeCell ref="W32:AA32"/>
    <mergeCell ref="N27:S27"/>
    <mergeCell ref="N28:S28"/>
    <mergeCell ref="H31:M31"/>
    <mergeCell ref="B31:F31"/>
    <mergeCell ref="L35:S37"/>
    <mergeCell ref="L34:S34"/>
    <mergeCell ref="H32:M32"/>
    <mergeCell ref="B35:J37"/>
    <mergeCell ref="B34:J34"/>
    <mergeCell ref="O31:S31"/>
    <mergeCell ref="O32:S32"/>
    <mergeCell ref="B32:F32"/>
    <mergeCell ref="B9:F9"/>
    <mergeCell ref="B8:F8"/>
    <mergeCell ref="B5:F5"/>
    <mergeCell ref="B6:F6"/>
    <mergeCell ref="K8:L8"/>
    <mergeCell ref="I8:J8"/>
    <mergeCell ref="H5:L5"/>
    <mergeCell ref="H6:L6"/>
    <mergeCell ref="B2:M2"/>
    <mergeCell ref="B3:M3"/>
    <mergeCell ref="B7:F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1150000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70000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13000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468</v>
      </c>
      <c r="D11" s="58" t="s">
        <v>469</v>
      </c>
      <c r="E11" s="58" t="s">
        <v>470</v>
      </c>
      <c r="F11" s="58" t="s">
        <v>471</v>
      </c>
      <c r="G11" s="88" t="s">
        <v>31</v>
      </c>
      <c r="H11" s="58" t="s">
        <v>472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473</v>
      </c>
      <c r="Y11" s="58" t="s">
        <v>474</v>
      </c>
      <c r="Z11" s="58" t="s">
        <v>475</v>
      </c>
      <c r="AA11" s="58" t="s">
        <v>476</v>
      </c>
      <c r="AB11" s="88" t="s">
        <v>31</v>
      </c>
      <c r="AC11" s="58" t="s">
        <v>477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>
        <v>1</v>
      </c>
      <c r="I14" s="17">
        <f t="shared" ref="I14:I29" si="0">C14+D14*3+E14*2+F14*2+H14*5</f>
        <v>6</v>
      </c>
      <c r="J14" s="18"/>
      <c r="K14" s="15"/>
      <c r="L14" s="15"/>
      <c r="M14" s="19"/>
      <c r="N14" s="77" t="s">
        <v>478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35" t="s">
        <v>166</v>
      </c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33">
        <v>1</v>
      </c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 t="s">
        <v>478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9" t="s">
        <v>351</v>
      </c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 t="s">
        <v>480</v>
      </c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 t="s">
        <v>480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407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1470000</v>
      </c>
      <c r="P3" s="46"/>
      <c r="Q3" s="46"/>
      <c r="R3" s="46"/>
      <c r="S3" s="47"/>
      <c r="T3" s="8"/>
      <c r="U3" s="9"/>
      <c r="V3" s="5"/>
      <c r="W3" s="52" t="s">
        <v>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50000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481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482</v>
      </c>
      <c r="D11" s="58" t="s">
        <v>483</v>
      </c>
      <c r="E11" s="58" t="s">
        <v>484</v>
      </c>
      <c r="F11" s="58" t="s">
        <v>485</v>
      </c>
      <c r="G11" s="88" t="s">
        <v>31</v>
      </c>
      <c r="H11" s="58" t="s">
        <v>486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488</v>
      </c>
      <c r="Y11" s="58" t="s">
        <v>489</v>
      </c>
      <c r="Z11" s="58" t="s">
        <v>491</v>
      </c>
      <c r="AA11" s="58" t="s">
        <v>493</v>
      </c>
      <c r="AB11" s="88" t="s">
        <v>31</v>
      </c>
      <c r="AC11" s="58" t="s">
        <v>497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1</v>
      </c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3" t="s">
        <v>166</v>
      </c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2"/>
      <c r="AB15" s="23"/>
      <c r="AC15" s="24"/>
      <c r="AD15" s="17">
        <f t="shared" si="1"/>
        <v>6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>
        <v>1</v>
      </c>
      <c r="I16" s="17">
        <f t="shared" si="0"/>
        <v>5</v>
      </c>
      <c r="J16" s="20"/>
      <c r="K16" s="22"/>
      <c r="L16" s="22"/>
      <c r="M16" s="24"/>
      <c r="N16" s="77" t="s">
        <v>82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33">
        <v>1</v>
      </c>
      <c r="H20" s="29"/>
      <c r="I20" s="17">
        <f t="shared" si="0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7">
        <v>1</v>
      </c>
      <c r="E21" s="28"/>
      <c r="F21" s="28">
        <v>1</v>
      </c>
      <c r="G21" s="23"/>
      <c r="H21" s="24"/>
      <c r="I21" s="17">
        <f t="shared" si="0"/>
        <v>5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 t="s">
        <v>514</v>
      </c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278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8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515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1150000</v>
      </c>
      <c r="P3" s="46"/>
      <c r="Q3" s="46"/>
      <c r="R3" s="46"/>
      <c r="S3" s="47"/>
      <c r="T3" s="8"/>
      <c r="U3" s="9"/>
      <c r="V3" s="5"/>
      <c r="W3" s="52" t="s">
        <v>5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110000</v>
      </c>
      <c r="C6" s="46"/>
      <c r="D6" s="46"/>
      <c r="E6" s="46"/>
      <c r="F6" s="47"/>
      <c r="G6" s="7"/>
      <c r="H6" s="68">
        <v>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48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503</v>
      </c>
      <c r="D11" s="58" t="s">
        <v>504</v>
      </c>
      <c r="E11" s="58" t="s">
        <v>505</v>
      </c>
      <c r="F11" s="58" t="s">
        <v>506</v>
      </c>
      <c r="G11" s="88" t="s">
        <v>31</v>
      </c>
      <c r="H11" s="58" t="s">
        <v>508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509</v>
      </c>
      <c r="Y11" s="58" t="s">
        <v>510</v>
      </c>
      <c r="Z11" s="58" t="s">
        <v>511</v>
      </c>
      <c r="AA11" s="58" t="s">
        <v>512</v>
      </c>
      <c r="AB11" s="88" t="s">
        <v>31</v>
      </c>
      <c r="AC11" s="58" t="s">
        <v>513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 t="s">
        <v>224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9" t="s">
        <v>126</v>
      </c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33">
        <v>1</v>
      </c>
      <c r="AC16" s="29">
        <v>1</v>
      </c>
      <c r="AD16" s="17">
        <f t="shared" si="1"/>
        <v>7</v>
      </c>
      <c r="AE16" s="20"/>
      <c r="AF16" s="22"/>
      <c r="AG16" s="22"/>
      <c r="AH16" s="24"/>
      <c r="AI16" s="77" t="s">
        <v>39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2</v>
      </c>
      <c r="D18" s="27"/>
      <c r="E18" s="22"/>
      <c r="F18" s="22"/>
      <c r="G18" s="23"/>
      <c r="H18" s="24"/>
      <c r="I18" s="17">
        <f t="shared" si="0"/>
        <v>2</v>
      </c>
      <c r="J18" s="20"/>
      <c r="K18" s="22"/>
      <c r="L18" s="22"/>
      <c r="M18" s="24"/>
      <c r="N18" s="77" t="s">
        <v>39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8">
        <v>1</v>
      </c>
      <c r="AB18" s="33">
        <v>1</v>
      </c>
      <c r="AC18" s="24"/>
      <c r="AD18" s="17">
        <f t="shared" si="1"/>
        <v>2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M22" s="28" t="s">
        <v>126</v>
      </c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9" t="s">
        <v>126</v>
      </c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7">
        <v>2</v>
      </c>
      <c r="Z27" s="22"/>
      <c r="AA27" s="22"/>
      <c r="AB27" s="23"/>
      <c r="AC27" s="24"/>
      <c r="AD27" s="17">
        <f t="shared" si="1"/>
        <v>7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9">
        <v>1</v>
      </c>
      <c r="I28" s="17">
        <f t="shared" si="0"/>
        <v>5</v>
      </c>
      <c r="J28" s="20"/>
      <c r="K28" s="22"/>
      <c r="L28" s="22"/>
      <c r="M28" s="24"/>
      <c r="N28" s="77" t="s">
        <v>224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35">
        <v>1</v>
      </c>
      <c r="Y28" s="21"/>
      <c r="Z28" s="22"/>
      <c r="AA28" s="22"/>
      <c r="AB28" s="23"/>
      <c r="AC28" s="24"/>
      <c r="AD28" s="17">
        <f t="shared" si="1"/>
        <v>1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33">
        <v>1</v>
      </c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1410000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310000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v>1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487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490</v>
      </c>
      <c r="D11" s="58" t="s">
        <v>492</v>
      </c>
      <c r="E11" s="58" t="s">
        <v>494</v>
      </c>
      <c r="F11" s="58" t="s">
        <v>495</v>
      </c>
      <c r="G11" s="88" t="s">
        <v>31</v>
      </c>
      <c r="H11" s="58" t="s">
        <v>496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498</v>
      </c>
      <c r="Y11" s="58" t="s">
        <v>499</v>
      </c>
      <c r="Z11" s="58" t="s">
        <v>500</v>
      </c>
      <c r="AA11" s="58" t="s">
        <v>501</v>
      </c>
      <c r="AB11" s="88" t="s">
        <v>31</v>
      </c>
      <c r="AC11" s="58" t="s">
        <v>502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7" t="s">
        <v>82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7">
        <v>1</v>
      </c>
      <c r="E15" s="22"/>
      <c r="F15" s="22"/>
      <c r="G15" s="23"/>
      <c r="H15" s="24"/>
      <c r="I15" s="17">
        <f t="shared" si="0"/>
        <v>4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2</v>
      </c>
      <c r="G16" s="33">
        <v>1</v>
      </c>
      <c r="H16" s="24"/>
      <c r="I16" s="17">
        <f t="shared" si="0"/>
        <v>4</v>
      </c>
      <c r="J16" s="20"/>
      <c r="K16" s="22"/>
      <c r="L16" s="22"/>
      <c r="M16" s="24"/>
      <c r="N16" s="77" t="s">
        <v>507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8">
        <v>1</v>
      </c>
      <c r="G17" s="23"/>
      <c r="H17" s="24"/>
      <c r="I17" s="17">
        <f t="shared" si="0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7">
        <v>1</v>
      </c>
      <c r="Z17" s="22"/>
      <c r="AA17" s="28"/>
      <c r="AB17" s="23"/>
      <c r="AC17" s="24"/>
      <c r="AD17" s="17">
        <f t="shared" si="1"/>
        <v>3</v>
      </c>
      <c r="AE17" s="20"/>
      <c r="AF17" s="22"/>
      <c r="AG17" s="22"/>
      <c r="AH17" s="24"/>
      <c r="AI17" s="77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444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35" t="s">
        <v>166</v>
      </c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8">
        <v>1</v>
      </c>
      <c r="AB22" s="23"/>
      <c r="AC22" s="24"/>
      <c r="AD22" s="17">
        <f t="shared" si="1"/>
        <v>2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 t="s">
        <v>514</v>
      </c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17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1440000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150000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487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518</v>
      </c>
      <c r="D11" s="58" t="s">
        <v>520</v>
      </c>
      <c r="E11" s="58" t="s">
        <v>522</v>
      </c>
      <c r="F11" s="58" t="s">
        <v>523</v>
      </c>
      <c r="G11" s="88" t="s">
        <v>31</v>
      </c>
      <c r="H11" s="58" t="s">
        <v>525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528</v>
      </c>
      <c r="Y11" s="58" t="s">
        <v>530</v>
      </c>
      <c r="Z11" s="58" t="s">
        <v>532</v>
      </c>
      <c r="AA11" s="58" t="s">
        <v>533</v>
      </c>
      <c r="AB11" s="88" t="s">
        <v>31</v>
      </c>
      <c r="AC11" s="58" t="s">
        <v>535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2</v>
      </c>
      <c r="E16" s="22"/>
      <c r="F16" s="22"/>
      <c r="G16" s="23"/>
      <c r="H16" s="24"/>
      <c r="I16" s="17">
        <f t="shared" si="0"/>
        <v>6</v>
      </c>
      <c r="J16" s="20"/>
      <c r="K16" s="22"/>
      <c r="L16" s="22"/>
      <c r="M16" s="24"/>
      <c r="N16" s="77" t="s">
        <v>292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3</v>
      </c>
      <c r="Y16" s="21"/>
      <c r="Z16" s="22"/>
      <c r="AA16" s="22"/>
      <c r="AB16" s="23"/>
      <c r="AC16" s="29">
        <v>1</v>
      </c>
      <c r="AD16" s="17">
        <f t="shared" si="1"/>
        <v>8</v>
      </c>
      <c r="AE16" s="20"/>
      <c r="AF16" s="22"/>
      <c r="AG16" s="22"/>
      <c r="AH16" s="24"/>
      <c r="AI16" s="77" t="s">
        <v>224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8">
        <v>1</v>
      </c>
      <c r="G23" s="23"/>
      <c r="H23" s="24"/>
      <c r="I23" s="17">
        <f t="shared" si="0"/>
        <v>2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35">
        <v>2</v>
      </c>
      <c r="Y24" s="21"/>
      <c r="Z24" s="22"/>
      <c r="AA24" s="28">
        <v>1</v>
      </c>
      <c r="AB24" s="23"/>
      <c r="AC24" s="24"/>
      <c r="AD24" s="17">
        <f t="shared" si="1"/>
        <v>4</v>
      </c>
      <c r="AE24" s="20"/>
      <c r="AF24" s="22"/>
      <c r="AG24" s="22"/>
      <c r="AH24" s="24"/>
      <c r="AI24" s="91" t="s">
        <v>124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2</v>
      </c>
      <c r="G29" s="23"/>
      <c r="H29" s="24"/>
      <c r="I29" s="17">
        <f t="shared" si="0"/>
        <v>4</v>
      </c>
      <c r="J29" s="35" t="s">
        <v>166</v>
      </c>
      <c r="K29" s="22"/>
      <c r="L29" s="28" t="s">
        <v>290</v>
      </c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546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8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1180000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140000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242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409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209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516</v>
      </c>
      <c r="D11" s="58" t="s">
        <v>517</v>
      </c>
      <c r="E11" s="58" t="s">
        <v>519</v>
      </c>
      <c r="F11" s="58" t="s">
        <v>521</v>
      </c>
      <c r="G11" s="88" t="s">
        <v>31</v>
      </c>
      <c r="H11" s="58" t="s">
        <v>524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526</v>
      </c>
      <c r="Y11" s="58" t="s">
        <v>527</v>
      </c>
      <c r="Z11" s="58" t="s">
        <v>529</v>
      </c>
      <c r="AA11" s="58" t="s">
        <v>531</v>
      </c>
      <c r="AB11" s="88" t="s">
        <v>31</v>
      </c>
      <c r="AC11" s="58" t="s">
        <v>534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>
        <v>2</v>
      </c>
      <c r="E14" s="14"/>
      <c r="F14" s="14"/>
      <c r="G14" s="15"/>
      <c r="H14" s="16">
        <v>1</v>
      </c>
      <c r="I14" s="17">
        <f t="shared" ref="I14:I29" si="0">C14+D14*3+E14*2+F14*2+H14*5</f>
        <v>11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9">
        <v>1</v>
      </c>
      <c r="AD17" s="17">
        <f t="shared" si="1"/>
        <v>5</v>
      </c>
      <c r="AE17" s="20"/>
      <c r="AF17" s="22"/>
      <c r="AG17" s="22"/>
      <c r="AH17" s="24"/>
      <c r="AI17" s="77" t="s">
        <v>39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9">
        <v>1</v>
      </c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9">
        <v>1</v>
      </c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8">
        <v>1</v>
      </c>
      <c r="G28" s="33">
        <v>1</v>
      </c>
      <c r="H28" s="24"/>
      <c r="I28" s="17">
        <f t="shared" si="0"/>
        <v>2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1450000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293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183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536</v>
      </c>
      <c r="D11" s="58" t="s">
        <v>537</v>
      </c>
      <c r="E11" s="58" t="s">
        <v>538</v>
      </c>
      <c r="F11" s="58" t="s">
        <v>539</v>
      </c>
      <c r="G11" s="88" t="s">
        <v>31</v>
      </c>
      <c r="H11" s="58" t="s">
        <v>540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541</v>
      </c>
      <c r="Y11" s="58" t="s">
        <v>542</v>
      </c>
      <c r="Z11" s="58" t="s">
        <v>543</v>
      </c>
      <c r="AA11" s="58" t="s">
        <v>544</v>
      </c>
      <c r="AB11" s="88" t="s">
        <v>31</v>
      </c>
      <c r="AC11" s="58" t="s">
        <v>545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9">
        <v>1</v>
      </c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>
        <v>1</v>
      </c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9">
        <v>1</v>
      </c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547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8">
        <v>1</v>
      </c>
      <c r="G25" s="33">
        <v>1</v>
      </c>
      <c r="H25" s="24"/>
      <c r="I25" s="17">
        <f t="shared" si="0"/>
        <v>2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>
        <v>2</v>
      </c>
      <c r="Z27" s="22"/>
      <c r="AA27" s="22"/>
      <c r="AB27" s="23"/>
      <c r="AC27" s="24"/>
      <c r="AD27" s="17">
        <f t="shared" si="1"/>
        <v>6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1240000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120000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407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551</v>
      </c>
      <c r="D11" s="58" t="s">
        <v>553</v>
      </c>
      <c r="E11" s="58" t="s">
        <v>554</v>
      </c>
      <c r="F11" s="58" t="s">
        <v>556</v>
      </c>
      <c r="G11" s="88" t="s">
        <v>31</v>
      </c>
      <c r="H11" s="58" t="s">
        <v>557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562</v>
      </c>
      <c r="Y11" s="58" t="s">
        <v>564</v>
      </c>
      <c r="Z11" s="58" t="s">
        <v>565</v>
      </c>
      <c r="AA11" s="58" t="s">
        <v>566</v>
      </c>
      <c r="AB11" s="88" t="s">
        <v>31</v>
      </c>
      <c r="AC11" s="58" t="s">
        <v>567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7">
        <v>1</v>
      </c>
      <c r="Z16" s="22"/>
      <c r="AA16" s="22"/>
      <c r="AB16" s="23"/>
      <c r="AC16" s="24"/>
      <c r="AD16" s="17">
        <f t="shared" si="1"/>
        <v>3</v>
      </c>
      <c r="AE16" s="20"/>
      <c r="AF16" s="22"/>
      <c r="AG16" s="22"/>
      <c r="AH16" s="24"/>
      <c r="AI16" s="77" t="s">
        <v>224</v>
      </c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1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9">
        <v>1</v>
      </c>
      <c r="I22" s="17">
        <f t="shared" si="0"/>
        <v>7</v>
      </c>
      <c r="J22" s="20"/>
      <c r="K22" s="22"/>
      <c r="L22" s="22"/>
      <c r="M22" s="24"/>
      <c r="N22" s="77" t="s">
        <v>162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35" t="s">
        <v>166</v>
      </c>
      <c r="AF24" s="22"/>
      <c r="AG24" s="28" t="s">
        <v>206</v>
      </c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K7:AM7"/>
    <mergeCell ref="AK6:AM6"/>
    <mergeCell ref="AK5:AM5"/>
    <mergeCell ref="AJ2:AN2"/>
    <mergeCell ref="AJ3:AN3"/>
    <mergeCell ref="W6:AA6"/>
    <mergeCell ref="W7:AA7"/>
    <mergeCell ref="O2:S2"/>
    <mergeCell ref="O3:S3"/>
    <mergeCell ref="W2:AH2"/>
    <mergeCell ref="W3:AH3"/>
    <mergeCell ref="W5:AA5"/>
    <mergeCell ref="P5:R5"/>
    <mergeCell ref="H6:L6"/>
    <mergeCell ref="H5:L5"/>
    <mergeCell ref="P7:R7"/>
    <mergeCell ref="AC5:AG5"/>
    <mergeCell ref="AC6:AG6"/>
    <mergeCell ref="E11:E13"/>
    <mergeCell ref="K12:K13"/>
    <mergeCell ref="I11:I13"/>
    <mergeCell ref="D11:D13"/>
    <mergeCell ref="B8:F8"/>
    <mergeCell ref="B9:F9"/>
    <mergeCell ref="P6:R6"/>
    <mergeCell ref="W8:AA8"/>
    <mergeCell ref="K8:L8"/>
    <mergeCell ref="I8:J8"/>
    <mergeCell ref="B6:F6"/>
    <mergeCell ref="B7:F7"/>
    <mergeCell ref="W9:AA9"/>
    <mergeCell ref="P9:R9"/>
    <mergeCell ref="B2:M2"/>
    <mergeCell ref="B3:M3"/>
    <mergeCell ref="B5:F5"/>
    <mergeCell ref="P8:R8"/>
    <mergeCell ref="P10:R10"/>
    <mergeCell ref="F11:F13"/>
    <mergeCell ref="G11:G13"/>
    <mergeCell ref="C11:C13"/>
    <mergeCell ref="AK9:AM9"/>
    <mergeCell ref="AK8:AM8"/>
    <mergeCell ref="AK10:AM10"/>
    <mergeCell ref="AD11:AD13"/>
    <mergeCell ref="AC11:AC13"/>
    <mergeCell ref="AF12:AF13"/>
    <mergeCell ref="AE11:AH11"/>
    <mergeCell ref="AF8:AG8"/>
    <mergeCell ref="AD8:AE8"/>
    <mergeCell ref="AG12:AG13"/>
    <mergeCell ref="AH12:AH13"/>
    <mergeCell ref="J12:J13"/>
    <mergeCell ref="J11:M11"/>
    <mergeCell ref="AE12:AE13"/>
    <mergeCell ref="M12:M13"/>
    <mergeCell ref="H11:H13"/>
    <mergeCell ref="B32:F32"/>
    <mergeCell ref="B31:F31"/>
    <mergeCell ref="H32:M32"/>
    <mergeCell ref="H31:M31"/>
    <mergeCell ref="N28:S28"/>
    <mergeCell ref="N27:S27"/>
    <mergeCell ref="W32:AA32"/>
    <mergeCell ref="AC32:AH32"/>
    <mergeCell ref="W35:AE37"/>
    <mergeCell ref="B34:J34"/>
    <mergeCell ref="B35:J37"/>
    <mergeCell ref="L35:S37"/>
    <mergeCell ref="N29:S29"/>
    <mergeCell ref="L34:S34"/>
    <mergeCell ref="O31:S31"/>
    <mergeCell ref="O32:S32"/>
    <mergeCell ref="AI22:AN22"/>
    <mergeCell ref="AI23:AN23"/>
    <mergeCell ref="AI21:AN21"/>
    <mergeCell ref="AI20:AN20"/>
    <mergeCell ref="AI25:AN25"/>
    <mergeCell ref="AI27:AN27"/>
    <mergeCell ref="AI29:AN29"/>
    <mergeCell ref="AI28:AN28"/>
    <mergeCell ref="AG35:AN37"/>
    <mergeCell ref="AJ32:AN32"/>
    <mergeCell ref="AI26:AN26"/>
    <mergeCell ref="N26:S26"/>
    <mergeCell ref="N23:S23"/>
    <mergeCell ref="N25:S25"/>
    <mergeCell ref="N24:S24"/>
    <mergeCell ref="AI16:AN16"/>
    <mergeCell ref="AI24:AN24"/>
    <mergeCell ref="N13:S13"/>
    <mergeCell ref="N15:S15"/>
    <mergeCell ref="N14:S14"/>
    <mergeCell ref="L12:L13"/>
    <mergeCell ref="Z11:Z13"/>
    <mergeCell ref="X11:X13"/>
    <mergeCell ref="Y11:Y13"/>
    <mergeCell ref="N20:S20"/>
    <mergeCell ref="N19:S19"/>
    <mergeCell ref="N22:S22"/>
    <mergeCell ref="N21:S21"/>
    <mergeCell ref="N16:S16"/>
    <mergeCell ref="N17:S17"/>
    <mergeCell ref="N18:S18"/>
    <mergeCell ref="AI19:AN19"/>
    <mergeCell ref="AI17:AN17"/>
    <mergeCell ref="AI18:AN18"/>
    <mergeCell ref="AI15:AN15"/>
    <mergeCell ref="AI14:AN14"/>
    <mergeCell ref="AA11:AA13"/>
    <mergeCell ref="AB11:AB13"/>
    <mergeCell ref="AI13:AN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1020000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130000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13000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53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548</v>
      </c>
      <c r="D11" s="58" t="s">
        <v>549</v>
      </c>
      <c r="E11" s="58" t="s">
        <v>550</v>
      </c>
      <c r="F11" s="58" t="s">
        <v>552</v>
      </c>
      <c r="G11" s="88" t="s">
        <v>31</v>
      </c>
      <c r="H11" s="58" t="s">
        <v>555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558</v>
      </c>
      <c r="Y11" s="58" t="s">
        <v>559</v>
      </c>
      <c r="Z11" s="58" t="s">
        <v>560</v>
      </c>
      <c r="AA11" s="58" t="s">
        <v>561</v>
      </c>
      <c r="AB11" s="88" t="s">
        <v>31</v>
      </c>
      <c r="AC11" s="58" t="s">
        <v>563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91" t="s">
        <v>81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 t="s">
        <v>39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9">
        <v>1</v>
      </c>
      <c r="I17" s="17">
        <f t="shared" si="0"/>
        <v>5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35" t="s">
        <v>166</v>
      </c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569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1590000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97">
        <f>IF(W3&lt;&gt;"",IF(AJ3&lt;O3,O3-AJ3,0),"")</f>
        <v>120000</v>
      </c>
      <c r="X6" s="81"/>
      <c r="Y6" s="81"/>
      <c r="Z6" s="81"/>
      <c r="AA6" s="82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53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98"/>
      <c r="X8" s="51"/>
      <c r="Y8" s="51"/>
      <c r="Z8" s="51"/>
      <c r="AA8" s="84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568</v>
      </c>
      <c r="D11" s="58" t="s">
        <v>570</v>
      </c>
      <c r="E11" s="58" t="s">
        <v>571</v>
      </c>
      <c r="F11" s="58" t="s">
        <v>572</v>
      </c>
      <c r="G11" s="88" t="s">
        <v>31</v>
      </c>
      <c r="H11" s="58" t="s">
        <v>573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574</v>
      </c>
      <c r="Y11" s="58" t="s">
        <v>575</v>
      </c>
      <c r="Z11" s="58" t="s">
        <v>576</v>
      </c>
      <c r="AA11" s="58" t="s">
        <v>577</v>
      </c>
      <c r="AB11" s="88" t="s">
        <v>31</v>
      </c>
      <c r="AC11" s="58" t="s">
        <v>578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4"/>
      <c r="I15" s="17">
        <f t="shared" si="0"/>
        <v>2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35" t="s">
        <v>166</v>
      </c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7">
        <v>1</v>
      </c>
      <c r="E19" s="22"/>
      <c r="F19" s="22"/>
      <c r="G19" s="23"/>
      <c r="H19" s="29">
        <v>1</v>
      </c>
      <c r="I19" s="17">
        <f t="shared" si="0"/>
        <v>8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35">
        <v>1</v>
      </c>
      <c r="Y22" s="21"/>
      <c r="Z22" s="22"/>
      <c r="AA22" s="22"/>
      <c r="AB22" s="23"/>
      <c r="AC22" s="24"/>
      <c r="AD22" s="17">
        <f t="shared" si="1"/>
        <v>1</v>
      </c>
      <c r="AE22" s="20"/>
      <c r="AF22" s="22"/>
      <c r="AG22" s="22"/>
      <c r="AH22" s="24"/>
      <c r="AI22" s="77" t="s">
        <v>200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8">
        <v>1</v>
      </c>
      <c r="AB23" s="23"/>
      <c r="AC23" s="24"/>
      <c r="AD23" s="17">
        <f t="shared" si="1"/>
        <v>5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35" t="s">
        <v>166</v>
      </c>
      <c r="K24" s="28">
        <v>1</v>
      </c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9">
        <v>1</v>
      </c>
      <c r="AD24" s="17">
        <f t="shared" si="1"/>
        <v>5</v>
      </c>
      <c r="AE24" s="35" t="s">
        <v>166</v>
      </c>
      <c r="AF24" s="22"/>
      <c r="AG24" s="22"/>
      <c r="AH24" s="24"/>
      <c r="AI24" s="77" t="s">
        <v>200</v>
      </c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4"/>
      <c r="AD27" s="17">
        <f t="shared" si="1"/>
        <v>2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f>1</f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391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K9:AM9"/>
    <mergeCell ref="AD8:AE8"/>
    <mergeCell ref="AF8:AG8"/>
    <mergeCell ref="AC5:AG5"/>
    <mergeCell ref="AK10:AM10"/>
    <mergeCell ref="AC6:AG6"/>
    <mergeCell ref="B3:M3"/>
    <mergeCell ref="B2:M2"/>
    <mergeCell ref="K8:L8"/>
    <mergeCell ref="I8:J8"/>
    <mergeCell ref="P9:R9"/>
    <mergeCell ref="P10:R10"/>
    <mergeCell ref="P5:R5"/>
    <mergeCell ref="O2:S2"/>
    <mergeCell ref="O3:S3"/>
    <mergeCell ref="B9:F9"/>
    <mergeCell ref="B8:F8"/>
    <mergeCell ref="P7:R7"/>
    <mergeCell ref="P6:R6"/>
    <mergeCell ref="H6:L6"/>
    <mergeCell ref="B7:F7"/>
    <mergeCell ref="P8:R8"/>
    <mergeCell ref="B6:F6"/>
    <mergeCell ref="B5:F5"/>
    <mergeCell ref="H5:L5"/>
    <mergeCell ref="AJ2:AN2"/>
    <mergeCell ref="W6:AA6"/>
    <mergeCell ref="W3:AH3"/>
    <mergeCell ref="W2:AH2"/>
    <mergeCell ref="AJ3:AN3"/>
    <mergeCell ref="AC11:AC13"/>
    <mergeCell ref="Y11:Y13"/>
    <mergeCell ref="Z11:Z13"/>
    <mergeCell ref="AB11:AB13"/>
    <mergeCell ref="AA11:AA13"/>
    <mergeCell ref="W9:AA9"/>
    <mergeCell ref="W8:AA8"/>
    <mergeCell ref="AI13:AN13"/>
    <mergeCell ref="X11:X13"/>
    <mergeCell ref="W7:AA7"/>
    <mergeCell ref="W5:AA5"/>
    <mergeCell ref="AK8:AM8"/>
    <mergeCell ref="AK7:AM7"/>
    <mergeCell ref="AE11:AH11"/>
    <mergeCell ref="AG12:AG13"/>
    <mergeCell ref="AF12:AF13"/>
    <mergeCell ref="AK6:AM6"/>
    <mergeCell ref="AK5:AM5"/>
    <mergeCell ref="AD11:AD13"/>
    <mergeCell ref="AI17:AN17"/>
    <mergeCell ref="AI16:AN16"/>
    <mergeCell ref="AE12:AE13"/>
    <mergeCell ref="AH12:AH13"/>
    <mergeCell ref="AI15:AN15"/>
    <mergeCell ref="AI14:AN14"/>
    <mergeCell ref="AI19:AN19"/>
    <mergeCell ref="AI18:AN18"/>
    <mergeCell ref="AI20:AN20"/>
    <mergeCell ref="AI28:AN28"/>
    <mergeCell ref="AI29:AN29"/>
    <mergeCell ref="AI25:AN25"/>
    <mergeCell ref="AI24:AN24"/>
    <mergeCell ref="AI23:AN23"/>
    <mergeCell ref="AI21:AN21"/>
    <mergeCell ref="AI22:AN22"/>
    <mergeCell ref="AI26:AN26"/>
    <mergeCell ref="AI27:AN27"/>
    <mergeCell ref="N28:S28"/>
    <mergeCell ref="N29:S29"/>
    <mergeCell ref="N20:S20"/>
    <mergeCell ref="N18:S18"/>
    <mergeCell ref="N19:S19"/>
    <mergeCell ref="N15:S15"/>
    <mergeCell ref="N14:S14"/>
    <mergeCell ref="N17:S17"/>
    <mergeCell ref="N16:S16"/>
    <mergeCell ref="F11:F13"/>
    <mergeCell ref="C11:C13"/>
    <mergeCell ref="D11:D13"/>
    <mergeCell ref="E11:E13"/>
    <mergeCell ref="G11:G13"/>
    <mergeCell ref="I11:I13"/>
    <mergeCell ref="H11:H13"/>
    <mergeCell ref="N26:S26"/>
    <mergeCell ref="N27:S27"/>
    <mergeCell ref="N22:S22"/>
    <mergeCell ref="N21:S21"/>
    <mergeCell ref="N25:S25"/>
    <mergeCell ref="N24:S24"/>
    <mergeCell ref="N23:S23"/>
    <mergeCell ref="N13:S13"/>
    <mergeCell ref="M12:M13"/>
    <mergeCell ref="L12:L13"/>
    <mergeCell ref="K12:K13"/>
    <mergeCell ref="J12:J13"/>
    <mergeCell ref="J11:M11"/>
    <mergeCell ref="L35:S37"/>
    <mergeCell ref="W35:AE37"/>
    <mergeCell ref="AG35:AN37"/>
    <mergeCell ref="B32:F32"/>
    <mergeCell ref="H32:M32"/>
    <mergeCell ref="B31:F31"/>
    <mergeCell ref="B35:J37"/>
    <mergeCell ref="B34:J34"/>
    <mergeCell ref="L34:S34"/>
    <mergeCell ref="H31:M31"/>
    <mergeCell ref="O32:S32"/>
    <mergeCell ref="AC32:AH32"/>
    <mergeCell ref="AJ32:AN32"/>
    <mergeCell ref="W32:AA32"/>
    <mergeCell ref="O31:S3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1350000</v>
      </c>
      <c r="P3" s="46"/>
      <c r="Q3" s="46"/>
      <c r="R3" s="46"/>
      <c r="S3" s="47"/>
      <c r="T3" s="8"/>
      <c r="U3" s="9"/>
      <c r="V3" s="5"/>
      <c r="W3" s="52" t="s">
        <v>18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12000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 t="s">
        <v>579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4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53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581</v>
      </c>
      <c r="D11" s="58" t="s">
        <v>583</v>
      </c>
      <c r="E11" s="58" t="s">
        <v>585</v>
      </c>
      <c r="F11" s="58" t="s">
        <v>588</v>
      </c>
      <c r="G11" s="88" t="s">
        <v>31</v>
      </c>
      <c r="H11" s="58" t="s">
        <v>589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593</v>
      </c>
      <c r="Y11" s="58" t="s">
        <v>595</v>
      </c>
      <c r="Z11" s="58" t="s">
        <v>597</v>
      </c>
      <c r="AA11" s="58" t="s">
        <v>598</v>
      </c>
      <c r="AB11" s="88" t="s">
        <v>31</v>
      </c>
      <c r="AC11" s="58" t="s">
        <v>599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3</v>
      </c>
      <c r="D14" s="14"/>
      <c r="E14" s="14"/>
      <c r="F14" s="14"/>
      <c r="G14" s="15"/>
      <c r="H14" s="16"/>
      <c r="I14" s="17">
        <f t="shared" ref="I14:I29" si="0">C14+D14*3+E14*2+F14*2+H14*5</f>
        <v>3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163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9">
        <v>1</v>
      </c>
      <c r="AD22" s="17">
        <f t="shared" si="1"/>
        <v>8</v>
      </c>
      <c r="AE22" s="20"/>
      <c r="AF22" s="22"/>
      <c r="AG22" s="22"/>
      <c r="AH22" s="24"/>
      <c r="AI22" s="77" t="s">
        <v>292</v>
      </c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7">
        <v>1</v>
      </c>
      <c r="Z26" s="22"/>
      <c r="AA26" s="22"/>
      <c r="AB26" s="23"/>
      <c r="AC26" s="24"/>
      <c r="AD26" s="17">
        <f t="shared" si="1"/>
        <v>3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8">
        <v>1</v>
      </c>
      <c r="AB28" s="23"/>
      <c r="AC28" s="24"/>
      <c r="AD28" s="17">
        <f t="shared" si="1"/>
        <v>2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-1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1070000</v>
      </c>
      <c r="P3" s="46"/>
      <c r="Q3" s="46"/>
      <c r="R3" s="46"/>
      <c r="S3" s="47"/>
      <c r="T3" s="8"/>
      <c r="U3" s="9"/>
      <c r="V3" s="5"/>
      <c r="W3" s="52" t="s">
        <v>12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1010000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60000</v>
      </c>
      <c r="X6" s="46"/>
      <c r="Y6" s="46"/>
      <c r="Z6" s="46"/>
      <c r="AA6" s="47"/>
      <c r="AB6" s="7"/>
      <c r="AC6" s="68">
        <v>70000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580</v>
      </c>
      <c r="D11" s="58" t="s">
        <v>582</v>
      </c>
      <c r="E11" s="58" t="s">
        <v>584</v>
      </c>
      <c r="F11" s="58" t="s">
        <v>586</v>
      </c>
      <c r="G11" s="88" t="s">
        <v>31</v>
      </c>
      <c r="H11" s="58" t="s">
        <v>587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590</v>
      </c>
      <c r="Y11" s="58" t="s">
        <v>591</v>
      </c>
      <c r="Z11" s="58" t="s">
        <v>592</v>
      </c>
      <c r="AA11" s="58" t="s">
        <v>594</v>
      </c>
      <c r="AB11" s="88" t="s">
        <v>31</v>
      </c>
      <c r="AC11" s="58" t="s">
        <v>596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>
        <v>1</v>
      </c>
      <c r="AD14" s="17">
        <f t="shared" ref="AD14:AD29" si="1">X14+Y14*3+Z14*2+AA14*2+AC14*5</f>
        <v>5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2</v>
      </c>
      <c r="AB15" s="23"/>
      <c r="AC15" s="24"/>
      <c r="AD15" s="17">
        <f t="shared" si="1"/>
        <v>4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35">
        <v>1</v>
      </c>
      <c r="Y16" s="21"/>
      <c r="Z16" s="22"/>
      <c r="AA16" s="22"/>
      <c r="AB16" s="23"/>
      <c r="AC16" s="24"/>
      <c r="AD16" s="17">
        <f t="shared" si="1"/>
        <v>1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35">
        <v>1</v>
      </c>
      <c r="Y19" s="21"/>
      <c r="Z19" s="22"/>
      <c r="AA19" s="22"/>
      <c r="AB19" s="23"/>
      <c r="AC19" s="24"/>
      <c r="AD19" s="17">
        <f t="shared" si="1"/>
        <v>1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4"/>
      <c r="I21" s="17">
        <f t="shared" si="0"/>
        <v>2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7">
        <v>1</v>
      </c>
      <c r="Z21" s="22"/>
      <c r="AA21" s="22"/>
      <c r="AB21" s="23"/>
      <c r="AC21" s="24"/>
      <c r="AD21" s="17">
        <f t="shared" si="1"/>
        <v>3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9">
        <v>1</v>
      </c>
      <c r="I22" s="17">
        <f t="shared" si="0"/>
        <v>8</v>
      </c>
      <c r="J22" s="20"/>
      <c r="K22" s="22"/>
      <c r="L22" s="22"/>
      <c r="M22" s="24"/>
      <c r="N22" s="77" t="s">
        <v>82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7">
        <v>1</v>
      </c>
      <c r="E23" s="22"/>
      <c r="F23" s="28">
        <v>3</v>
      </c>
      <c r="G23" s="23"/>
      <c r="H23" s="24"/>
      <c r="I23" s="17">
        <f t="shared" si="0"/>
        <v>9</v>
      </c>
      <c r="J23" s="20"/>
      <c r="K23" s="22"/>
      <c r="L23" s="22"/>
      <c r="M23" s="24"/>
      <c r="N23" s="77" t="s">
        <v>224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 t="s">
        <v>82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3</v>
      </c>
      <c r="D27" s="21"/>
      <c r="E27" s="22"/>
      <c r="F27" s="28"/>
      <c r="G27" s="23"/>
      <c r="H27" s="24"/>
      <c r="I27" s="17">
        <f t="shared" si="0"/>
        <v>3</v>
      </c>
      <c r="J27" s="20"/>
      <c r="K27" s="22"/>
      <c r="L27" s="22"/>
      <c r="M27" s="24"/>
      <c r="N27" s="77" t="s">
        <v>224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2</v>
      </c>
      <c r="D28" s="21"/>
      <c r="E28" s="22"/>
      <c r="F28" s="22"/>
      <c r="G28" s="23"/>
      <c r="H28" s="24"/>
      <c r="I28" s="17">
        <f t="shared" si="0"/>
        <v>2</v>
      </c>
      <c r="J28" s="20"/>
      <c r="K28" s="22"/>
      <c r="L28" s="22"/>
      <c r="M28" s="24"/>
      <c r="N28" s="77" t="s">
        <v>224</v>
      </c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600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600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1590000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18000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210000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47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601</v>
      </c>
      <c r="D11" s="58" t="s">
        <v>602</v>
      </c>
      <c r="E11" s="58" t="s">
        <v>603</v>
      </c>
      <c r="F11" s="58" t="s">
        <v>604</v>
      </c>
      <c r="G11" s="88" t="s">
        <v>31</v>
      </c>
      <c r="H11" s="58" t="s">
        <v>605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606</v>
      </c>
      <c r="Y11" s="58" t="s">
        <v>607</v>
      </c>
      <c r="Z11" s="58" t="s">
        <v>608</v>
      </c>
      <c r="AA11" s="58" t="s">
        <v>609</v>
      </c>
      <c r="AB11" s="88" t="s">
        <v>31</v>
      </c>
      <c r="AC11" s="58" t="s">
        <v>610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9">
        <v>1</v>
      </c>
      <c r="I15" s="17">
        <f t="shared" si="0"/>
        <v>5</v>
      </c>
      <c r="J15" s="20"/>
      <c r="K15" s="25"/>
      <c r="L15" s="25"/>
      <c r="M15" s="24"/>
      <c r="N15" s="77" t="s">
        <v>292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1</v>
      </c>
      <c r="Z15" s="22"/>
      <c r="AA15" s="22"/>
      <c r="AB15" s="23"/>
      <c r="AC15" s="24"/>
      <c r="AD15" s="17">
        <f t="shared" si="1"/>
        <v>3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8">
        <v>1</v>
      </c>
      <c r="AB16" s="23"/>
      <c r="AC16" s="24"/>
      <c r="AD16" s="17">
        <f t="shared" si="1"/>
        <v>2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35" t="s">
        <v>166</v>
      </c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9" t="s">
        <v>514</v>
      </c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9">
        <v>1</v>
      </c>
      <c r="AD20" s="17">
        <f t="shared" si="1"/>
        <v>5</v>
      </c>
      <c r="AE20" s="20"/>
      <c r="AF20" s="22"/>
      <c r="AG20" s="22"/>
      <c r="AH20" s="24"/>
      <c r="AI20" s="77" t="s">
        <v>162</v>
      </c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33">
        <v>1</v>
      </c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20000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1100000</v>
      </c>
      <c r="P3" s="46"/>
      <c r="Q3" s="46"/>
      <c r="R3" s="46"/>
      <c r="S3" s="47"/>
      <c r="T3" s="8"/>
      <c r="U3" s="9"/>
      <c r="V3" s="5"/>
      <c r="W3" s="52" t="s">
        <v>17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1470000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370000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611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379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 t="s">
        <v>612</v>
      </c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621</v>
      </c>
      <c r="D11" s="58" t="s">
        <v>623</v>
      </c>
      <c r="E11" s="58" t="s">
        <v>624</v>
      </c>
      <c r="F11" s="58" t="s">
        <v>625</v>
      </c>
      <c r="G11" s="88" t="s">
        <v>31</v>
      </c>
      <c r="H11" s="58" t="s">
        <v>627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628</v>
      </c>
      <c r="Y11" s="58" t="s">
        <v>629</v>
      </c>
      <c r="Z11" s="58" t="s">
        <v>630</v>
      </c>
      <c r="AA11" s="58" t="s">
        <v>631</v>
      </c>
      <c r="AB11" s="88" t="s">
        <v>31</v>
      </c>
      <c r="AC11" s="58" t="s">
        <v>632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1"/>
      <c r="E16" s="22"/>
      <c r="F16" s="22"/>
      <c r="G16" s="23"/>
      <c r="H16" s="24"/>
      <c r="I16" s="17">
        <f t="shared" si="0"/>
        <v>1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9">
        <v>1</v>
      </c>
      <c r="I22" s="17">
        <f t="shared" si="0"/>
        <v>5</v>
      </c>
      <c r="J22" s="20"/>
      <c r="K22" s="22"/>
      <c r="L22" s="22"/>
      <c r="M22" s="24"/>
      <c r="N22" s="77" t="s">
        <v>163</v>
      </c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633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1030000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150000</v>
      </c>
      <c r="C6" s="46"/>
      <c r="D6" s="46"/>
      <c r="E6" s="46"/>
      <c r="F6" s="47"/>
      <c r="G6" s="7"/>
      <c r="H6" s="68">
        <v>6000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613</v>
      </c>
      <c r="D11" s="58" t="s">
        <v>614</v>
      </c>
      <c r="E11" s="58" t="s">
        <v>615</v>
      </c>
      <c r="F11" s="58" t="s">
        <v>616</v>
      </c>
      <c r="G11" s="88" t="s">
        <v>31</v>
      </c>
      <c r="H11" s="58" t="s">
        <v>617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618</v>
      </c>
      <c r="Y11" s="58" t="s">
        <v>619</v>
      </c>
      <c r="Z11" s="58" t="s">
        <v>620</v>
      </c>
      <c r="AA11" s="58" t="s">
        <v>622</v>
      </c>
      <c r="AB11" s="88" t="s">
        <v>31</v>
      </c>
      <c r="AC11" s="58" t="s">
        <v>626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8">
        <v>1</v>
      </c>
      <c r="G15" s="23"/>
      <c r="H15" s="29">
        <v>1</v>
      </c>
      <c r="I15" s="17">
        <f t="shared" si="0"/>
        <v>7</v>
      </c>
      <c r="J15" s="20"/>
      <c r="K15" s="25"/>
      <c r="L15" s="25"/>
      <c r="M15" s="24"/>
      <c r="N15" s="77" t="s">
        <v>162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4"/>
      <c r="I18" s="17">
        <f t="shared" si="0"/>
        <v>1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70000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600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10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1080000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320000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45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 t="s">
        <v>48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634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635</v>
      </c>
      <c r="D11" s="58" t="s">
        <v>636</v>
      </c>
      <c r="E11" s="58" t="s">
        <v>637</v>
      </c>
      <c r="F11" s="58" t="s">
        <v>638</v>
      </c>
      <c r="G11" s="88" t="s">
        <v>31</v>
      </c>
      <c r="H11" s="58" t="s">
        <v>641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647</v>
      </c>
      <c r="Y11" s="58" t="s">
        <v>649</v>
      </c>
      <c r="Z11" s="58" t="s">
        <v>652</v>
      </c>
      <c r="AA11" s="58" t="s">
        <v>653</v>
      </c>
      <c r="AB11" s="88" t="s">
        <v>31</v>
      </c>
      <c r="AC11" s="58" t="s">
        <v>654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9">
        <v>1</v>
      </c>
      <c r="AD15" s="17">
        <f t="shared" si="1"/>
        <v>5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7">
        <v>1</v>
      </c>
      <c r="Z20" s="22"/>
      <c r="AA20" s="28"/>
      <c r="AB20" s="23"/>
      <c r="AC20" s="24"/>
      <c r="AD20" s="17">
        <f t="shared" si="1"/>
        <v>3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8">
        <v>1</v>
      </c>
      <c r="G22" s="23"/>
      <c r="H22" s="24"/>
      <c r="I22" s="17">
        <f t="shared" si="0"/>
        <v>2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3</v>
      </c>
      <c r="G24" s="23"/>
      <c r="H24" s="29">
        <v>1</v>
      </c>
      <c r="I24" s="17">
        <f t="shared" si="0"/>
        <v>11</v>
      </c>
      <c r="J24" s="20"/>
      <c r="K24" s="22"/>
      <c r="L24" s="22"/>
      <c r="M24" s="24"/>
      <c r="N24" s="77" t="s">
        <v>547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2</v>
      </c>
      <c r="D25" s="27">
        <v>1</v>
      </c>
      <c r="E25" s="22"/>
      <c r="F25" s="22"/>
      <c r="G25" s="23"/>
      <c r="H25" s="24"/>
      <c r="I25" s="17">
        <f t="shared" si="0"/>
        <v>5</v>
      </c>
      <c r="J25" s="20"/>
      <c r="K25" s="22"/>
      <c r="L25" s="22"/>
      <c r="M25" s="24"/>
      <c r="N25" s="77" t="s">
        <v>39</v>
      </c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f>1</f>
        <v>1</v>
      </c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92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569</v>
      </c>
      <c r="X35" s="81"/>
      <c r="Y35" s="81"/>
      <c r="Z35" s="81"/>
      <c r="AA35" s="81"/>
      <c r="AB35" s="81"/>
      <c r="AC35" s="81"/>
      <c r="AD35" s="81"/>
      <c r="AE35" s="82"/>
      <c r="AF35" s="7"/>
      <c r="AG35" s="92" t="s">
        <v>669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D8:AE8"/>
    <mergeCell ref="AF8:AG8"/>
    <mergeCell ref="I8:J8"/>
    <mergeCell ref="K8:L8"/>
    <mergeCell ref="B6:F6"/>
    <mergeCell ref="B5:F5"/>
    <mergeCell ref="B8:F8"/>
    <mergeCell ref="B9:F9"/>
    <mergeCell ref="P9:R9"/>
    <mergeCell ref="P10:R10"/>
    <mergeCell ref="P5:R5"/>
    <mergeCell ref="H6:L6"/>
    <mergeCell ref="H5:L5"/>
    <mergeCell ref="P8:R8"/>
    <mergeCell ref="P7:R7"/>
    <mergeCell ref="B2:M2"/>
    <mergeCell ref="B3:M3"/>
    <mergeCell ref="B7:F7"/>
    <mergeCell ref="AK6:AM6"/>
    <mergeCell ref="AK5:AM5"/>
    <mergeCell ref="O2:S2"/>
    <mergeCell ref="W2:AH2"/>
    <mergeCell ref="AJ2:AN2"/>
    <mergeCell ref="P6:R6"/>
    <mergeCell ref="AC6:AG6"/>
    <mergeCell ref="AC5:AG5"/>
    <mergeCell ref="O3:S3"/>
    <mergeCell ref="AK7:AM7"/>
    <mergeCell ref="W3:AH3"/>
    <mergeCell ref="AJ3:AN3"/>
    <mergeCell ref="W7:AA7"/>
    <mergeCell ref="W6:AA6"/>
    <mergeCell ref="W5:AA5"/>
    <mergeCell ref="AB11:AB13"/>
    <mergeCell ref="AC11:AC13"/>
    <mergeCell ref="AE12:AE13"/>
    <mergeCell ref="AF12:AF13"/>
    <mergeCell ref="AG12:AG13"/>
    <mergeCell ref="AD11:AD13"/>
    <mergeCell ref="AI25:AN25"/>
    <mergeCell ref="AI24:AN24"/>
    <mergeCell ref="Y11:Y13"/>
    <mergeCell ref="AH12:AH13"/>
    <mergeCell ref="Z11:Z13"/>
    <mergeCell ref="AA11:AA13"/>
    <mergeCell ref="AE11:AH11"/>
    <mergeCell ref="AI16:AN16"/>
    <mergeCell ref="AI17:AN17"/>
    <mergeCell ref="AI18:AN18"/>
    <mergeCell ref="AI15:AN15"/>
    <mergeCell ref="AK9:AM9"/>
    <mergeCell ref="AK8:AM8"/>
    <mergeCell ref="AK10:AM10"/>
    <mergeCell ref="W9:AA9"/>
    <mergeCell ref="W8:AA8"/>
    <mergeCell ref="AI22:AN22"/>
    <mergeCell ref="AI21:AN21"/>
    <mergeCell ref="AI20:AN20"/>
    <mergeCell ref="AI19:AN19"/>
    <mergeCell ref="AI13:AN13"/>
    <mergeCell ref="AI14:AN14"/>
    <mergeCell ref="X11:X13"/>
    <mergeCell ref="AC32:AH32"/>
    <mergeCell ref="W32:AA32"/>
    <mergeCell ref="AI27:AN27"/>
    <mergeCell ref="AI26:AN26"/>
    <mergeCell ref="AJ32:AN32"/>
    <mergeCell ref="AI23:AN23"/>
    <mergeCell ref="O31:S31"/>
    <mergeCell ref="O32:S32"/>
    <mergeCell ref="N28:S28"/>
    <mergeCell ref="N29:S29"/>
    <mergeCell ref="N27:S27"/>
    <mergeCell ref="W35:AE37"/>
    <mergeCell ref="AG35:AN37"/>
    <mergeCell ref="AI28:AN28"/>
    <mergeCell ref="AI29:AN29"/>
    <mergeCell ref="B35:J37"/>
    <mergeCell ref="B34:J34"/>
    <mergeCell ref="L35:S37"/>
    <mergeCell ref="L34:S34"/>
    <mergeCell ref="C11:C13"/>
    <mergeCell ref="D11:D13"/>
    <mergeCell ref="I11:I13"/>
    <mergeCell ref="K12:K13"/>
    <mergeCell ref="J12:J13"/>
    <mergeCell ref="N13:S13"/>
    <mergeCell ref="M12:M13"/>
    <mergeCell ref="L12:L13"/>
    <mergeCell ref="H11:H13"/>
    <mergeCell ref="G11:G13"/>
    <mergeCell ref="B31:F31"/>
    <mergeCell ref="H31:M31"/>
    <mergeCell ref="H32:M32"/>
    <mergeCell ref="B32:F32"/>
    <mergeCell ref="J11:M11"/>
    <mergeCell ref="N21:S21"/>
    <mergeCell ref="N20:S20"/>
    <mergeCell ref="N25:S25"/>
    <mergeCell ref="N22:S22"/>
    <mergeCell ref="N23:S23"/>
    <mergeCell ref="N17:S17"/>
    <mergeCell ref="N15:S15"/>
    <mergeCell ref="N16:S16"/>
    <mergeCell ref="N14:S14"/>
    <mergeCell ref="N19:S19"/>
    <mergeCell ref="N18:S18"/>
    <mergeCell ref="N26:S26"/>
    <mergeCell ref="F11:F13"/>
    <mergeCell ref="E11:E13"/>
    <mergeCell ref="N24:S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1120000</v>
      </c>
      <c r="P3" s="46"/>
      <c r="Q3" s="46"/>
      <c r="R3" s="46"/>
      <c r="S3" s="47"/>
      <c r="T3" s="8"/>
      <c r="U3" s="9"/>
      <c r="V3" s="5"/>
      <c r="W3" s="52" t="s">
        <v>14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150000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12000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 t="s">
        <v>45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639</v>
      </c>
      <c r="D11" s="58" t="s">
        <v>642</v>
      </c>
      <c r="E11" s="58" t="s">
        <v>644</v>
      </c>
      <c r="F11" s="58" t="s">
        <v>646</v>
      </c>
      <c r="G11" s="88" t="s">
        <v>31</v>
      </c>
      <c r="H11" s="58" t="s">
        <v>650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655</v>
      </c>
      <c r="Y11" s="58" t="s">
        <v>657</v>
      </c>
      <c r="Z11" s="58" t="s">
        <v>659</v>
      </c>
      <c r="AA11" s="58" t="s">
        <v>661</v>
      </c>
      <c r="AB11" s="88" t="s">
        <v>31</v>
      </c>
      <c r="AC11" s="58" t="s">
        <v>663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>
        <v>1</v>
      </c>
      <c r="Y14" s="14"/>
      <c r="Z14" s="14"/>
      <c r="AA14" s="14"/>
      <c r="AB14" s="15"/>
      <c r="AC14" s="16"/>
      <c r="AD14" s="17">
        <f t="shared" ref="AD14:AD29" si="1">X14+Y14*3+Z14*2+AA14*2+AC14*5</f>
        <v>1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7">
        <v>2</v>
      </c>
      <c r="Z15" s="22"/>
      <c r="AA15" s="28">
        <v>1</v>
      </c>
      <c r="AB15" s="23"/>
      <c r="AC15" s="24"/>
      <c r="AD15" s="17">
        <f t="shared" si="1"/>
        <v>8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8">
        <v>1</v>
      </c>
      <c r="AB19" s="23"/>
      <c r="AC19" s="24"/>
      <c r="AD19" s="17">
        <f t="shared" si="1"/>
        <v>2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 t="s">
        <v>162</v>
      </c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 t="shared" si="0"/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8">
        <v>1</v>
      </c>
      <c r="G26" s="23"/>
      <c r="H26" s="24"/>
      <c r="I26" s="17">
        <f t="shared" si="0"/>
        <v>2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 t="s">
        <v>666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 t="s">
        <v>667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668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392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8:AN28"/>
    <mergeCell ref="AI27:AN27"/>
    <mergeCell ref="N25:S25"/>
    <mergeCell ref="N29:S29"/>
    <mergeCell ref="N28:S28"/>
    <mergeCell ref="AI25:AN25"/>
    <mergeCell ref="AI26:AN26"/>
    <mergeCell ref="AI29:AN29"/>
    <mergeCell ref="AG35:AN37"/>
    <mergeCell ref="AJ32:AN32"/>
    <mergeCell ref="AC32:AH32"/>
    <mergeCell ref="W35:AE37"/>
    <mergeCell ref="W32:AA32"/>
    <mergeCell ref="N27:S27"/>
    <mergeCell ref="N26:S26"/>
    <mergeCell ref="H32:M32"/>
    <mergeCell ref="B32:F32"/>
    <mergeCell ref="O31:S31"/>
    <mergeCell ref="O32:S32"/>
    <mergeCell ref="L35:S37"/>
    <mergeCell ref="B35:J37"/>
    <mergeCell ref="B34:J34"/>
    <mergeCell ref="L34:S34"/>
    <mergeCell ref="H31:M31"/>
    <mergeCell ref="B31:F31"/>
    <mergeCell ref="K8:L8"/>
    <mergeCell ref="I8:J8"/>
    <mergeCell ref="AK9:AM9"/>
    <mergeCell ref="W7:AA7"/>
    <mergeCell ref="W6:AA6"/>
    <mergeCell ref="W9:AA9"/>
    <mergeCell ref="AK7:AM7"/>
    <mergeCell ref="P9:R9"/>
    <mergeCell ref="AI13:AN13"/>
    <mergeCell ref="Y11:Y13"/>
    <mergeCell ref="Z11:Z13"/>
    <mergeCell ref="AC11:AC13"/>
    <mergeCell ref="AD11:AD13"/>
    <mergeCell ref="AB11:AB13"/>
    <mergeCell ref="AA11:AA13"/>
    <mergeCell ref="AG12:AG13"/>
    <mergeCell ref="AE11:AH11"/>
    <mergeCell ref="AK10:AM10"/>
    <mergeCell ref="AE12:AE13"/>
    <mergeCell ref="AH12:AH13"/>
    <mergeCell ref="AF12:AF13"/>
    <mergeCell ref="AC6:AG6"/>
    <mergeCell ref="AK6:AM6"/>
    <mergeCell ref="AK8:AM8"/>
    <mergeCell ref="J11:M11"/>
    <mergeCell ref="AI24:AN24"/>
    <mergeCell ref="AI14:AN14"/>
    <mergeCell ref="AI15:AN15"/>
    <mergeCell ref="X11:X13"/>
    <mergeCell ref="AI21:AN21"/>
    <mergeCell ref="L12:L13"/>
    <mergeCell ref="N24:S24"/>
    <mergeCell ref="N23:S23"/>
    <mergeCell ref="N15:S15"/>
    <mergeCell ref="N19:S19"/>
    <mergeCell ref="N22:S22"/>
    <mergeCell ref="N21:S21"/>
    <mergeCell ref="N20:S20"/>
    <mergeCell ref="AI23:AN23"/>
    <mergeCell ref="AI22:AN22"/>
    <mergeCell ref="AI19:AN19"/>
    <mergeCell ref="B6:F6"/>
    <mergeCell ref="B7:F7"/>
    <mergeCell ref="B3:M3"/>
    <mergeCell ref="B2:M2"/>
    <mergeCell ref="H6:L6"/>
    <mergeCell ref="B5:F5"/>
    <mergeCell ref="H5:L5"/>
    <mergeCell ref="AI17:AN17"/>
    <mergeCell ref="AI16:AN16"/>
    <mergeCell ref="G11:G13"/>
    <mergeCell ref="H11:H13"/>
    <mergeCell ref="J12:J13"/>
    <mergeCell ref="E11:E13"/>
    <mergeCell ref="F11:F13"/>
    <mergeCell ref="D11:D13"/>
    <mergeCell ref="C11:C13"/>
    <mergeCell ref="B8:F8"/>
    <mergeCell ref="B9:F9"/>
    <mergeCell ref="I11:I13"/>
    <mergeCell ref="AJ2:AN2"/>
    <mergeCell ref="M12:M13"/>
    <mergeCell ref="N14:S14"/>
    <mergeCell ref="N13:S13"/>
    <mergeCell ref="K12:K13"/>
    <mergeCell ref="AI20:AN20"/>
    <mergeCell ref="AJ3:AN3"/>
    <mergeCell ref="W3:AH3"/>
    <mergeCell ref="W2:AH2"/>
    <mergeCell ref="O3:S3"/>
    <mergeCell ref="O2:S2"/>
    <mergeCell ref="N16:S16"/>
    <mergeCell ref="N17:S17"/>
    <mergeCell ref="P10:R10"/>
    <mergeCell ref="AI18:AN18"/>
    <mergeCell ref="N18:S18"/>
    <mergeCell ref="W5:AA5"/>
    <mergeCell ref="AC5:AG5"/>
    <mergeCell ref="AK5:AM5"/>
    <mergeCell ref="P5:R5"/>
    <mergeCell ref="AF8:AG8"/>
    <mergeCell ref="W8:AA8"/>
    <mergeCell ref="AD8:AE8"/>
    <mergeCell ref="P6:R6"/>
    <mergeCell ref="P8:R8"/>
    <mergeCell ref="P7:R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12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13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9000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640</v>
      </c>
      <c r="D11" s="58" t="s">
        <v>643</v>
      </c>
      <c r="E11" s="58" t="s">
        <v>645</v>
      </c>
      <c r="F11" s="58" t="s">
        <v>648</v>
      </c>
      <c r="G11" s="88" t="s">
        <v>31</v>
      </c>
      <c r="H11" s="58" t="s">
        <v>651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656</v>
      </c>
      <c r="Y11" s="58" t="s">
        <v>658</v>
      </c>
      <c r="Z11" s="58" t="s">
        <v>660</v>
      </c>
      <c r="AA11" s="58" t="s">
        <v>662</v>
      </c>
      <c r="AB11" s="88" t="s">
        <v>31</v>
      </c>
      <c r="AC11" s="58" t="s">
        <v>664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>
        <v>1</v>
      </c>
      <c r="I14" s="17">
        <f t="shared" ref="I14:I29" si="0">C14+D14*3+E14*2+F14*2+H14*5</f>
        <v>5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91" t="s">
        <v>81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2"/>
      <c r="G16" s="23"/>
      <c r="H16" s="24"/>
      <c r="I16" s="17">
        <f t="shared" si="0"/>
        <v>3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23"/>
      <c r="H19" s="24"/>
      <c r="I19" s="17">
        <f t="shared" si="0"/>
        <v>2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7">
        <v>1</v>
      </c>
      <c r="E22" s="22"/>
      <c r="F22" s="22"/>
      <c r="G22" s="23"/>
      <c r="H22" s="24"/>
      <c r="I22" s="17">
        <f t="shared" si="0"/>
        <v>3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>
        <v>0</v>
      </c>
      <c r="I32" s="46"/>
      <c r="J32" s="46"/>
      <c r="K32" s="46"/>
      <c r="L32" s="46"/>
      <c r="M32" s="47"/>
      <c r="N32" s="7"/>
      <c r="O32" s="79" t="s">
        <v>665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>
        <v>0</v>
      </c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11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1260000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260000</v>
      </c>
      <c r="C6" s="46"/>
      <c r="D6" s="46"/>
      <c r="E6" s="46"/>
      <c r="F6" s="47"/>
      <c r="G6" s="7"/>
      <c r="H6" s="68">
        <v>10000</v>
      </c>
      <c r="I6" s="46"/>
      <c r="J6" s="46"/>
      <c r="K6" s="46"/>
      <c r="L6" s="47"/>
      <c r="M6" s="7"/>
      <c r="N6" s="7"/>
      <c r="O6" s="7"/>
      <c r="P6" s="69" t="s">
        <v>670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 t="s">
        <v>182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45</v>
      </c>
      <c r="C8" s="62"/>
      <c r="D8" s="62"/>
      <c r="E8" s="62"/>
      <c r="F8" s="63"/>
      <c r="G8" s="7"/>
      <c r="H8" s="7"/>
      <c r="I8" s="50" t="s">
        <v>30</v>
      </c>
      <c r="J8" s="51"/>
      <c r="K8" s="75" t="str">
        <f>IF(B3&lt;&gt;"",IF(H6=AC6,"+0",IF(H6&gt;AC6,IF(H6&gt;=AC6*2,"+2","+1"),"+0")),"")</f>
        <v>+0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675</v>
      </c>
      <c r="D11" s="58" t="s">
        <v>677</v>
      </c>
      <c r="E11" s="58" t="s">
        <v>680</v>
      </c>
      <c r="F11" s="58" t="s">
        <v>682</v>
      </c>
      <c r="G11" s="88" t="s">
        <v>31</v>
      </c>
      <c r="H11" s="58" t="s">
        <v>684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686</v>
      </c>
      <c r="Y11" s="58" t="s">
        <v>687</v>
      </c>
      <c r="Z11" s="58" t="s">
        <v>688</v>
      </c>
      <c r="AA11" s="58" t="s">
        <v>689</v>
      </c>
      <c r="AB11" s="88" t="s">
        <v>31</v>
      </c>
      <c r="AC11" s="58" t="s">
        <v>690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>
        <v>3</v>
      </c>
      <c r="G14" s="14">
        <v>2</v>
      </c>
      <c r="H14" s="16"/>
      <c r="I14" s="17">
        <f t="shared" ref="I14:I29" si="0">C14+D14*3+E14*2+F14*2+H14*5</f>
        <v>6</v>
      </c>
      <c r="J14" s="18"/>
      <c r="K14" s="15"/>
      <c r="L14" s="15"/>
      <c r="M14" s="19"/>
      <c r="N14" s="77" t="s">
        <v>39</v>
      </c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>
        <v>1</v>
      </c>
      <c r="AB14" s="15"/>
      <c r="AC14" s="16"/>
      <c r="AD14" s="17">
        <f t="shared" ref="AD14:AD29" si="1">X14+Y14*3+Z14*2+AA14*2+AC14*5</f>
        <v>2</v>
      </c>
      <c r="AE14" s="18"/>
      <c r="AF14" s="15"/>
      <c r="AG14" s="15"/>
      <c r="AH14" s="19"/>
      <c r="AI14" s="77" t="s">
        <v>162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9" t="s">
        <v>351</v>
      </c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/>
      <c r="Y17" s="21"/>
      <c r="Z17" s="22"/>
      <c r="AA17" s="28"/>
      <c r="AB17" s="23"/>
      <c r="AC17" s="29">
        <v>1</v>
      </c>
      <c r="AD17" s="17">
        <f t="shared" si="1"/>
        <v>5</v>
      </c>
      <c r="AE17" s="35">
        <v>1</v>
      </c>
      <c r="AF17" s="22"/>
      <c r="AG17" s="22"/>
      <c r="AH17" s="24"/>
      <c r="AI17" s="77" t="s">
        <v>162</v>
      </c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9" t="s">
        <v>351</v>
      </c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2</v>
      </c>
      <c r="E20" s="22"/>
      <c r="F20" s="28"/>
      <c r="G20" s="23"/>
      <c r="H20" s="29"/>
      <c r="I20" s="17">
        <f t="shared" si="0"/>
        <v>6</v>
      </c>
      <c r="J20" s="20"/>
      <c r="K20" s="22"/>
      <c r="L20" s="22"/>
      <c r="M20" s="24"/>
      <c r="N20" s="77" t="s">
        <v>39</v>
      </c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8">
        <v>1</v>
      </c>
      <c r="G21" s="23"/>
      <c r="H21" s="29">
        <v>1</v>
      </c>
      <c r="I21" s="17">
        <f t="shared" si="0"/>
        <v>7</v>
      </c>
      <c r="J21" s="20"/>
      <c r="K21" s="22"/>
      <c r="L21" s="22"/>
      <c r="M21" s="24"/>
      <c r="N21" s="77" t="s">
        <v>39</v>
      </c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/>
      <c r="AB23" s="23"/>
      <c r="AC23" s="29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35">
        <v>1</v>
      </c>
      <c r="Y27" s="21"/>
      <c r="Z27" s="22"/>
      <c r="AA27" s="22"/>
      <c r="AB27" s="23"/>
      <c r="AC27" s="24"/>
      <c r="AD27" s="17">
        <f t="shared" si="1"/>
        <v>1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60000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 t="s">
        <v>704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J32:AN32"/>
    <mergeCell ref="AC32:AH32"/>
    <mergeCell ref="AI29:AN29"/>
    <mergeCell ref="AG35:AN37"/>
    <mergeCell ref="AI26:AN26"/>
    <mergeCell ref="M12:M13"/>
    <mergeCell ref="L12:L13"/>
    <mergeCell ref="AB11:AB13"/>
    <mergeCell ref="J12:J13"/>
    <mergeCell ref="J11:M11"/>
    <mergeCell ref="K12:K13"/>
    <mergeCell ref="N13:S13"/>
    <mergeCell ref="N18:S18"/>
    <mergeCell ref="N28:S28"/>
    <mergeCell ref="N27:S27"/>
    <mergeCell ref="N19:S19"/>
    <mergeCell ref="N20:S20"/>
    <mergeCell ref="N23:S23"/>
    <mergeCell ref="N22:S22"/>
    <mergeCell ref="N21:S21"/>
    <mergeCell ref="AI28:AN28"/>
    <mergeCell ref="AI27:AN27"/>
    <mergeCell ref="AI24:AN24"/>
    <mergeCell ref="AI25:AN25"/>
    <mergeCell ref="AG12:AG13"/>
    <mergeCell ref="AE11:AH11"/>
    <mergeCell ref="AH12:AH13"/>
    <mergeCell ref="AC11:AC13"/>
    <mergeCell ref="AD11:AD13"/>
    <mergeCell ref="AD8:AE8"/>
    <mergeCell ref="D11:D13"/>
    <mergeCell ref="E11:E13"/>
    <mergeCell ref="N17:S17"/>
    <mergeCell ref="P10:R10"/>
    <mergeCell ref="F11:F13"/>
    <mergeCell ref="G11:G13"/>
    <mergeCell ref="I11:I13"/>
    <mergeCell ref="H11:H13"/>
    <mergeCell ref="B34:J34"/>
    <mergeCell ref="B35:J37"/>
    <mergeCell ref="L34:S34"/>
    <mergeCell ref="B32:F32"/>
    <mergeCell ref="H31:M31"/>
    <mergeCell ref="B31:F31"/>
    <mergeCell ref="L35:S37"/>
    <mergeCell ref="H32:M32"/>
    <mergeCell ref="W35:AE37"/>
    <mergeCell ref="AK6:AM6"/>
    <mergeCell ref="AK5:AM5"/>
    <mergeCell ref="AF8:AG8"/>
    <mergeCell ref="AC5:AG5"/>
    <mergeCell ref="AI21:AN21"/>
    <mergeCell ref="AI22:AN22"/>
    <mergeCell ref="AI23:AN23"/>
    <mergeCell ref="O32:S32"/>
    <mergeCell ref="W32:AA32"/>
    <mergeCell ref="N26:S26"/>
    <mergeCell ref="N25:S25"/>
    <mergeCell ref="O31:S31"/>
    <mergeCell ref="N29:S29"/>
    <mergeCell ref="N24:S24"/>
    <mergeCell ref="Y11:Y13"/>
    <mergeCell ref="X11:X13"/>
    <mergeCell ref="N14:S14"/>
    <mergeCell ref="AK7:AM7"/>
    <mergeCell ref="AK10:AM10"/>
    <mergeCell ref="AI19:AN19"/>
    <mergeCell ref="AI18:AN18"/>
    <mergeCell ref="AI17:AN17"/>
    <mergeCell ref="AI20:AN20"/>
    <mergeCell ref="AI14:AN14"/>
    <mergeCell ref="C11:C13"/>
    <mergeCell ref="W8:AA8"/>
    <mergeCell ref="W9:AA9"/>
    <mergeCell ref="W5:AA5"/>
    <mergeCell ref="W6:AA6"/>
    <mergeCell ref="Z11:Z13"/>
    <mergeCell ref="W7:AA7"/>
    <mergeCell ref="AA11:AA13"/>
    <mergeCell ref="B5:F5"/>
    <mergeCell ref="B7:F7"/>
    <mergeCell ref="B6:F6"/>
    <mergeCell ref="B9:F9"/>
    <mergeCell ref="B8:F8"/>
    <mergeCell ref="I8:J8"/>
    <mergeCell ref="K8:L8"/>
    <mergeCell ref="H5:L5"/>
    <mergeCell ref="B3:M3"/>
    <mergeCell ref="B2:M2"/>
    <mergeCell ref="H6:L6"/>
    <mergeCell ref="AC6:AG6"/>
    <mergeCell ref="AE12:AE13"/>
    <mergeCell ref="AF12:AF13"/>
    <mergeCell ref="AI16:AN16"/>
    <mergeCell ref="AI13:AN13"/>
    <mergeCell ref="AI15:AN15"/>
    <mergeCell ref="AK9:AM9"/>
    <mergeCell ref="AK8:AM8"/>
    <mergeCell ref="N16:S16"/>
    <mergeCell ref="N15:S15"/>
    <mergeCell ref="O2:S2"/>
    <mergeCell ref="O3:S3"/>
    <mergeCell ref="P7:R7"/>
    <mergeCell ref="P8:R8"/>
    <mergeCell ref="P9:R9"/>
    <mergeCell ref="W3:AH3"/>
    <mergeCell ref="AJ3:AN3"/>
    <mergeCell ref="AJ2:AN2"/>
    <mergeCell ref="W2:AH2"/>
    <mergeCell ref="P5:R5"/>
    <mergeCell ref="P6:R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3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3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1190000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190000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TIE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4000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TIE</v>
      </c>
      <c r="AL6" s="46"/>
      <c r="AM6" s="47"/>
      <c r="AN6" s="7"/>
      <c r="AO6" s="8"/>
    </row>
    <row r="7" spans="1:41" ht="15" customHeight="1">
      <c r="A7" s="5"/>
      <c r="B7" s="70" t="s">
        <v>47</v>
      </c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 t="s">
        <v>48</v>
      </c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3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671</v>
      </c>
      <c r="D11" s="58" t="s">
        <v>672</v>
      </c>
      <c r="E11" s="58" t="s">
        <v>673</v>
      </c>
      <c r="F11" s="58" t="s">
        <v>674</v>
      </c>
      <c r="G11" s="88" t="s">
        <v>31</v>
      </c>
      <c r="H11" s="58" t="s">
        <v>676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678</v>
      </c>
      <c r="Y11" s="58" t="s">
        <v>679</v>
      </c>
      <c r="Z11" s="58" t="s">
        <v>681</v>
      </c>
      <c r="AA11" s="58" t="s">
        <v>683</v>
      </c>
      <c r="AB11" s="88" t="s">
        <v>31</v>
      </c>
      <c r="AC11" s="58" t="s">
        <v>685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35">
        <v>2</v>
      </c>
      <c r="Y15" s="21"/>
      <c r="Z15" s="22"/>
      <c r="AA15" s="22"/>
      <c r="AB15" s="23"/>
      <c r="AC15" s="24"/>
      <c r="AD15" s="17">
        <f t="shared" si="1"/>
        <v>2</v>
      </c>
      <c r="AE15" s="20"/>
      <c r="AF15" s="25"/>
      <c r="AG15" s="25"/>
      <c r="AH15" s="24"/>
      <c r="AI15" s="77" t="s">
        <v>694</v>
      </c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7">
        <v>1</v>
      </c>
      <c r="E20" s="22"/>
      <c r="F20" s="28"/>
      <c r="G20" s="23"/>
      <c r="H20" s="29"/>
      <c r="I20" s="17">
        <f t="shared" si="0"/>
        <v>3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>
        <v>1</v>
      </c>
      <c r="AB20" s="23"/>
      <c r="AC20" s="24"/>
      <c r="AD20" s="17">
        <f t="shared" si="1"/>
        <v>2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8">
        <v>1</v>
      </c>
      <c r="AB21" s="23"/>
      <c r="AC21" s="24"/>
      <c r="AD21" s="17">
        <f t="shared" si="1"/>
        <v>2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9">
        <v>1</v>
      </c>
      <c r="I23" s="17">
        <f t="shared" si="0"/>
        <v>5</v>
      </c>
      <c r="J23" s="20"/>
      <c r="K23" s="22"/>
      <c r="L23" s="22"/>
      <c r="M23" s="24"/>
      <c r="N23" s="77" t="s">
        <v>39</v>
      </c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9">
        <v>1</v>
      </c>
      <c r="AD23" s="17">
        <f t="shared" si="1"/>
        <v>7</v>
      </c>
      <c r="AE23" s="20"/>
      <c r="AF23" s="22"/>
      <c r="AG23" s="22"/>
      <c r="AH23" s="24"/>
      <c r="AI23" s="77" t="s">
        <v>547</v>
      </c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 t="s">
        <v>702</v>
      </c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703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O38"/>
  <sheetViews>
    <sheetView workbookViewId="0">
      <selection activeCell="W38" sqref="W3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9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1400000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1050000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350000</v>
      </c>
      <c r="X6" s="46"/>
      <c r="Y6" s="46"/>
      <c r="Z6" s="46"/>
      <c r="AA6" s="47"/>
      <c r="AB6" s="7"/>
      <c r="AC6" s="68">
        <v>10000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137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0</v>
      </c>
      <c r="Q8" s="46"/>
      <c r="R8" s="47"/>
      <c r="S8" s="7"/>
      <c r="T8" s="8"/>
      <c r="U8" s="9"/>
      <c r="V8" s="5"/>
      <c r="W8" s="61" t="s">
        <v>94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691</v>
      </c>
      <c r="D11" s="58" t="s">
        <v>692</v>
      </c>
      <c r="E11" s="58" t="s">
        <v>693</v>
      </c>
      <c r="F11" s="58" t="s">
        <v>695</v>
      </c>
      <c r="G11" s="88" t="s">
        <v>31</v>
      </c>
      <c r="H11" s="58" t="s">
        <v>696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697</v>
      </c>
      <c r="Y11" s="58" t="s">
        <v>698</v>
      </c>
      <c r="Z11" s="58" t="s">
        <v>699</v>
      </c>
      <c r="AA11" s="58" t="s">
        <v>700</v>
      </c>
      <c r="AB11" s="88" t="s">
        <v>31</v>
      </c>
      <c r="AC11" s="58" t="s">
        <v>701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8">
        <v>1</v>
      </c>
      <c r="G16" s="23"/>
      <c r="H16" s="24"/>
      <c r="I16" s="17">
        <f t="shared" si="0"/>
        <v>2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9">
        <v>1</v>
      </c>
      <c r="I21" s="17">
        <f t="shared" si="0"/>
        <v>5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9">
        <v>1</v>
      </c>
      <c r="AD21" s="17">
        <f t="shared" si="1"/>
        <v>5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2</v>
      </c>
      <c r="G24" s="23"/>
      <c r="H24" s="24"/>
      <c r="I24" s="17">
        <f t="shared" si="0"/>
        <v>4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35">
        <v>1</v>
      </c>
      <c r="D25" s="21"/>
      <c r="E25" s="22"/>
      <c r="F25" s="22"/>
      <c r="G25" s="23"/>
      <c r="H25" s="24"/>
      <c r="I25" s="17">
        <f t="shared" si="0"/>
        <v>1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7">
        <v>1</v>
      </c>
      <c r="Z28" s="22"/>
      <c r="AA28" s="22"/>
      <c r="AB28" s="23"/>
      <c r="AC28" s="24"/>
      <c r="AD28" s="17">
        <f t="shared" si="1"/>
        <v>3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30000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0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104" t="s">
        <v>782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>
      <selection activeCell="W8" sqref="W8:AA8"/>
    </sheetView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1110000</v>
      </c>
      <c r="P3" s="46"/>
      <c r="Q3" s="46"/>
      <c r="R3" s="46"/>
      <c r="S3" s="47"/>
      <c r="T3" s="8"/>
      <c r="U3" s="9"/>
      <c r="V3" s="5"/>
      <c r="W3" s="52" t="s">
        <v>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4000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LOSS</v>
      </c>
      <c r="Q6" s="46"/>
      <c r="R6" s="47"/>
      <c r="S6" s="7"/>
      <c r="T6" s="8"/>
      <c r="U6" s="9"/>
      <c r="V6" s="5"/>
      <c r="W6" s="74">
        <f>IF(W3&lt;&gt;"",IF(AJ3&lt;O3,O3-AJ3,0),"")</f>
        <v>110000</v>
      </c>
      <c r="X6" s="46"/>
      <c r="Y6" s="46"/>
      <c r="Z6" s="46"/>
      <c r="AA6" s="47"/>
      <c r="AB6" s="7"/>
      <c r="AC6" s="68">
        <v>11000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WIN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105" t="s">
        <v>784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1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0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2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705</v>
      </c>
      <c r="D11" s="58" t="s">
        <v>706</v>
      </c>
      <c r="E11" s="58" t="s">
        <v>708</v>
      </c>
      <c r="F11" s="58" t="s">
        <v>709</v>
      </c>
      <c r="G11" s="88" t="s">
        <v>31</v>
      </c>
      <c r="H11" s="58" t="s">
        <v>710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711</v>
      </c>
      <c r="Y11" s="58" t="s">
        <v>712</v>
      </c>
      <c r="Z11" s="58" t="s">
        <v>713</v>
      </c>
      <c r="AA11" s="58" t="s">
        <v>714</v>
      </c>
      <c r="AB11" s="88" t="s">
        <v>31</v>
      </c>
      <c r="AC11" s="58" t="s">
        <v>715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2</v>
      </c>
      <c r="Z14" s="14"/>
      <c r="AA14" s="14"/>
      <c r="AB14" s="15"/>
      <c r="AC14" s="16"/>
      <c r="AD14" s="17">
        <f t="shared" ref="AD14:AD29" si="1">X14+Y14*3+Z14*2+AA14*2+AC14*5</f>
        <v>6</v>
      </c>
      <c r="AE14" s="18"/>
      <c r="AF14" s="15"/>
      <c r="AG14" s="15"/>
      <c r="AH14" s="19"/>
      <c r="AI14" s="77" t="s">
        <v>478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35">
        <v>1</v>
      </c>
      <c r="D18" s="27"/>
      <c r="E18" s="22"/>
      <c r="F18" s="22"/>
      <c r="G18" s="23"/>
      <c r="H18" s="29">
        <v>1</v>
      </c>
      <c r="I18" s="17">
        <f t="shared" si="0"/>
        <v>6</v>
      </c>
      <c r="J18" s="20"/>
      <c r="K18" s="22"/>
      <c r="L18" s="22"/>
      <c r="M18" s="24"/>
      <c r="N18" s="77" t="s">
        <v>162</v>
      </c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35">
        <v>1</v>
      </c>
      <c r="D19" s="21"/>
      <c r="E19" s="22"/>
      <c r="F19" s="22"/>
      <c r="G19" s="23"/>
      <c r="H19" s="24"/>
      <c r="I19" s="17">
        <f t="shared" si="0"/>
        <v>1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8">
        <v>1</v>
      </c>
      <c r="AB26" s="23"/>
      <c r="AC26" s="24"/>
      <c r="AD26" s="17">
        <f t="shared" si="1"/>
        <v>2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8">
        <v>1</v>
      </c>
      <c r="AB27" s="23"/>
      <c r="AC27" s="29">
        <v>1</v>
      </c>
      <c r="AD27" s="17">
        <f t="shared" si="1"/>
        <v>7</v>
      </c>
      <c r="AE27" s="20"/>
      <c r="AF27" s="22"/>
      <c r="AG27" s="22"/>
      <c r="AH27" s="24"/>
      <c r="AI27" s="77" t="s">
        <v>728</v>
      </c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80000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1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254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 t="s">
        <v>739</v>
      </c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15:AN15"/>
    <mergeCell ref="AI14:AN14"/>
    <mergeCell ref="M12:M13"/>
    <mergeCell ref="N14:S14"/>
    <mergeCell ref="N13:S13"/>
    <mergeCell ref="N15:S15"/>
    <mergeCell ref="AF12:AF13"/>
    <mergeCell ref="J11:M11"/>
    <mergeCell ref="D11:D13"/>
    <mergeCell ref="E11:E13"/>
    <mergeCell ref="G11:G13"/>
    <mergeCell ref="F11:F13"/>
    <mergeCell ref="H11:H13"/>
    <mergeCell ref="Y11:Y13"/>
    <mergeCell ref="L12:L13"/>
    <mergeCell ref="K12:K13"/>
    <mergeCell ref="J12:J13"/>
    <mergeCell ref="I11:I13"/>
    <mergeCell ref="AH12:AH13"/>
    <mergeCell ref="AI13:AN13"/>
    <mergeCell ref="AF8:AG8"/>
    <mergeCell ref="AK6:AM6"/>
    <mergeCell ref="AE12:AE13"/>
    <mergeCell ref="AC11:AC13"/>
    <mergeCell ref="AD11:AD13"/>
    <mergeCell ref="X11:X13"/>
    <mergeCell ref="AB11:AB13"/>
    <mergeCell ref="AE11:AH11"/>
    <mergeCell ref="W5:AA5"/>
    <mergeCell ref="W2:AH2"/>
    <mergeCell ref="W3:AH3"/>
    <mergeCell ref="AC5:AG5"/>
    <mergeCell ref="B5:F5"/>
    <mergeCell ref="B2:M2"/>
    <mergeCell ref="P5:R5"/>
    <mergeCell ref="O2:S2"/>
    <mergeCell ref="AK10:AM10"/>
    <mergeCell ref="AK9:AM9"/>
    <mergeCell ref="AK8:AM8"/>
    <mergeCell ref="AK7:AM7"/>
    <mergeCell ref="AJ2:AN2"/>
    <mergeCell ref="AJ3:AN3"/>
    <mergeCell ref="AK5:AM5"/>
    <mergeCell ref="B9:F9"/>
    <mergeCell ref="B8:F8"/>
    <mergeCell ref="P9:R9"/>
    <mergeCell ref="P8:R8"/>
    <mergeCell ref="I8:J8"/>
    <mergeCell ref="P10:R10"/>
    <mergeCell ref="K8:L8"/>
    <mergeCell ref="B34:J34"/>
    <mergeCell ref="L34:S34"/>
    <mergeCell ref="B32:F32"/>
    <mergeCell ref="H5:L5"/>
    <mergeCell ref="H6:L6"/>
    <mergeCell ref="B6:F6"/>
    <mergeCell ref="P6:R6"/>
    <mergeCell ref="B3:M3"/>
    <mergeCell ref="O3:S3"/>
    <mergeCell ref="C11:C13"/>
    <mergeCell ref="AI16:AN16"/>
    <mergeCell ref="AI17:AN17"/>
    <mergeCell ref="AI18:AN18"/>
    <mergeCell ref="AI19:AN19"/>
    <mergeCell ref="AI23:AN23"/>
    <mergeCell ref="AI24:AN24"/>
    <mergeCell ref="AI25:AN25"/>
    <mergeCell ref="AI22:AN22"/>
    <mergeCell ref="AI26:AN26"/>
    <mergeCell ref="B35:J37"/>
    <mergeCell ref="L35:S37"/>
    <mergeCell ref="N24:S24"/>
    <mergeCell ref="N23:S23"/>
    <mergeCell ref="N20:S20"/>
    <mergeCell ref="N22:S22"/>
    <mergeCell ref="N21:S21"/>
    <mergeCell ref="AJ32:AN32"/>
    <mergeCell ref="AG35:AN37"/>
    <mergeCell ref="AI28:AN28"/>
    <mergeCell ref="AI29:AN29"/>
    <mergeCell ref="AI27:AN27"/>
    <mergeCell ref="W35:AE37"/>
    <mergeCell ref="AI21:AN21"/>
    <mergeCell ref="AI20:AN20"/>
    <mergeCell ref="N26:S26"/>
    <mergeCell ref="N25:S25"/>
    <mergeCell ref="H31:M31"/>
    <mergeCell ref="H32:M32"/>
    <mergeCell ref="AC32:AH32"/>
    <mergeCell ref="W32:AA32"/>
    <mergeCell ref="O31:S31"/>
    <mergeCell ref="B31:F31"/>
    <mergeCell ref="O32:S32"/>
    <mergeCell ref="AD8:AE8"/>
    <mergeCell ref="AC6:AG6"/>
    <mergeCell ref="B7:F7"/>
    <mergeCell ref="N17:S17"/>
    <mergeCell ref="N16:S16"/>
    <mergeCell ref="N29:S29"/>
    <mergeCell ref="N28:S28"/>
    <mergeCell ref="P7:R7"/>
    <mergeCell ref="W6:AA6"/>
    <mergeCell ref="W7:AA7"/>
    <mergeCell ref="Z11:Z13"/>
    <mergeCell ref="W8:AA8"/>
    <mergeCell ref="W9:AA9"/>
    <mergeCell ref="AA11:AA13"/>
    <mergeCell ref="N18:S18"/>
    <mergeCell ref="N19:S19"/>
    <mergeCell ref="N27:S27"/>
    <mergeCell ref="AG12:AG1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1560000</v>
      </c>
      <c r="P3" s="46"/>
      <c r="Q3" s="46"/>
      <c r="R3" s="46"/>
      <c r="S3" s="47"/>
      <c r="T3" s="8"/>
      <c r="U3" s="9"/>
      <c r="V3" s="5"/>
      <c r="W3" s="52" t="s">
        <v>7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1370000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15000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190000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707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+2</v>
      </c>
      <c r="L8" s="47"/>
      <c r="M8" s="7"/>
      <c r="N8" s="7"/>
      <c r="O8" s="7"/>
      <c r="P8" s="69">
        <f>IF(B3&lt;&gt;"",SUM(D14:D29),"")</f>
        <v>5</v>
      </c>
      <c r="Q8" s="46"/>
      <c r="R8" s="47"/>
      <c r="S8" s="7"/>
      <c r="T8" s="8"/>
      <c r="U8" s="9"/>
      <c r="V8" s="5"/>
      <c r="W8" s="61" t="s">
        <v>53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4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716</v>
      </c>
      <c r="D11" s="58" t="s">
        <v>717</v>
      </c>
      <c r="E11" s="58" t="s">
        <v>718</v>
      </c>
      <c r="F11" s="58" t="s">
        <v>719</v>
      </c>
      <c r="G11" s="88" t="s">
        <v>31</v>
      </c>
      <c r="H11" s="58" t="s">
        <v>720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721</v>
      </c>
      <c r="Y11" s="58" t="s">
        <v>722</v>
      </c>
      <c r="Z11" s="58" t="s">
        <v>723</v>
      </c>
      <c r="AA11" s="58" t="s">
        <v>724</v>
      </c>
      <c r="AB11" s="88" t="s">
        <v>31</v>
      </c>
      <c r="AC11" s="58" t="s">
        <v>725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2</v>
      </c>
      <c r="D14" s="14"/>
      <c r="E14" s="14"/>
      <c r="F14" s="14"/>
      <c r="G14" s="15"/>
      <c r="H14" s="16"/>
      <c r="I14" s="17">
        <f t="shared" ref="I14:I29" si="0"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>
        <v>1</v>
      </c>
      <c r="Z14" s="14"/>
      <c r="AA14" s="14"/>
      <c r="AB14" s="15"/>
      <c r="AC14" s="16"/>
      <c r="AD14" s="17">
        <f t="shared" ref="AD14:AD29" si="1">X14+Y14*3+Z14*2+AA14*2+AC14*5</f>
        <v>3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3</v>
      </c>
      <c r="E15" s="22"/>
      <c r="F15" s="22"/>
      <c r="G15" s="23"/>
      <c r="H15" s="24"/>
      <c r="I15" s="17">
        <f t="shared" si="0"/>
        <v>9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8">
        <v>1</v>
      </c>
      <c r="AB15" s="23"/>
      <c r="AC15" s="24"/>
      <c r="AD15" s="17">
        <f t="shared" si="1"/>
        <v>2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7">
        <v>1</v>
      </c>
      <c r="E16" s="22"/>
      <c r="F16" s="28">
        <v>1</v>
      </c>
      <c r="G16" s="23"/>
      <c r="H16" s="24"/>
      <c r="I16" s="17">
        <f t="shared" si="0"/>
        <v>5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1</v>
      </c>
      <c r="G19" s="33">
        <v>1</v>
      </c>
      <c r="H19" s="24"/>
      <c r="I19" s="17">
        <f t="shared" si="0"/>
        <v>2</v>
      </c>
      <c r="J19" s="20"/>
      <c r="K19" s="22"/>
      <c r="L19" s="22"/>
      <c r="M19" s="24"/>
      <c r="N19" s="77" t="s">
        <v>162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35" t="s">
        <v>166</v>
      </c>
      <c r="K20" s="28" t="s">
        <v>205</v>
      </c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8">
        <v>1</v>
      </c>
      <c r="AB24" s="23"/>
      <c r="AC24" s="24"/>
      <c r="AD24" s="17">
        <f t="shared" si="1"/>
        <v>2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8">
        <v>1</v>
      </c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9">
        <v>1</v>
      </c>
      <c r="I27" s="17">
        <f t="shared" si="0"/>
        <v>9</v>
      </c>
      <c r="J27" s="20"/>
      <c r="K27" s="22"/>
      <c r="L27" s="22"/>
      <c r="M27" s="24"/>
      <c r="N27" s="77" t="s">
        <v>39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8">
        <v>1</v>
      </c>
      <c r="AB29" s="23"/>
      <c r="AC29" s="24"/>
      <c r="AD29" s="17">
        <f t="shared" si="1"/>
        <v>2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40000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50000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5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6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">
        <v>726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9000</v>
      </c>
      <c r="AD6" s="46"/>
      <c r="AE6" s="46"/>
      <c r="AF6" s="46"/>
      <c r="AG6" s="47"/>
      <c r="AH6" s="7"/>
      <c r="AI6" s="7"/>
      <c r="AJ6" s="7"/>
      <c r="AK6" s="69" t="s">
        <v>727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+1</v>
      </c>
      <c r="AG8" s="47"/>
      <c r="AH8" s="7"/>
      <c r="AI8" s="7"/>
      <c r="AJ8" s="7"/>
      <c r="AK8" s="69">
        <f>IF(W3&lt;&gt;"",SUM(Y14:Y29),"")</f>
        <v>0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v>2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729</v>
      </c>
      <c r="D11" s="58" t="s">
        <v>730</v>
      </c>
      <c r="E11" s="58" t="s">
        <v>731</v>
      </c>
      <c r="F11" s="58" t="s">
        <v>732</v>
      </c>
      <c r="G11" s="88" t="s">
        <v>31</v>
      </c>
      <c r="H11" s="58" t="s">
        <v>733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734</v>
      </c>
      <c r="Y11" s="58" t="s">
        <v>735</v>
      </c>
      <c r="Z11" s="58" t="s">
        <v>736</v>
      </c>
      <c r="AA11" s="58" t="s">
        <v>737</v>
      </c>
      <c r="AB11" s="88" t="s">
        <v>31</v>
      </c>
      <c r="AC11" s="58" t="s">
        <v>738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/>
      <c r="D14" s="14"/>
      <c r="E14" s="14"/>
      <c r="F14" s="14"/>
      <c r="G14" s="15"/>
      <c r="H14" s="16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1"/>
      <c r="E15" s="22"/>
      <c r="F15" s="22"/>
      <c r="G15" s="23"/>
      <c r="H15" s="24"/>
      <c r="I15" s="17">
        <f t="shared" si="0"/>
        <v>0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8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9">
        <v>1</v>
      </c>
      <c r="AD22" s="17">
        <f t="shared" si="1"/>
        <v>5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35">
        <v>1</v>
      </c>
      <c r="Y23" s="21"/>
      <c r="Z23" s="22"/>
      <c r="AA23" s="22"/>
      <c r="AB23" s="23"/>
      <c r="AC23" s="24"/>
      <c r="AD23" s="17">
        <f t="shared" si="1"/>
        <v>1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7">
        <v>1</v>
      </c>
      <c r="E24" s="22"/>
      <c r="F24" s="22"/>
      <c r="G24" s="23"/>
      <c r="H24" s="24"/>
      <c r="I24" s="17">
        <f t="shared" si="0"/>
        <v>3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35">
        <v>1</v>
      </c>
      <c r="Y25" s="21"/>
      <c r="Z25" s="22"/>
      <c r="AA25" s="22"/>
      <c r="AB25" s="23"/>
      <c r="AC25" s="24"/>
      <c r="AD25" s="17">
        <f t="shared" si="1"/>
        <v>1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35">
        <v>1</v>
      </c>
      <c r="D27" s="27">
        <v>1</v>
      </c>
      <c r="E27" s="22"/>
      <c r="F27" s="28"/>
      <c r="G27" s="23"/>
      <c r="H27" s="24"/>
      <c r="I27" s="17">
        <f t="shared" si="0"/>
        <v>4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35">
        <v>1</v>
      </c>
      <c r="D28" s="21"/>
      <c r="E28" s="22"/>
      <c r="F28" s="28">
        <v>1</v>
      </c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8">
        <v>1</v>
      </c>
      <c r="G29" s="23"/>
      <c r="H29" s="29">
        <v>1</v>
      </c>
      <c r="I29" s="17">
        <f t="shared" si="0"/>
        <v>7</v>
      </c>
      <c r="J29" s="20"/>
      <c r="K29" s="22"/>
      <c r="L29" s="22"/>
      <c r="M29" s="24"/>
      <c r="N29" s="77" t="s">
        <v>162</v>
      </c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60000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2</v>
      </c>
      <c r="P32" s="46"/>
      <c r="Q32" s="46"/>
      <c r="R32" s="46"/>
      <c r="S32" s="47"/>
      <c r="T32" s="8"/>
      <c r="U32" s="9"/>
      <c r="V32" s="5"/>
      <c r="W32" s="78">
        <v>40000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3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AI23:AN23"/>
    <mergeCell ref="AI22:AN22"/>
    <mergeCell ref="AI25:AN25"/>
    <mergeCell ref="AI26:AN26"/>
    <mergeCell ref="AI14:AN14"/>
    <mergeCell ref="AI15:AN15"/>
    <mergeCell ref="AI13:AN13"/>
    <mergeCell ref="AI28:AN28"/>
    <mergeCell ref="AI27:AN27"/>
    <mergeCell ref="AI19:AN19"/>
    <mergeCell ref="AI20:AN20"/>
    <mergeCell ref="AI21:AN21"/>
    <mergeCell ref="AI24:AN24"/>
    <mergeCell ref="AI16:AN16"/>
    <mergeCell ref="AI17:AN17"/>
    <mergeCell ref="AI18:AN18"/>
    <mergeCell ref="N14:S14"/>
    <mergeCell ref="N15:S15"/>
    <mergeCell ref="N17:S17"/>
    <mergeCell ref="N16:S16"/>
    <mergeCell ref="N19:S19"/>
    <mergeCell ref="N18:S18"/>
    <mergeCell ref="N22:S22"/>
    <mergeCell ref="N23:S23"/>
    <mergeCell ref="N20:S20"/>
    <mergeCell ref="N21:S21"/>
    <mergeCell ref="B9:F9"/>
    <mergeCell ref="P9:R9"/>
    <mergeCell ref="W7:AA7"/>
    <mergeCell ref="B8:F8"/>
    <mergeCell ref="D11:D13"/>
    <mergeCell ref="I8:J8"/>
    <mergeCell ref="AF12:AF13"/>
    <mergeCell ref="J11:M11"/>
    <mergeCell ref="P10:R10"/>
    <mergeCell ref="C11:C13"/>
    <mergeCell ref="E11:E13"/>
    <mergeCell ref="M12:M13"/>
    <mergeCell ref="L12:L13"/>
    <mergeCell ref="K12:K13"/>
    <mergeCell ref="N13:S13"/>
    <mergeCell ref="AC11:AC13"/>
    <mergeCell ref="AD11:AD13"/>
    <mergeCell ref="B6:F6"/>
    <mergeCell ref="P6:R6"/>
    <mergeCell ref="P5:R5"/>
    <mergeCell ref="AG12:AG13"/>
    <mergeCell ref="AH12:AH13"/>
    <mergeCell ref="AE11:AH11"/>
    <mergeCell ref="AD8:AE8"/>
    <mergeCell ref="AE12:AE13"/>
    <mergeCell ref="AA11:AA13"/>
    <mergeCell ref="AB11:AB13"/>
    <mergeCell ref="X11:X13"/>
    <mergeCell ref="Y11:Y13"/>
    <mergeCell ref="K8:L8"/>
    <mergeCell ref="P8:R8"/>
    <mergeCell ref="W8:AA8"/>
    <mergeCell ref="B7:F7"/>
    <mergeCell ref="W9:AA9"/>
    <mergeCell ref="Z11:Z13"/>
    <mergeCell ref="P7:R7"/>
    <mergeCell ref="F11:F13"/>
    <mergeCell ref="I11:I13"/>
    <mergeCell ref="J12:J13"/>
    <mergeCell ref="G11:G13"/>
    <mergeCell ref="H11:H13"/>
    <mergeCell ref="O31:S31"/>
    <mergeCell ref="O32:S32"/>
    <mergeCell ref="AI29:AN29"/>
    <mergeCell ref="N25:S25"/>
    <mergeCell ref="N26:S26"/>
    <mergeCell ref="H31:M31"/>
    <mergeCell ref="N27:S27"/>
    <mergeCell ref="N28:S28"/>
    <mergeCell ref="B31:F31"/>
    <mergeCell ref="B32:F32"/>
    <mergeCell ref="L35:S37"/>
    <mergeCell ref="L34:S34"/>
    <mergeCell ref="H32:M32"/>
    <mergeCell ref="W35:AE37"/>
    <mergeCell ref="AG35:AN37"/>
    <mergeCell ref="AJ32:AN32"/>
    <mergeCell ref="AC32:AH32"/>
    <mergeCell ref="B35:J37"/>
    <mergeCell ref="W32:AA32"/>
    <mergeCell ref="B34:J34"/>
    <mergeCell ref="N29:S29"/>
    <mergeCell ref="AK6:AM6"/>
    <mergeCell ref="AK5:AM5"/>
    <mergeCell ref="AK10:AM10"/>
    <mergeCell ref="B2:M2"/>
    <mergeCell ref="B3:M3"/>
    <mergeCell ref="O2:S2"/>
    <mergeCell ref="O3:S3"/>
    <mergeCell ref="AK9:AM9"/>
    <mergeCell ref="AK8:AM8"/>
    <mergeCell ref="AK7:AM7"/>
    <mergeCell ref="N24:S24"/>
    <mergeCell ref="W2:AH2"/>
    <mergeCell ref="W3:AH3"/>
    <mergeCell ref="AC5:AG5"/>
    <mergeCell ref="AC6:AG6"/>
    <mergeCell ref="AF8:AG8"/>
    <mergeCell ref="W5:AA5"/>
    <mergeCell ref="W6:AA6"/>
    <mergeCell ref="AJ3:AN3"/>
    <mergeCell ref="AJ2:AN2"/>
    <mergeCell ref="H5:L5"/>
    <mergeCell ref="H6:L6"/>
    <mergeCell ref="B5:F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50" t="s">
        <v>21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7"/>
      <c r="O2" s="50" t="s">
        <v>23</v>
      </c>
      <c r="P2" s="51"/>
      <c r="Q2" s="51"/>
      <c r="R2" s="51"/>
      <c r="S2" s="51"/>
      <c r="T2" s="8"/>
      <c r="U2" s="9"/>
      <c r="V2" s="5"/>
      <c r="W2" s="50" t="s">
        <v>24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7"/>
      <c r="AJ2" s="50" t="s">
        <v>23</v>
      </c>
      <c r="AK2" s="51"/>
      <c r="AL2" s="51"/>
      <c r="AM2" s="51"/>
      <c r="AN2" s="51"/>
      <c r="AO2" s="8"/>
    </row>
    <row r="3" spans="1:41" ht="15" customHeight="1">
      <c r="A3" s="5"/>
      <c r="B3" s="52" t="s">
        <v>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1480000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1070000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50" t="s">
        <v>26</v>
      </c>
      <c r="C5" s="51"/>
      <c r="D5" s="51"/>
      <c r="E5" s="51"/>
      <c r="F5" s="51"/>
      <c r="G5" s="7"/>
      <c r="H5" s="50" t="s">
        <v>27</v>
      </c>
      <c r="I5" s="51"/>
      <c r="J5" s="51"/>
      <c r="K5" s="51"/>
      <c r="L5" s="51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50" t="s">
        <v>26</v>
      </c>
      <c r="X5" s="51"/>
      <c r="Y5" s="51"/>
      <c r="Z5" s="51"/>
      <c r="AA5" s="51"/>
      <c r="AB5" s="7"/>
      <c r="AC5" s="50" t="s">
        <v>27</v>
      </c>
      <c r="AD5" s="51"/>
      <c r="AE5" s="51"/>
      <c r="AF5" s="51"/>
      <c r="AG5" s="51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13000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410000</v>
      </c>
      <c r="X6" s="46"/>
      <c r="Y6" s="46"/>
      <c r="Z6" s="46"/>
      <c r="AA6" s="47"/>
      <c r="AB6" s="7"/>
      <c r="AC6" s="68">
        <v>8000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 t="s">
        <v>740</v>
      </c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50" t="s">
        <v>30</v>
      </c>
      <c r="J8" s="51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3</v>
      </c>
      <c r="Q8" s="46"/>
      <c r="R8" s="47"/>
      <c r="S8" s="7"/>
      <c r="T8" s="8"/>
      <c r="U8" s="9"/>
      <c r="V8" s="5"/>
      <c r="W8" s="61" t="s">
        <v>579</v>
      </c>
      <c r="X8" s="62"/>
      <c r="Y8" s="62"/>
      <c r="Z8" s="62"/>
      <c r="AA8" s="63"/>
      <c r="AB8" s="7"/>
      <c r="AC8" s="7"/>
      <c r="AD8" s="50" t="s">
        <v>30</v>
      </c>
      <c r="AE8" s="51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2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 t="s">
        <v>48</v>
      </c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3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0"/>
      <c r="AK10" s="69">
        <f>IF(W3&lt;&gt;"",SUM(AA14:AA29),"")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741</v>
      </c>
      <c r="D11" s="58" t="s">
        <v>742</v>
      </c>
      <c r="E11" s="58" t="s">
        <v>743</v>
      </c>
      <c r="F11" s="58" t="s">
        <v>744</v>
      </c>
      <c r="G11" s="88" t="s">
        <v>31</v>
      </c>
      <c r="H11" s="58" t="s">
        <v>745</v>
      </c>
      <c r="I11" s="67" t="s">
        <v>32</v>
      </c>
      <c r="J11" s="90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746</v>
      </c>
      <c r="Y11" s="58" t="s">
        <v>747</v>
      </c>
      <c r="Z11" s="58" t="s">
        <v>748</v>
      </c>
      <c r="AA11" s="58" t="s">
        <v>749</v>
      </c>
      <c r="AB11" s="88" t="s">
        <v>31</v>
      </c>
      <c r="AC11" s="58" t="s">
        <v>750</v>
      </c>
      <c r="AD11" s="67" t="s">
        <v>32</v>
      </c>
      <c r="AE11" s="90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4"/>
      <c r="E14" s="14"/>
      <c r="F14" s="14"/>
      <c r="G14" s="15"/>
      <c r="H14" s="16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3"/>
      <c r="Y14" s="14"/>
      <c r="Z14" s="14"/>
      <c r="AA14" s="14"/>
      <c r="AB14" s="15"/>
      <c r="AC14" s="16"/>
      <c r="AD14" s="17">
        <f t="shared" ref="AD14:AD29" si="1">X14+Y14*3+Z14*2+AA14*2+AC14*5</f>
        <v>0</v>
      </c>
      <c r="AE14" s="18"/>
      <c r="AF14" s="15"/>
      <c r="AG14" s="14" t="s">
        <v>206</v>
      </c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20"/>
      <c r="D15" s="27">
        <v>2</v>
      </c>
      <c r="E15" s="22"/>
      <c r="F15" s="22"/>
      <c r="G15" s="23"/>
      <c r="H15" s="24"/>
      <c r="I15" s="17">
        <f t="shared" si="0"/>
        <v>6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35">
        <v>1</v>
      </c>
      <c r="D16" s="27">
        <v>1</v>
      </c>
      <c r="E16" s="22"/>
      <c r="F16" s="22"/>
      <c r="G16" s="23"/>
      <c r="H16" s="24"/>
      <c r="I16" s="17">
        <f t="shared" si="0"/>
        <v>4</v>
      </c>
      <c r="J16" s="20"/>
      <c r="K16" s="22"/>
      <c r="L16" s="22"/>
      <c r="M16" s="24"/>
      <c r="N16" s="77" t="s">
        <v>760</v>
      </c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7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35">
        <v>1</v>
      </c>
      <c r="Y17" s="21"/>
      <c r="Z17" s="22"/>
      <c r="AA17" s="28"/>
      <c r="AB17" s="23"/>
      <c r="AC17" s="29">
        <v>1</v>
      </c>
      <c r="AD17" s="17">
        <f t="shared" si="1"/>
        <v>6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8">
        <v>1</v>
      </c>
      <c r="G18" s="23"/>
      <c r="H18" s="24"/>
      <c r="I18" s="17">
        <f t="shared" si="0"/>
        <v>2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8">
        <v>2</v>
      </c>
      <c r="G19" s="23"/>
      <c r="H19" s="29">
        <v>1</v>
      </c>
      <c r="I19" s="17">
        <f t="shared" si="0"/>
        <v>9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/>
      <c r="G20" s="23"/>
      <c r="H20" s="29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8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35">
        <v>1</v>
      </c>
      <c r="D23" s="21"/>
      <c r="E23" s="22"/>
      <c r="F23" s="22"/>
      <c r="G23" s="23"/>
      <c r="H23" s="24"/>
      <c r="I23" s="17">
        <f t="shared" si="0"/>
        <v>1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8">
        <v>1</v>
      </c>
      <c r="AB23" s="23"/>
      <c r="AC23" s="24"/>
      <c r="AD23" s="17">
        <f t="shared" si="1"/>
        <v>2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7">
        <v>1</v>
      </c>
      <c r="Z24" s="22"/>
      <c r="AA24" s="22"/>
      <c r="AB24" s="23"/>
      <c r="AC24" s="24"/>
      <c r="AD24" s="17">
        <f t="shared" si="1"/>
        <v>3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7">
        <v>1</v>
      </c>
      <c r="Z25" s="22"/>
      <c r="AA25" s="22"/>
      <c r="AB25" s="23"/>
      <c r="AC25" s="24"/>
      <c r="AD25" s="17">
        <f t="shared" si="1"/>
        <v>3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8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0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50" t="s">
        <v>40</v>
      </c>
      <c r="C31" s="51"/>
      <c r="D31" s="51"/>
      <c r="E31" s="51"/>
      <c r="F31" s="51"/>
      <c r="G31" s="7"/>
      <c r="H31" s="50" t="s">
        <v>41</v>
      </c>
      <c r="I31" s="51"/>
      <c r="J31" s="51"/>
      <c r="K31" s="51"/>
      <c r="L31" s="51"/>
      <c r="M31" s="51"/>
      <c r="N31" s="7"/>
      <c r="O31" s="50" t="s">
        <v>42</v>
      </c>
      <c r="P31" s="51"/>
      <c r="Q31" s="51"/>
      <c r="R31" s="51"/>
      <c r="S31" s="51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/>
      <c r="P32" s="46"/>
      <c r="Q32" s="46"/>
      <c r="R32" s="46"/>
      <c r="S32" s="47"/>
      <c r="T32" s="8"/>
      <c r="U32" s="9"/>
      <c r="V32" s="5"/>
      <c r="W32" s="78">
        <v>20000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/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50" t="s">
        <v>43</v>
      </c>
      <c r="C34" s="51"/>
      <c r="D34" s="51"/>
      <c r="E34" s="51"/>
      <c r="F34" s="51"/>
      <c r="G34" s="51"/>
      <c r="H34" s="51"/>
      <c r="I34" s="51"/>
      <c r="J34" s="51"/>
      <c r="K34" s="7"/>
      <c r="L34" s="50" t="s">
        <v>44</v>
      </c>
      <c r="M34" s="51"/>
      <c r="N34" s="51"/>
      <c r="O34" s="51"/>
      <c r="P34" s="51"/>
      <c r="Q34" s="51"/>
      <c r="R34" s="51"/>
      <c r="S34" s="51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 t="s">
        <v>353</v>
      </c>
      <c r="C35" s="81"/>
      <c r="D35" s="81"/>
      <c r="E35" s="81"/>
      <c r="F35" s="81"/>
      <c r="G35" s="81"/>
      <c r="H35" s="81"/>
      <c r="I35" s="81"/>
      <c r="J35" s="82"/>
      <c r="K35" s="7"/>
      <c r="L35" s="80" t="s">
        <v>765</v>
      </c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111">
    <mergeCell ref="N27:S27"/>
    <mergeCell ref="N28:S28"/>
    <mergeCell ref="B31:F31"/>
    <mergeCell ref="B32:F32"/>
    <mergeCell ref="N24:S24"/>
    <mergeCell ref="N22:S22"/>
    <mergeCell ref="N23:S23"/>
    <mergeCell ref="N20:S20"/>
    <mergeCell ref="N21:S21"/>
    <mergeCell ref="N29:S29"/>
    <mergeCell ref="AI17:AN17"/>
    <mergeCell ref="AI18:AN18"/>
    <mergeCell ref="AF12:AF13"/>
    <mergeCell ref="AG12:AG13"/>
    <mergeCell ref="AH12:AH13"/>
    <mergeCell ref="AI13:AN13"/>
    <mergeCell ref="AI14:AN14"/>
    <mergeCell ref="AE12:AE13"/>
    <mergeCell ref="AI28:AN28"/>
    <mergeCell ref="AI27:AN27"/>
    <mergeCell ref="AI19:AN19"/>
    <mergeCell ref="AI20:AN20"/>
    <mergeCell ref="AI21:AN21"/>
    <mergeCell ref="N25:S25"/>
    <mergeCell ref="N26:S26"/>
    <mergeCell ref="AI23:AN23"/>
    <mergeCell ref="AI22:AN22"/>
    <mergeCell ref="AI29:AN29"/>
    <mergeCell ref="AI25:AN25"/>
    <mergeCell ref="AI26:AN26"/>
    <mergeCell ref="AI24:AN24"/>
    <mergeCell ref="W35:AE37"/>
    <mergeCell ref="AG35:AN37"/>
    <mergeCell ref="AJ32:AN32"/>
    <mergeCell ref="AC32:AH32"/>
    <mergeCell ref="L35:S37"/>
    <mergeCell ref="B35:J37"/>
    <mergeCell ref="W32:AA32"/>
    <mergeCell ref="O31:S31"/>
    <mergeCell ref="L34:S34"/>
    <mergeCell ref="O32:S32"/>
    <mergeCell ref="B34:J34"/>
    <mergeCell ref="H31:M31"/>
    <mergeCell ref="H32:M32"/>
    <mergeCell ref="K12:K13"/>
    <mergeCell ref="J12:J13"/>
    <mergeCell ref="N14:S14"/>
    <mergeCell ref="N13:S13"/>
    <mergeCell ref="N15:S15"/>
    <mergeCell ref="N17:S17"/>
    <mergeCell ref="N16:S16"/>
    <mergeCell ref="N19:S19"/>
    <mergeCell ref="N18:S18"/>
    <mergeCell ref="AI15:AN15"/>
    <mergeCell ref="AI16:AN16"/>
    <mergeCell ref="B7:F7"/>
    <mergeCell ref="B9:F9"/>
    <mergeCell ref="B8:F8"/>
    <mergeCell ref="W8:AA8"/>
    <mergeCell ref="I8:J8"/>
    <mergeCell ref="K8:L8"/>
    <mergeCell ref="H5:L5"/>
    <mergeCell ref="H6:L6"/>
    <mergeCell ref="G11:G13"/>
    <mergeCell ref="H11:H13"/>
    <mergeCell ref="M12:M13"/>
    <mergeCell ref="B5:F5"/>
    <mergeCell ref="B6:F6"/>
    <mergeCell ref="P6:R6"/>
    <mergeCell ref="P9:R9"/>
    <mergeCell ref="J11:M11"/>
    <mergeCell ref="P10:R10"/>
    <mergeCell ref="AC11:AC13"/>
    <mergeCell ref="AD11:AD13"/>
    <mergeCell ref="W9:AA9"/>
    <mergeCell ref="AA11:AA13"/>
    <mergeCell ref="X11:X13"/>
    <mergeCell ref="Z11:Z13"/>
    <mergeCell ref="AE11:AH11"/>
    <mergeCell ref="AB11:AB13"/>
    <mergeCell ref="W2:AH2"/>
    <mergeCell ref="W3:AH3"/>
    <mergeCell ref="P5:R5"/>
    <mergeCell ref="AC5:AG5"/>
    <mergeCell ref="AC6:AG6"/>
    <mergeCell ref="W5:AA5"/>
    <mergeCell ref="W6:AA6"/>
    <mergeCell ref="B2:M2"/>
    <mergeCell ref="B3:M3"/>
    <mergeCell ref="O2:S2"/>
    <mergeCell ref="O3:S3"/>
    <mergeCell ref="D11:D13"/>
    <mergeCell ref="C11:C13"/>
    <mergeCell ref="E11:E13"/>
    <mergeCell ref="F11:F13"/>
    <mergeCell ref="AK6:AM6"/>
    <mergeCell ref="AK5:AM5"/>
    <mergeCell ref="AK10:AM10"/>
    <mergeCell ref="L12:L13"/>
    <mergeCell ref="I11:I13"/>
    <mergeCell ref="AJ3:AN3"/>
    <mergeCell ref="AJ2:AN2"/>
    <mergeCell ref="P8:R8"/>
    <mergeCell ref="P7:R7"/>
    <mergeCell ref="AD8:AE8"/>
    <mergeCell ref="AF8:AG8"/>
    <mergeCell ref="W7:AA7"/>
    <mergeCell ref="AK9:AM9"/>
    <mergeCell ref="AK8:AM8"/>
    <mergeCell ref="AK7:AM7"/>
    <mergeCell ref="Y11:Y1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1010000</v>
      </c>
      <c r="P3" s="46"/>
      <c r="Q3" s="46"/>
      <c r="R3" s="46"/>
      <c r="S3" s="47"/>
      <c r="T3" s="8"/>
      <c r="U3" s="9"/>
      <c r="V3" s="5"/>
      <c r="W3" s="52" t="s">
        <v>1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1040000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30000</v>
      </c>
      <c r="C6" s="46"/>
      <c r="D6" s="46"/>
      <c r="E6" s="46"/>
      <c r="F6" s="47"/>
      <c r="G6" s="7"/>
      <c r="H6" s="68">
        <v>11000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6000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+1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IF(W3&lt;&gt;"",IF(AC6=H6,"+0",IF(AC6&gt;H6,IF(AC6&gt;=H6*2,"+2","+1"),"+0")),"")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IF(W3&lt;&gt;"",SUM(AA14:AA29),"")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751</v>
      </c>
      <c r="D11" s="58" t="s">
        <v>752</v>
      </c>
      <c r="E11" s="58" t="s">
        <v>753</v>
      </c>
      <c r="F11" s="58" t="s">
        <v>754</v>
      </c>
      <c r="G11" s="88" t="s">
        <v>31</v>
      </c>
      <c r="H11" s="58" t="s">
        <v>755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756</v>
      </c>
      <c r="Y11" s="58" t="s">
        <v>752</v>
      </c>
      <c r="Z11" s="58" t="s">
        <v>757</v>
      </c>
      <c r="AA11" s="58" t="s">
        <v>758</v>
      </c>
      <c r="AB11" s="88" t="s">
        <v>31</v>
      </c>
      <c r="AC11" s="58" t="s">
        <v>759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5"/>
      <c r="G14" s="15"/>
      <c r="H14" s="19"/>
      <c r="I14" s="17">
        <f t="shared" ref="I14:I29" si="0">C14+D14*3+E14*2+F14*2+H14*5</f>
        <v>0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1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>
        <v>1</v>
      </c>
      <c r="G15" s="23"/>
      <c r="H15" s="24"/>
      <c r="I15" s="17">
        <f t="shared" si="0"/>
        <v>3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35">
        <v>1</v>
      </c>
      <c r="Y18" s="21"/>
      <c r="Z18" s="22"/>
      <c r="AA18" s="22"/>
      <c r="AB18" s="23"/>
      <c r="AC18" s="24"/>
      <c r="AD18" s="17">
        <f t="shared" si="1"/>
        <v>1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>
        <v>1</v>
      </c>
      <c r="I19" s="17">
        <f t="shared" si="0"/>
        <v>5</v>
      </c>
      <c r="J19" s="20"/>
      <c r="K19" s="22"/>
      <c r="L19" s="22"/>
      <c r="M19" s="24"/>
      <c r="N19" s="77" t="s">
        <v>39</v>
      </c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1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7">
        <v>1</v>
      </c>
      <c r="Z23" s="22"/>
      <c r="AA23" s="22"/>
      <c r="AB23" s="23"/>
      <c r="AC23" s="24"/>
      <c r="AD23" s="17">
        <f t="shared" si="1"/>
        <v>3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2"/>
      <c r="G24" s="23"/>
      <c r="H24" s="24"/>
      <c r="I24" s="17">
        <f t="shared" si="0"/>
        <v>0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si="0"/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8">
        <v>1</v>
      </c>
      <c r="AA25" s="22"/>
      <c r="AB25" s="23"/>
      <c r="AC25" s="24"/>
      <c r="AD25" s="17">
        <f t="shared" si="1"/>
        <v>2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>
        <v>1</v>
      </c>
      <c r="E28" s="22"/>
      <c r="F28" s="22"/>
      <c r="G28" s="23"/>
      <c r="H28" s="24"/>
      <c r="I28" s="17">
        <f t="shared" si="0"/>
        <v>3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8">
        <v>1</v>
      </c>
      <c r="E29" s="22"/>
      <c r="F29" s="22"/>
      <c r="G29" s="23"/>
      <c r="H29" s="24"/>
      <c r="I29" s="17">
        <f t="shared" si="0"/>
        <v>3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9">
        <v>1</v>
      </c>
      <c r="AD29" s="17">
        <f t="shared" si="1"/>
        <v>5</v>
      </c>
      <c r="AE29" s="20"/>
      <c r="AF29" s="22"/>
      <c r="AG29" s="22"/>
      <c r="AH29" s="24"/>
      <c r="AI29" s="77" t="s">
        <v>160</v>
      </c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80000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 t="s">
        <v>770</v>
      </c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 t="s">
        <v>600</v>
      </c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W9:AA9"/>
    <mergeCell ref="W7:AA7"/>
    <mergeCell ref="W8:AA8"/>
    <mergeCell ref="W3:AH3"/>
    <mergeCell ref="AH12:AH13"/>
    <mergeCell ref="AG12:AG13"/>
    <mergeCell ref="AK9:AM9"/>
    <mergeCell ref="AK10:AM10"/>
    <mergeCell ref="AK8:AM8"/>
    <mergeCell ref="AK7:AM7"/>
    <mergeCell ref="AJ3:AN3"/>
    <mergeCell ref="AC6:AG6"/>
    <mergeCell ref="AF8:AG8"/>
    <mergeCell ref="AK6:AM6"/>
    <mergeCell ref="AK5:AM5"/>
    <mergeCell ref="AI13:AN13"/>
    <mergeCell ref="AB11:AB13"/>
    <mergeCell ref="AA11:AA13"/>
    <mergeCell ref="W6:AA6"/>
    <mergeCell ref="AE12:AE13"/>
    <mergeCell ref="AC11:AC13"/>
    <mergeCell ref="AD11:AD13"/>
    <mergeCell ref="K12:K13"/>
    <mergeCell ref="M12:M13"/>
    <mergeCell ref="L12:L13"/>
    <mergeCell ref="Y11:Y13"/>
    <mergeCell ref="Z11:Z13"/>
    <mergeCell ref="AE11:AH11"/>
    <mergeCell ref="AF12:AF13"/>
    <mergeCell ref="X11:X13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P5:R5"/>
    <mergeCell ref="P6:R6"/>
    <mergeCell ref="B3:M3"/>
    <mergeCell ref="O3:S3"/>
    <mergeCell ref="P7:R7"/>
    <mergeCell ref="N13:S13"/>
    <mergeCell ref="N14:S14"/>
    <mergeCell ref="N27:S27"/>
    <mergeCell ref="P10:R10"/>
    <mergeCell ref="P9:R9"/>
    <mergeCell ref="O32:S32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3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990000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1020000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30000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IF(W3&lt;&gt;"",IF(AJ3&lt;O3,O3-AJ3,0),"")</f>
        <v>0</v>
      </c>
      <c r="X6" s="46"/>
      <c r="Y6" s="46"/>
      <c r="Z6" s="46"/>
      <c r="AA6" s="47"/>
      <c r="AB6" s="7"/>
      <c r="AC6" s="68">
        <v>15000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IF(W3&lt;&gt;"",IF(AC6=H6,"+0",IF(AC6&gt;H6,IF(AC6&gt;=H6*2,"+2","+1"),"+0")),"")</f>
        <v>+2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4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IF(W5&lt;&gt;"",SUM(AA14:AA29),"")</f>
        <v>0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761</v>
      </c>
      <c r="D11" s="58" t="s">
        <v>752</v>
      </c>
      <c r="E11" s="58" t="s">
        <v>762</v>
      </c>
      <c r="F11" s="58" t="s">
        <v>763</v>
      </c>
      <c r="G11" s="88" t="s">
        <v>31</v>
      </c>
      <c r="H11" s="58" t="s">
        <v>764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766</v>
      </c>
      <c r="Y11" s="58" t="s">
        <v>752</v>
      </c>
      <c r="Z11" s="58" t="s">
        <v>767</v>
      </c>
      <c r="AA11" s="58" t="s">
        <v>768</v>
      </c>
      <c r="AB11" s="88" t="s">
        <v>31</v>
      </c>
      <c r="AC11" s="58" t="s">
        <v>769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8"/>
      <c r="D14" s="15"/>
      <c r="E14" s="15"/>
      <c r="F14" s="14">
        <v>1</v>
      </c>
      <c r="G14" s="15"/>
      <c r="H14" s="19"/>
      <c r="I14" s="17">
        <f>C14+D14*3+E14*2+F14*2+H14*5</f>
        <v>2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5"/>
      <c r="AB14" s="15"/>
      <c r="AC14" s="19"/>
      <c r="AD14" s="17">
        <f t="shared" ref="AD14:AD29" si="0">X14+Y14*3+Z14*2+AA14*2+AC14*5</f>
        <v>0</v>
      </c>
      <c r="AE14" s="18"/>
      <c r="AF14" s="15"/>
      <c r="AG14" s="15"/>
      <c r="AH14" s="19"/>
      <c r="AI14" s="77"/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2"/>
      <c r="G15" s="23"/>
      <c r="H15" s="24"/>
      <c r="I15" s="17">
        <f t="shared" ref="I15:I23" si="1">C15+D15*2+E15*2+F15*2+H15*5</f>
        <v>1</v>
      </c>
      <c r="J15" s="20"/>
      <c r="K15" s="25"/>
      <c r="L15" s="25"/>
      <c r="M15" s="24"/>
      <c r="N15" s="77"/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0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9"/>
      <c r="I16" s="17">
        <f t="shared" si="1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9">
        <v>1</v>
      </c>
      <c r="AD16" s="17">
        <f t="shared" si="0"/>
        <v>5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8">
        <v>1</v>
      </c>
      <c r="G17" s="23"/>
      <c r="H17" s="24"/>
      <c r="I17" s="17">
        <f t="shared" si="1"/>
        <v>2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0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7"/>
      <c r="E18" s="22"/>
      <c r="F18" s="22"/>
      <c r="G18" s="23"/>
      <c r="H18" s="24"/>
      <c r="I18" s="17">
        <f t="shared" si="1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7">
        <v>1</v>
      </c>
      <c r="Z18" s="22"/>
      <c r="AA18" s="22"/>
      <c r="AB18" s="23"/>
      <c r="AC18" s="24"/>
      <c r="AD18" s="17">
        <f t="shared" si="0"/>
        <v>3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4"/>
      <c r="I19" s="17">
        <f t="shared" si="1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0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8">
        <v>1</v>
      </c>
      <c r="G20" s="23"/>
      <c r="H20" s="24"/>
      <c r="I20" s="17">
        <f t="shared" si="1"/>
        <v>2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0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1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0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1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1"/>
      <c r="Z22" s="22"/>
      <c r="AA22" s="22"/>
      <c r="AB22" s="23"/>
      <c r="AC22" s="24"/>
      <c r="AD22" s="17">
        <f t="shared" si="0"/>
        <v>0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1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0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20"/>
      <c r="D24" s="21"/>
      <c r="E24" s="22"/>
      <c r="F24" s="28">
        <v>1</v>
      </c>
      <c r="G24" s="23"/>
      <c r="H24" s="24"/>
      <c r="I24" s="17">
        <f>C24+D24*3+E24*2+F24*2+H24*5</f>
        <v>2</v>
      </c>
      <c r="J24" s="20"/>
      <c r="K24" s="22"/>
      <c r="L24" s="22"/>
      <c r="M24" s="24"/>
      <c r="N24" s="77"/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0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1"/>
      <c r="E25" s="22"/>
      <c r="F25" s="22"/>
      <c r="G25" s="23"/>
      <c r="H25" s="24"/>
      <c r="I25" s="17">
        <f t="shared" ref="I25:I29" si="2">C25+D25*2+E25*2+F25*2+H25*5</f>
        <v>0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0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2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0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7">
        <v>2</v>
      </c>
      <c r="E27" s="22"/>
      <c r="F27" s="22"/>
      <c r="G27" s="23"/>
      <c r="H27" s="29">
        <v>1</v>
      </c>
      <c r="I27" s="17">
        <f t="shared" si="2"/>
        <v>9</v>
      </c>
      <c r="J27" s="20"/>
      <c r="K27" s="22"/>
      <c r="L27" s="22"/>
      <c r="M27" s="24"/>
      <c r="N27" s="77" t="s">
        <v>779</v>
      </c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7"/>
      <c r="Z27" s="22"/>
      <c r="AA27" s="22"/>
      <c r="AB27" s="23"/>
      <c r="AC27" s="29"/>
      <c r="AD27" s="17">
        <f t="shared" si="0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1"/>
      <c r="E28" s="22"/>
      <c r="F28" s="22"/>
      <c r="G28" s="23"/>
      <c r="H28" s="24"/>
      <c r="I28" s="17">
        <f t="shared" si="2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0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20"/>
      <c r="D29" s="22"/>
      <c r="E29" s="22"/>
      <c r="F29" s="22"/>
      <c r="G29" s="23"/>
      <c r="H29" s="24"/>
      <c r="I29" s="17">
        <f t="shared" si="2"/>
        <v>0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0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50000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30000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80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W9:AA9"/>
    <mergeCell ref="W7:AA7"/>
    <mergeCell ref="W8:AA8"/>
    <mergeCell ref="W3:AH3"/>
    <mergeCell ref="AH12:AH13"/>
    <mergeCell ref="AG12:AG13"/>
    <mergeCell ref="AK9:AM9"/>
    <mergeCell ref="AK10:AM10"/>
    <mergeCell ref="AK8:AM8"/>
    <mergeCell ref="AK7:AM7"/>
    <mergeCell ref="AJ3:AN3"/>
    <mergeCell ref="AC6:AG6"/>
    <mergeCell ref="AF8:AG8"/>
    <mergeCell ref="AK6:AM6"/>
    <mergeCell ref="AK5:AM5"/>
    <mergeCell ref="AI13:AN13"/>
    <mergeCell ref="AB11:AB13"/>
    <mergeCell ref="AA11:AA13"/>
    <mergeCell ref="W6:AA6"/>
    <mergeCell ref="AE12:AE13"/>
    <mergeCell ref="AC11:AC13"/>
    <mergeCell ref="AD11:AD13"/>
    <mergeCell ref="K12:K13"/>
    <mergeCell ref="M12:M13"/>
    <mergeCell ref="L12:L13"/>
    <mergeCell ref="Y11:Y13"/>
    <mergeCell ref="Z11:Z13"/>
    <mergeCell ref="AE11:AH11"/>
    <mergeCell ref="AF12:AF13"/>
    <mergeCell ref="X11:X13"/>
    <mergeCell ref="K8:L8"/>
    <mergeCell ref="P8:R8"/>
    <mergeCell ref="B8:F8"/>
    <mergeCell ref="H6:L6"/>
    <mergeCell ref="G11:G13"/>
    <mergeCell ref="H11:H13"/>
    <mergeCell ref="F11:F13"/>
    <mergeCell ref="E11:E13"/>
    <mergeCell ref="B6:F6"/>
    <mergeCell ref="B7:F7"/>
    <mergeCell ref="D11:D13"/>
    <mergeCell ref="C11:C13"/>
    <mergeCell ref="B9:F9"/>
    <mergeCell ref="P5:R5"/>
    <mergeCell ref="P6:R6"/>
    <mergeCell ref="B3:M3"/>
    <mergeCell ref="O3:S3"/>
    <mergeCell ref="P7:R7"/>
    <mergeCell ref="N13:S13"/>
    <mergeCell ref="N14:S14"/>
    <mergeCell ref="N27:S27"/>
    <mergeCell ref="P10:R10"/>
    <mergeCell ref="P9:R9"/>
    <mergeCell ref="O32:S32"/>
    <mergeCell ref="H32:M32"/>
    <mergeCell ref="N19:S19"/>
    <mergeCell ref="I11:I13"/>
    <mergeCell ref="J11:M11"/>
    <mergeCell ref="N22:S22"/>
    <mergeCell ref="N23:S23"/>
    <mergeCell ref="N20:S20"/>
    <mergeCell ref="N21:S21"/>
    <mergeCell ref="N15:S15"/>
    <mergeCell ref="N18:S18"/>
    <mergeCell ref="N17:S17"/>
    <mergeCell ref="N16:S16"/>
    <mergeCell ref="N29:S29"/>
    <mergeCell ref="N28:S28"/>
    <mergeCell ref="J12:J13"/>
    <mergeCell ref="AI18:AN18"/>
    <mergeCell ref="AI14:AN14"/>
    <mergeCell ref="AI17:AN17"/>
    <mergeCell ref="B35:J37"/>
    <mergeCell ref="L35:S37"/>
    <mergeCell ref="N26:S26"/>
    <mergeCell ref="N24:S24"/>
    <mergeCell ref="N25:S25"/>
    <mergeCell ref="W32:AA32"/>
    <mergeCell ref="B32:F32"/>
    <mergeCell ref="AC32:AH32"/>
    <mergeCell ref="W35:AE37"/>
    <mergeCell ref="AI29:AN29"/>
    <mergeCell ref="AJ32:AN32"/>
    <mergeCell ref="AI16:AN16"/>
    <mergeCell ref="AI15:AN15"/>
    <mergeCell ref="AI19:AN19"/>
    <mergeCell ref="AI20:AN20"/>
    <mergeCell ref="AI21:AN21"/>
    <mergeCell ref="AG35:AN37"/>
    <mergeCell ref="AI28:AN28"/>
    <mergeCell ref="AI25:AN25"/>
    <mergeCell ref="AI26:AN26"/>
    <mergeCell ref="AI27:AN27"/>
    <mergeCell ref="AI22:AN22"/>
    <mergeCell ref="AI23:AN23"/>
    <mergeCell ref="AI24:AN2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ColWidth="14.42578125" defaultRowHeight="15.75" customHeight="1"/>
  <cols>
    <col min="1" max="41" width="3.7109375" customWidth="1"/>
  </cols>
  <sheetData>
    <row r="1" spans="1:41" ht="1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4"/>
      <c r="U1" s="9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4"/>
    </row>
    <row r="2" spans="1:41" ht="15" customHeight="1">
      <c r="A2" s="5"/>
      <c r="B2" s="6" t="s">
        <v>21</v>
      </c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23</v>
      </c>
      <c r="P2" s="6"/>
      <c r="Q2" s="6"/>
      <c r="R2" s="7"/>
      <c r="S2" s="7"/>
      <c r="T2" s="8"/>
      <c r="U2" s="9"/>
      <c r="V2" s="5"/>
      <c r="W2" s="6" t="s">
        <v>24</v>
      </c>
      <c r="X2" s="6"/>
      <c r="Y2" s="6"/>
      <c r="Z2" s="7"/>
      <c r="AA2" s="7"/>
      <c r="AB2" s="7"/>
      <c r="AC2" s="7"/>
      <c r="AD2" s="7"/>
      <c r="AE2" s="7"/>
      <c r="AF2" s="7"/>
      <c r="AG2" s="7"/>
      <c r="AH2" s="7"/>
      <c r="AI2" s="7"/>
      <c r="AJ2" s="6" t="s">
        <v>23</v>
      </c>
      <c r="AK2" s="6"/>
      <c r="AL2" s="6"/>
      <c r="AM2" s="7"/>
      <c r="AN2" s="7"/>
      <c r="AO2" s="8"/>
    </row>
    <row r="3" spans="1:41" ht="15" customHeight="1">
      <c r="A3" s="5"/>
      <c r="B3" s="52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7"/>
      <c r="O3" s="45">
        <v>1000000</v>
      </c>
      <c r="P3" s="46"/>
      <c r="Q3" s="46"/>
      <c r="R3" s="46"/>
      <c r="S3" s="47"/>
      <c r="T3" s="8"/>
      <c r="U3" s="9"/>
      <c r="V3" s="5"/>
      <c r="W3" s="52" t="s">
        <v>2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7"/>
      <c r="AI3" s="7"/>
      <c r="AJ3" s="45">
        <v>1000000</v>
      </c>
      <c r="AK3" s="46"/>
      <c r="AL3" s="46"/>
      <c r="AM3" s="46"/>
      <c r="AN3" s="47"/>
      <c r="AO3" s="8"/>
    </row>
    <row r="4" spans="1:41" ht="15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9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8"/>
    </row>
    <row r="5" spans="1:41" ht="15" customHeight="1">
      <c r="A5" s="5"/>
      <c r="B5" s="6" t="s">
        <v>26</v>
      </c>
      <c r="C5" s="7"/>
      <c r="D5" s="7"/>
      <c r="E5" s="7"/>
      <c r="F5" s="7"/>
      <c r="G5" s="7"/>
      <c r="H5" s="6" t="s">
        <v>27</v>
      </c>
      <c r="I5" s="7"/>
      <c r="J5" s="7"/>
      <c r="K5" s="7"/>
      <c r="L5" s="7"/>
      <c r="M5" s="7"/>
      <c r="N5" s="7"/>
      <c r="O5" s="7"/>
      <c r="P5" s="73" t="s">
        <v>28</v>
      </c>
      <c r="Q5" s="49"/>
      <c r="R5" s="49"/>
      <c r="S5" s="7"/>
      <c r="T5" s="8"/>
      <c r="U5" s="9"/>
      <c r="V5" s="5"/>
      <c r="W5" s="6" t="s">
        <v>26</v>
      </c>
      <c r="X5" s="7"/>
      <c r="Y5" s="7"/>
      <c r="Z5" s="7"/>
      <c r="AA5" s="7"/>
      <c r="AB5" s="7"/>
      <c r="AC5" s="6" t="s">
        <v>27</v>
      </c>
      <c r="AD5" s="7"/>
      <c r="AE5" s="7"/>
      <c r="AF5" s="7"/>
      <c r="AG5" s="7"/>
      <c r="AH5" s="7"/>
      <c r="AI5" s="7"/>
      <c r="AJ5" s="7"/>
      <c r="AK5" s="48" t="s">
        <v>28</v>
      </c>
      <c r="AL5" s="49"/>
      <c r="AM5" s="49"/>
      <c r="AN5" s="7"/>
      <c r="AO5" s="8"/>
    </row>
    <row r="6" spans="1:41" ht="15" customHeight="1">
      <c r="A6" s="5"/>
      <c r="B6" s="74">
        <f>IF(B3&lt;&gt;"",IF(O3&lt;AJ3,AJ3-O3,0),"")</f>
        <v>0</v>
      </c>
      <c r="C6" s="46"/>
      <c r="D6" s="46"/>
      <c r="E6" s="46"/>
      <c r="F6" s="47"/>
      <c r="G6" s="7"/>
      <c r="H6" s="68">
        <v>7000</v>
      </c>
      <c r="I6" s="46"/>
      <c r="J6" s="46"/>
      <c r="K6" s="46"/>
      <c r="L6" s="47"/>
      <c r="M6" s="7"/>
      <c r="N6" s="7"/>
      <c r="O6" s="7"/>
      <c r="P6" s="69" t="str">
        <f>IF(B3&lt;&gt;"",IF(P8&gt;AK8,"WIN",IF(P8=AK8, "TIE","LOSS")),"")</f>
        <v>WIN</v>
      </c>
      <c r="Q6" s="46"/>
      <c r="R6" s="47"/>
      <c r="S6" s="7"/>
      <c r="T6" s="8"/>
      <c r="U6" s="9"/>
      <c r="V6" s="5"/>
      <c r="W6" s="74">
        <f>IF(AJ3&lt;O3,O3-AJ3,0)</f>
        <v>0</v>
      </c>
      <c r="X6" s="46"/>
      <c r="Y6" s="46"/>
      <c r="Z6" s="46"/>
      <c r="AA6" s="47"/>
      <c r="AB6" s="7"/>
      <c r="AC6" s="68">
        <v>7000</v>
      </c>
      <c r="AD6" s="46"/>
      <c r="AE6" s="46"/>
      <c r="AF6" s="46"/>
      <c r="AG6" s="47"/>
      <c r="AH6" s="7"/>
      <c r="AI6" s="7"/>
      <c r="AJ6" s="7"/>
      <c r="AK6" s="69" t="str">
        <f>IF(W3&lt;&gt;"",IF(AK8&gt;P8,"WIN",IF(AK8=P8, "TIE","LOSS")),"")</f>
        <v>LOSS</v>
      </c>
      <c r="AL6" s="46"/>
      <c r="AM6" s="47"/>
      <c r="AN6" s="7"/>
      <c r="AO6" s="8"/>
    </row>
    <row r="7" spans="1:41" ht="15" customHeight="1">
      <c r="A7" s="5"/>
      <c r="B7" s="70"/>
      <c r="C7" s="71"/>
      <c r="D7" s="71"/>
      <c r="E7" s="71"/>
      <c r="F7" s="72"/>
      <c r="G7" s="7"/>
      <c r="H7" s="7"/>
      <c r="I7" s="7"/>
      <c r="J7" s="7"/>
      <c r="K7" s="7"/>
      <c r="L7" s="7"/>
      <c r="M7" s="7"/>
      <c r="N7" s="7"/>
      <c r="O7" s="7"/>
      <c r="P7" s="87" t="s">
        <v>29</v>
      </c>
      <c r="Q7" s="46"/>
      <c r="R7" s="46"/>
      <c r="S7" s="7"/>
      <c r="T7" s="8"/>
      <c r="U7" s="9"/>
      <c r="V7" s="5"/>
      <c r="W7" s="70"/>
      <c r="X7" s="71"/>
      <c r="Y7" s="71"/>
      <c r="Z7" s="71"/>
      <c r="AA7" s="72"/>
      <c r="AB7" s="7"/>
      <c r="AC7" s="7"/>
      <c r="AD7" s="7"/>
      <c r="AE7" s="7"/>
      <c r="AF7" s="7"/>
      <c r="AG7" s="7"/>
      <c r="AH7" s="7"/>
      <c r="AI7" s="7"/>
      <c r="AJ7" s="7"/>
      <c r="AK7" s="76" t="s">
        <v>29</v>
      </c>
      <c r="AL7" s="46"/>
      <c r="AM7" s="46"/>
      <c r="AN7" s="7"/>
      <c r="AO7" s="8"/>
    </row>
    <row r="8" spans="1:41" ht="15" customHeight="1">
      <c r="A8" s="5"/>
      <c r="B8" s="61"/>
      <c r="C8" s="62"/>
      <c r="D8" s="62"/>
      <c r="E8" s="62"/>
      <c r="F8" s="63"/>
      <c r="G8" s="7"/>
      <c r="H8" s="7"/>
      <c r="I8" s="6" t="s">
        <v>30</v>
      </c>
      <c r="J8" s="7"/>
      <c r="K8" s="69" t="str">
        <f>IF(B3&lt;&gt;"",IF(H6=AC6,"+0",IF(H6&gt;AC6,IF(H6&gt;=AC6*2,"+2","+1"),"+0")),"")</f>
        <v>+0</v>
      </c>
      <c r="L8" s="47"/>
      <c r="M8" s="7"/>
      <c r="N8" s="7"/>
      <c r="O8" s="7"/>
      <c r="P8" s="69">
        <f>IF(B3&lt;&gt;"",SUM(D14:D29),"")</f>
        <v>2</v>
      </c>
      <c r="Q8" s="46"/>
      <c r="R8" s="47"/>
      <c r="S8" s="7"/>
      <c r="T8" s="8"/>
      <c r="U8" s="9"/>
      <c r="V8" s="5"/>
      <c r="W8" s="61"/>
      <c r="X8" s="62"/>
      <c r="Y8" s="62"/>
      <c r="Z8" s="62"/>
      <c r="AA8" s="63"/>
      <c r="AB8" s="7"/>
      <c r="AC8" s="7"/>
      <c r="AD8" s="6" t="s">
        <v>30</v>
      </c>
      <c r="AE8" s="7"/>
      <c r="AF8" s="75" t="str">
        <f>IF(AC6=H6,"+0",IF(AC6&gt;H6,IF(AC6*2&gt;=H6,"+2","+1"),"+0"))</f>
        <v>+0</v>
      </c>
      <c r="AG8" s="47"/>
      <c r="AH8" s="7"/>
      <c r="AI8" s="7"/>
      <c r="AJ8" s="7"/>
      <c r="AK8" s="69">
        <f>IF(W3&lt;&gt;"",SUM(Y14:Y29),"")</f>
        <v>1</v>
      </c>
      <c r="AL8" s="46"/>
      <c r="AM8" s="47"/>
      <c r="AN8" s="7"/>
      <c r="AO8" s="8"/>
    </row>
    <row r="9" spans="1:41" ht="15" customHeight="1">
      <c r="A9" s="5"/>
      <c r="B9" s="64"/>
      <c r="C9" s="65"/>
      <c r="D9" s="65"/>
      <c r="E9" s="65"/>
      <c r="F9" s="66"/>
      <c r="G9" s="7"/>
      <c r="H9" s="7"/>
      <c r="I9" s="7"/>
      <c r="J9" s="7"/>
      <c r="K9" s="7"/>
      <c r="L9" s="7"/>
      <c r="M9" s="7"/>
      <c r="N9" s="7"/>
      <c r="O9" s="7"/>
      <c r="P9" s="87" t="s">
        <v>20</v>
      </c>
      <c r="Q9" s="46"/>
      <c r="R9" s="46"/>
      <c r="S9" s="7"/>
      <c r="T9" s="8"/>
      <c r="U9" s="9"/>
      <c r="V9" s="5"/>
      <c r="W9" s="64"/>
      <c r="X9" s="65"/>
      <c r="Y9" s="65"/>
      <c r="Z9" s="65"/>
      <c r="AA9" s="66"/>
      <c r="AB9" s="7"/>
      <c r="AC9" s="7"/>
      <c r="AD9" s="7"/>
      <c r="AE9" s="7"/>
      <c r="AF9" s="7"/>
      <c r="AG9" s="7"/>
      <c r="AH9" s="7"/>
      <c r="AI9" s="7"/>
      <c r="AJ9" s="7"/>
      <c r="AK9" s="76" t="s">
        <v>20</v>
      </c>
      <c r="AL9" s="46"/>
      <c r="AM9" s="46"/>
      <c r="AN9" s="7"/>
      <c r="AO9" s="8"/>
    </row>
    <row r="10" spans="1:41" ht="15" customHeight="1">
      <c r="A10" s="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69">
        <f>IF(B3&lt;&gt;"",SUM(F14:F29),"")</f>
        <v>1</v>
      </c>
      <c r="Q10" s="46"/>
      <c r="R10" s="47"/>
      <c r="S10" s="7"/>
      <c r="T10" s="8"/>
      <c r="U10" s="9"/>
      <c r="V10" s="5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69">
        <f>IF(W5&lt;&gt;"",SUM(AA14:AA29),"")</f>
        <v>1</v>
      </c>
      <c r="AL10" s="46"/>
      <c r="AM10" s="47"/>
      <c r="AN10" s="7"/>
      <c r="AO10" s="8"/>
    </row>
    <row r="11" spans="1:41" ht="15" customHeight="1">
      <c r="A11" s="5"/>
      <c r="B11" s="7"/>
      <c r="C11" s="58" t="s">
        <v>771</v>
      </c>
      <c r="D11" s="58" t="s">
        <v>752</v>
      </c>
      <c r="E11" s="58" t="s">
        <v>772</v>
      </c>
      <c r="F11" s="58" t="s">
        <v>773</v>
      </c>
      <c r="G11" s="88" t="s">
        <v>31</v>
      </c>
      <c r="H11" s="58" t="s">
        <v>774</v>
      </c>
      <c r="I11" s="67" t="s">
        <v>32</v>
      </c>
      <c r="J11" s="99" t="s">
        <v>33</v>
      </c>
      <c r="K11" s="46"/>
      <c r="L11" s="46"/>
      <c r="M11" s="47"/>
      <c r="N11" s="7"/>
      <c r="O11" s="7"/>
      <c r="P11" s="11"/>
      <c r="Q11" s="11"/>
      <c r="R11" s="11"/>
      <c r="S11" s="7"/>
      <c r="T11" s="8"/>
      <c r="U11" s="9"/>
      <c r="V11" s="5"/>
      <c r="W11" s="7"/>
      <c r="X11" s="58" t="s">
        <v>775</v>
      </c>
      <c r="Y11" s="58" t="s">
        <v>752</v>
      </c>
      <c r="Z11" s="58" t="s">
        <v>776</v>
      </c>
      <c r="AA11" s="58" t="s">
        <v>777</v>
      </c>
      <c r="AB11" s="88" t="s">
        <v>31</v>
      </c>
      <c r="AC11" s="58" t="s">
        <v>778</v>
      </c>
      <c r="AD11" s="67" t="s">
        <v>32</v>
      </c>
      <c r="AE11" s="99" t="s">
        <v>33</v>
      </c>
      <c r="AF11" s="46"/>
      <c r="AG11" s="46"/>
      <c r="AH11" s="47"/>
      <c r="AI11" s="7"/>
      <c r="AJ11" s="7"/>
      <c r="AK11" s="7"/>
      <c r="AL11" s="7"/>
      <c r="AM11" s="7"/>
      <c r="AN11" s="7"/>
      <c r="AO11" s="8"/>
    </row>
    <row r="12" spans="1:41" ht="15" customHeight="1">
      <c r="A12" s="5"/>
      <c r="B12" s="7"/>
      <c r="C12" s="59"/>
      <c r="D12" s="59"/>
      <c r="E12" s="59"/>
      <c r="F12" s="59"/>
      <c r="G12" s="59"/>
      <c r="H12" s="59"/>
      <c r="I12" s="59"/>
      <c r="J12" s="67" t="s">
        <v>34</v>
      </c>
      <c r="K12" s="67" t="s">
        <v>35</v>
      </c>
      <c r="L12" s="67" t="str">
        <f>"-Stat"</f>
        <v>-Stat</v>
      </c>
      <c r="M12" s="67" t="s">
        <v>36</v>
      </c>
      <c r="N12" s="7"/>
      <c r="O12" s="7"/>
      <c r="P12" s="7"/>
      <c r="Q12" s="7"/>
      <c r="R12" s="7"/>
      <c r="S12" s="7"/>
      <c r="T12" s="8"/>
      <c r="U12" s="9"/>
      <c r="V12" s="5"/>
      <c r="W12" s="7"/>
      <c r="X12" s="59"/>
      <c r="Y12" s="59"/>
      <c r="Z12" s="59"/>
      <c r="AA12" s="59"/>
      <c r="AB12" s="59"/>
      <c r="AC12" s="59"/>
      <c r="AD12" s="59"/>
      <c r="AE12" s="67" t="s">
        <v>34</v>
      </c>
      <c r="AF12" s="67" t="s">
        <v>35</v>
      </c>
      <c r="AG12" s="67" t="str">
        <f>"-Stat"</f>
        <v>-Stat</v>
      </c>
      <c r="AH12" s="67" t="s">
        <v>36</v>
      </c>
      <c r="AI12" s="7"/>
      <c r="AJ12" s="7"/>
      <c r="AK12" s="7"/>
      <c r="AL12" s="7"/>
      <c r="AM12" s="7"/>
      <c r="AN12" s="7"/>
      <c r="AO12" s="8"/>
    </row>
    <row r="13" spans="1:41" ht="15" customHeight="1">
      <c r="A13" s="5"/>
      <c r="B13" s="12" t="s">
        <v>37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89" t="s">
        <v>38</v>
      </c>
      <c r="O13" s="46"/>
      <c r="P13" s="46"/>
      <c r="Q13" s="46"/>
      <c r="R13" s="46"/>
      <c r="S13" s="47"/>
      <c r="T13" s="8"/>
      <c r="U13" s="9"/>
      <c r="V13" s="5"/>
      <c r="W13" s="12" t="s">
        <v>37</v>
      </c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89" t="s">
        <v>38</v>
      </c>
      <c r="AJ13" s="46"/>
      <c r="AK13" s="46"/>
      <c r="AL13" s="46"/>
      <c r="AM13" s="46"/>
      <c r="AN13" s="47"/>
      <c r="AO13" s="8"/>
    </row>
    <row r="14" spans="1:41" ht="15" customHeight="1">
      <c r="A14" s="5"/>
      <c r="B14" s="12">
        <v>1</v>
      </c>
      <c r="C14" s="13">
        <v>1</v>
      </c>
      <c r="D14" s="15"/>
      <c r="E14" s="15"/>
      <c r="F14" s="15"/>
      <c r="G14" s="15"/>
      <c r="H14" s="19"/>
      <c r="I14" s="17">
        <f t="shared" ref="I14:I29" si="0">C14+D14*3+E14*2+F14*2+H14*5</f>
        <v>1</v>
      </c>
      <c r="J14" s="18"/>
      <c r="K14" s="15"/>
      <c r="L14" s="15"/>
      <c r="M14" s="19"/>
      <c r="N14" s="77"/>
      <c r="O14" s="46"/>
      <c r="P14" s="46"/>
      <c r="Q14" s="46"/>
      <c r="R14" s="46"/>
      <c r="S14" s="47"/>
      <c r="T14" s="8"/>
      <c r="U14" s="9"/>
      <c r="V14" s="5"/>
      <c r="W14" s="12">
        <v>1</v>
      </c>
      <c r="X14" s="18"/>
      <c r="Y14" s="15"/>
      <c r="Z14" s="15"/>
      <c r="AA14" s="14">
        <v>1</v>
      </c>
      <c r="AB14" s="15"/>
      <c r="AC14" s="16">
        <v>1</v>
      </c>
      <c r="AD14" s="17">
        <f t="shared" ref="AD14:AD29" si="1">X14+Y14*3+Z14*2+AA14*2+AC14*5</f>
        <v>7</v>
      </c>
      <c r="AE14" s="18"/>
      <c r="AF14" s="15"/>
      <c r="AG14" s="15"/>
      <c r="AH14" s="19"/>
      <c r="AI14" s="77" t="s">
        <v>380</v>
      </c>
      <c r="AJ14" s="46"/>
      <c r="AK14" s="46"/>
      <c r="AL14" s="46"/>
      <c r="AM14" s="46"/>
      <c r="AN14" s="47"/>
      <c r="AO14" s="8"/>
    </row>
    <row r="15" spans="1:41" ht="15" customHeight="1">
      <c r="A15" s="5"/>
      <c r="B15" s="12">
        <v>2</v>
      </c>
      <c r="C15" s="35">
        <v>1</v>
      </c>
      <c r="D15" s="21"/>
      <c r="E15" s="22"/>
      <c r="F15" s="28"/>
      <c r="G15" s="23"/>
      <c r="H15" s="29">
        <v>1</v>
      </c>
      <c r="I15" s="17">
        <f t="shared" si="0"/>
        <v>6</v>
      </c>
      <c r="J15" s="20"/>
      <c r="K15" s="25"/>
      <c r="L15" s="25"/>
      <c r="M15" s="24"/>
      <c r="N15" s="77" t="s">
        <v>444</v>
      </c>
      <c r="O15" s="46"/>
      <c r="P15" s="46"/>
      <c r="Q15" s="46"/>
      <c r="R15" s="46"/>
      <c r="S15" s="47"/>
      <c r="T15" s="8"/>
      <c r="U15" s="9"/>
      <c r="V15" s="5"/>
      <c r="W15" s="12">
        <v>2</v>
      </c>
      <c r="X15" s="20"/>
      <c r="Y15" s="21"/>
      <c r="Z15" s="22"/>
      <c r="AA15" s="22"/>
      <c r="AB15" s="23"/>
      <c r="AC15" s="24"/>
      <c r="AD15" s="17">
        <f t="shared" si="1"/>
        <v>0</v>
      </c>
      <c r="AE15" s="20"/>
      <c r="AF15" s="25"/>
      <c r="AG15" s="25"/>
      <c r="AH15" s="24"/>
      <c r="AI15" s="77"/>
      <c r="AJ15" s="46"/>
      <c r="AK15" s="46"/>
      <c r="AL15" s="46"/>
      <c r="AM15" s="46"/>
      <c r="AN15" s="47"/>
      <c r="AO15" s="8"/>
    </row>
    <row r="16" spans="1:41" ht="15" customHeight="1">
      <c r="A16" s="5"/>
      <c r="B16" s="12">
        <v>3</v>
      </c>
      <c r="C16" s="20"/>
      <c r="D16" s="21"/>
      <c r="E16" s="22"/>
      <c r="F16" s="22"/>
      <c r="G16" s="23"/>
      <c r="H16" s="24"/>
      <c r="I16" s="17">
        <f t="shared" si="0"/>
        <v>0</v>
      </c>
      <c r="J16" s="20"/>
      <c r="K16" s="22"/>
      <c r="L16" s="22"/>
      <c r="M16" s="24"/>
      <c r="N16" s="77"/>
      <c r="O16" s="46"/>
      <c r="P16" s="46"/>
      <c r="Q16" s="46"/>
      <c r="R16" s="46"/>
      <c r="S16" s="47"/>
      <c r="T16" s="8"/>
      <c r="U16" s="9"/>
      <c r="V16" s="5"/>
      <c r="W16" s="12">
        <v>3</v>
      </c>
      <c r="X16" s="20"/>
      <c r="Y16" s="21"/>
      <c r="Z16" s="22"/>
      <c r="AA16" s="22"/>
      <c r="AB16" s="23"/>
      <c r="AC16" s="24"/>
      <c r="AD16" s="17">
        <f t="shared" si="1"/>
        <v>0</v>
      </c>
      <c r="AE16" s="20"/>
      <c r="AF16" s="22"/>
      <c r="AG16" s="22"/>
      <c r="AH16" s="24"/>
      <c r="AI16" s="77"/>
      <c r="AJ16" s="46"/>
      <c r="AK16" s="46"/>
      <c r="AL16" s="46"/>
      <c r="AM16" s="46"/>
      <c r="AN16" s="47"/>
      <c r="AO16" s="8"/>
    </row>
    <row r="17" spans="1:41" ht="15" customHeight="1">
      <c r="A17" s="5"/>
      <c r="B17" s="26">
        <v>4</v>
      </c>
      <c r="C17" s="20"/>
      <c r="D17" s="21"/>
      <c r="E17" s="22"/>
      <c r="F17" s="22"/>
      <c r="G17" s="23"/>
      <c r="H17" s="24"/>
      <c r="I17" s="17">
        <f t="shared" si="0"/>
        <v>0</v>
      </c>
      <c r="J17" s="20"/>
      <c r="K17" s="22"/>
      <c r="L17" s="22"/>
      <c r="M17" s="24"/>
      <c r="N17" s="77"/>
      <c r="O17" s="46"/>
      <c r="P17" s="46"/>
      <c r="Q17" s="46"/>
      <c r="R17" s="46"/>
      <c r="S17" s="47"/>
      <c r="T17" s="8"/>
      <c r="U17" s="9"/>
      <c r="V17" s="5"/>
      <c r="W17" s="26">
        <v>4</v>
      </c>
      <c r="X17" s="20"/>
      <c r="Y17" s="21"/>
      <c r="Z17" s="22"/>
      <c r="AA17" s="22"/>
      <c r="AB17" s="23"/>
      <c r="AC17" s="24"/>
      <c r="AD17" s="17">
        <f t="shared" si="1"/>
        <v>0</v>
      </c>
      <c r="AE17" s="20"/>
      <c r="AF17" s="22"/>
      <c r="AG17" s="22"/>
      <c r="AH17" s="24"/>
      <c r="AI17" s="77"/>
      <c r="AJ17" s="46"/>
      <c r="AK17" s="46"/>
      <c r="AL17" s="46"/>
      <c r="AM17" s="46"/>
      <c r="AN17" s="47"/>
      <c r="AO17" s="8"/>
    </row>
    <row r="18" spans="1:41" ht="15" customHeight="1">
      <c r="A18" s="5"/>
      <c r="B18" s="12">
        <v>5</v>
      </c>
      <c r="C18" s="20"/>
      <c r="D18" s="21"/>
      <c r="E18" s="22"/>
      <c r="F18" s="22"/>
      <c r="G18" s="23"/>
      <c r="H18" s="24"/>
      <c r="I18" s="17">
        <f t="shared" si="0"/>
        <v>0</v>
      </c>
      <c r="J18" s="20"/>
      <c r="K18" s="22"/>
      <c r="L18" s="22"/>
      <c r="M18" s="24"/>
      <c r="N18" s="77"/>
      <c r="O18" s="46"/>
      <c r="P18" s="46"/>
      <c r="Q18" s="46"/>
      <c r="R18" s="46"/>
      <c r="S18" s="47"/>
      <c r="T18" s="8"/>
      <c r="U18" s="9"/>
      <c r="V18" s="5"/>
      <c r="W18" s="12">
        <v>5</v>
      </c>
      <c r="X18" s="20"/>
      <c r="Y18" s="21"/>
      <c r="Z18" s="22"/>
      <c r="AA18" s="22"/>
      <c r="AB18" s="23"/>
      <c r="AC18" s="24"/>
      <c r="AD18" s="17">
        <f t="shared" si="1"/>
        <v>0</v>
      </c>
      <c r="AE18" s="20"/>
      <c r="AF18" s="22"/>
      <c r="AG18" s="22"/>
      <c r="AH18" s="24"/>
      <c r="AI18" s="77"/>
      <c r="AJ18" s="46"/>
      <c r="AK18" s="46"/>
      <c r="AL18" s="46"/>
      <c r="AM18" s="46"/>
      <c r="AN18" s="47"/>
      <c r="AO18" s="8"/>
    </row>
    <row r="19" spans="1:41" ht="15" customHeight="1">
      <c r="A19" s="5"/>
      <c r="B19" s="12">
        <v>6</v>
      </c>
      <c r="C19" s="20"/>
      <c r="D19" s="21"/>
      <c r="E19" s="22"/>
      <c r="F19" s="22"/>
      <c r="G19" s="23"/>
      <c r="H19" s="29"/>
      <c r="I19" s="17">
        <f t="shared" si="0"/>
        <v>0</v>
      </c>
      <c r="J19" s="20"/>
      <c r="K19" s="22"/>
      <c r="L19" s="22"/>
      <c r="M19" s="24"/>
      <c r="N19" s="77"/>
      <c r="O19" s="46"/>
      <c r="P19" s="46"/>
      <c r="Q19" s="46"/>
      <c r="R19" s="46"/>
      <c r="S19" s="47"/>
      <c r="T19" s="8"/>
      <c r="U19" s="9"/>
      <c r="V19" s="5"/>
      <c r="W19" s="12">
        <v>6</v>
      </c>
      <c r="X19" s="20"/>
      <c r="Y19" s="21"/>
      <c r="Z19" s="22"/>
      <c r="AA19" s="22"/>
      <c r="AB19" s="23"/>
      <c r="AC19" s="24"/>
      <c r="AD19" s="17">
        <f t="shared" si="1"/>
        <v>0</v>
      </c>
      <c r="AE19" s="20"/>
      <c r="AF19" s="22"/>
      <c r="AG19" s="22"/>
      <c r="AH19" s="24"/>
      <c r="AI19" s="77"/>
      <c r="AJ19" s="46"/>
      <c r="AK19" s="46"/>
      <c r="AL19" s="46"/>
      <c r="AM19" s="46"/>
      <c r="AN19" s="47"/>
      <c r="AO19" s="8"/>
    </row>
    <row r="20" spans="1:41" ht="15" customHeight="1">
      <c r="A20" s="5"/>
      <c r="B20" s="12">
        <v>7</v>
      </c>
      <c r="C20" s="20"/>
      <c r="D20" s="21"/>
      <c r="E20" s="22"/>
      <c r="F20" s="22"/>
      <c r="G20" s="23"/>
      <c r="H20" s="24"/>
      <c r="I20" s="17">
        <f t="shared" si="0"/>
        <v>0</v>
      </c>
      <c r="J20" s="20"/>
      <c r="K20" s="22"/>
      <c r="L20" s="22"/>
      <c r="M20" s="24"/>
      <c r="N20" s="77"/>
      <c r="O20" s="46"/>
      <c r="P20" s="46"/>
      <c r="Q20" s="46"/>
      <c r="R20" s="46"/>
      <c r="S20" s="47"/>
      <c r="T20" s="8"/>
      <c r="U20" s="9"/>
      <c r="V20" s="5"/>
      <c r="W20" s="12">
        <v>7</v>
      </c>
      <c r="X20" s="20"/>
      <c r="Y20" s="21"/>
      <c r="Z20" s="22"/>
      <c r="AA20" s="22"/>
      <c r="AB20" s="23"/>
      <c r="AC20" s="24"/>
      <c r="AD20" s="17">
        <f t="shared" si="1"/>
        <v>0</v>
      </c>
      <c r="AE20" s="20"/>
      <c r="AF20" s="22"/>
      <c r="AG20" s="22"/>
      <c r="AH20" s="24"/>
      <c r="AI20" s="77"/>
      <c r="AJ20" s="46"/>
      <c r="AK20" s="46"/>
      <c r="AL20" s="46"/>
      <c r="AM20" s="46"/>
      <c r="AN20" s="47"/>
      <c r="AO20" s="8"/>
    </row>
    <row r="21" spans="1:41" ht="15" customHeight="1">
      <c r="A21" s="5"/>
      <c r="B21" s="12">
        <v>8</v>
      </c>
      <c r="C21" s="20"/>
      <c r="D21" s="21"/>
      <c r="E21" s="22"/>
      <c r="F21" s="22"/>
      <c r="G21" s="23"/>
      <c r="H21" s="24"/>
      <c r="I21" s="17">
        <f t="shared" si="0"/>
        <v>0</v>
      </c>
      <c r="J21" s="20"/>
      <c r="K21" s="22"/>
      <c r="L21" s="22"/>
      <c r="M21" s="24"/>
      <c r="N21" s="77"/>
      <c r="O21" s="46"/>
      <c r="P21" s="46"/>
      <c r="Q21" s="46"/>
      <c r="R21" s="46"/>
      <c r="S21" s="47"/>
      <c r="T21" s="8"/>
      <c r="U21" s="9"/>
      <c r="V21" s="5"/>
      <c r="W21" s="12">
        <v>8</v>
      </c>
      <c r="X21" s="20"/>
      <c r="Y21" s="21"/>
      <c r="Z21" s="22"/>
      <c r="AA21" s="22"/>
      <c r="AB21" s="23"/>
      <c r="AC21" s="24"/>
      <c r="AD21" s="17">
        <f t="shared" si="1"/>
        <v>0</v>
      </c>
      <c r="AE21" s="20"/>
      <c r="AF21" s="22"/>
      <c r="AG21" s="22"/>
      <c r="AH21" s="24"/>
      <c r="AI21" s="77"/>
      <c r="AJ21" s="46"/>
      <c r="AK21" s="46"/>
      <c r="AL21" s="46"/>
      <c r="AM21" s="46"/>
      <c r="AN21" s="47"/>
      <c r="AO21" s="8"/>
    </row>
    <row r="22" spans="1:41" ht="15" customHeight="1">
      <c r="A22" s="5"/>
      <c r="B22" s="12">
        <v>9</v>
      </c>
      <c r="C22" s="20"/>
      <c r="D22" s="21"/>
      <c r="E22" s="22"/>
      <c r="F22" s="22"/>
      <c r="G22" s="23"/>
      <c r="H22" s="24"/>
      <c r="I22" s="17">
        <f t="shared" si="0"/>
        <v>0</v>
      </c>
      <c r="J22" s="20"/>
      <c r="K22" s="22"/>
      <c r="L22" s="22"/>
      <c r="M22" s="24"/>
      <c r="N22" s="77"/>
      <c r="O22" s="46"/>
      <c r="P22" s="46"/>
      <c r="Q22" s="46"/>
      <c r="R22" s="46"/>
      <c r="S22" s="47"/>
      <c r="T22" s="8"/>
      <c r="U22" s="9"/>
      <c r="V22" s="5"/>
      <c r="W22" s="12">
        <v>9</v>
      </c>
      <c r="X22" s="20"/>
      <c r="Y22" s="27">
        <v>1</v>
      </c>
      <c r="Z22" s="22"/>
      <c r="AA22" s="22"/>
      <c r="AB22" s="23"/>
      <c r="AC22" s="24"/>
      <c r="AD22" s="17">
        <f t="shared" si="1"/>
        <v>3</v>
      </c>
      <c r="AE22" s="20"/>
      <c r="AF22" s="22"/>
      <c r="AG22" s="22"/>
      <c r="AH22" s="24"/>
      <c r="AI22" s="77"/>
      <c r="AJ22" s="46"/>
      <c r="AK22" s="46"/>
      <c r="AL22" s="46"/>
      <c r="AM22" s="46"/>
      <c r="AN22" s="47"/>
      <c r="AO22" s="8"/>
    </row>
    <row r="23" spans="1:41" ht="15" customHeight="1">
      <c r="A23" s="5"/>
      <c r="B23" s="12">
        <v>10</v>
      </c>
      <c r="C23" s="20"/>
      <c r="D23" s="21"/>
      <c r="E23" s="22"/>
      <c r="F23" s="22"/>
      <c r="G23" s="23"/>
      <c r="H23" s="24"/>
      <c r="I23" s="17">
        <f t="shared" si="0"/>
        <v>0</v>
      </c>
      <c r="J23" s="20"/>
      <c r="K23" s="22"/>
      <c r="L23" s="22"/>
      <c r="M23" s="24"/>
      <c r="N23" s="77"/>
      <c r="O23" s="46"/>
      <c r="P23" s="46"/>
      <c r="Q23" s="46"/>
      <c r="R23" s="46"/>
      <c r="S23" s="47"/>
      <c r="T23" s="8"/>
      <c r="U23" s="9"/>
      <c r="V23" s="5"/>
      <c r="W23" s="12">
        <v>10</v>
      </c>
      <c r="X23" s="20"/>
      <c r="Y23" s="21"/>
      <c r="Z23" s="22"/>
      <c r="AA23" s="22"/>
      <c r="AB23" s="23"/>
      <c r="AC23" s="24"/>
      <c r="AD23" s="17">
        <f t="shared" si="1"/>
        <v>0</v>
      </c>
      <c r="AE23" s="20"/>
      <c r="AF23" s="22"/>
      <c r="AG23" s="22"/>
      <c r="AH23" s="24"/>
      <c r="AI23" s="77"/>
      <c r="AJ23" s="46"/>
      <c r="AK23" s="46"/>
      <c r="AL23" s="46"/>
      <c r="AM23" s="46"/>
      <c r="AN23" s="47"/>
      <c r="AO23" s="8"/>
    </row>
    <row r="24" spans="1:41" ht="15" customHeight="1">
      <c r="A24" s="5"/>
      <c r="B24" s="12">
        <v>11</v>
      </c>
      <c r="C24" s="35">
        <v>1</v>
      </c>
      <c r="D24" s="27">
        <v>1</v>
      </c>
      <c r="E24" s="22"/>
      <c r="F24" s="28">
        <v>1</v>
      </c>
      <c r="G24" s="23"/>
      <c r="H24" s="24"/>
      <c r="I24" s="17">
        <f t="shared" si="0"/>
        <v>6</v>
      </c>
      <c r="J24" s="20"/>
      <c r="K24" s="22"/>
      <c r="L24" s="22"/>
      <c r="M24" s="24"/>
      <c r="N24" s="77" t="s">
        <v>224</v>
      </c>
      <c r="O24" s="46"/>
      <c r="P24" s="46"/>
      <c r="Q24" s="46"/>
      <c r="R24" s="46"/>
      <c r="S24" s="47"/>
      <c r="T24" s="8"/>
      <c r="U24" s="9"/>
      <c r="V24" s="5"/>
      <c r="W24" s="12">
        <v>11</v>
      </c>
      <c r="X24" s="20"/>
      <c r="Y24" s="21"/>
      <c r="Z24" s="22"/>
      <c r="AA24" s="22"/>
      <c r="AB24" s="23"/>
      <c r="AC24" s="24"/>
      <c r="AD24" s="17">
        <f t="shared" si="1"/>
        <v>0</v>
      </c>
      <c r="AE24" s="20"/>
      <c r="AF24" s="22"/>
      <c r="AG24" s="22"/>
      <c r="AH24" s="24"/>
      <c r="AI24" s="77"/>
      <c r="AJ24" s="46"/>
      <c r="AK24" s="46"/>
      <c r="AL24" s="46"/>
      <c r="AM24" s="46"/>
      <c r="AN24" s="47"/>
      <c r="AO24" s="8"/>
    </row>
    <row r="25" spans="1:41" ht="15" customHeight="1">
      <c r="A25" s="5"/>
      <c r="B25" s="12">
        <v>12</v>
      </c>
      <c r="C25" s="20"/>
      <c r="D25" s="27">
        <v>1</v>
      </c>
      <c r="E25" s="22"/>
      <c r="F25" s="22"/>
      <c r="G25" s="23"/>
      <c r="H25" s="24"/>
      <c r="I25" s="17">
        <f t="shared" si="0"/>
        <v>3</v>
      </c>
      <c r="J25" s="20"/>
      <c r="K25" s="22"/>
      <c r="L25" s="22"/>
      <c r="M25" s="24"/>
      <c r="N25" s="77"/>
      <c r="O25" s="46"/>
      <c r="P25" s="46"/>
      <c r="Q25" s="46"/>
      <c r="R25" s="46"/>
      <c r="S25" s="47"/>
      <c r="T25" s="8"/>
      <c r="U25" s="9"/>
      <c r="V25" s="5"/>
      <c r="W25" s="12">
        <v>12</v>
      </c>
      <c r="X25" s="20"/>
      <c r="Y25" s="21"/>
      <c r="Z25" s="22"/>
      <c r="AA25" s="22"/>
      <c r="AB25" s="23"/>
      <c r="AC25" s="24"/>
      <c r="AD25" s="17">
        <f t="shared" si="1"/>
        <v>0</v>
      </c>
      <c r="AE25" s="20"/>
      <c r="AF25" s="22"/>
      <c r="AG25" s="22"/>
      <c r="AH25" s="24"/>
      <c r="AI25" s="77"/>
      <c r="AJ25" s="46"/>
      <c r="AK25" s="46"/>
      <c r="AL25" s="46"/>
      <c r="AM25" s="46"/>
      <c r="AN25" s="47"/>
      <c r="AO25" s="8"/>
    </row>
    <row r="26" spans="1:41" ht="15" customHeight="1">
      <c r="A26" s="5"/>
      <c r="B26" s="12">
        <v>13</v>
      </c>
      <c r="C26" s="20"/>
      <c r="D26" s="21"/>
      <c r="E26" s="22"/>
      <c r="F26" s="22"/>
      <c r="G26" s="23"/>
      <c r="H26" s="24"/>
      <c r="I26" s="17">
        <f t="shared" si="0"/>
        <v>0</v>
      </c>
      <c r="J26" s="20"/>
      <c r="K26" s="22"/>
      <c r="L26" s="22"/>
      <c r="M26" s="24"/>
      <c r="N26" s="77"/>
      <c r="O26" s="46"/>
      <c r="P26" s="46"/>
      <c r="Q26" s="46"/>
      <c r="R26" s="46"/>
      <c r="S26" s="47"/>
      <c r="T26" s="8"/>
      <c r="U26" s="9"/>
      <c r="V26" s="5"/>
      <c r="W26" s="12">
        <v>13</v>
      </c>
      <c r="X26" s="20"/>
      <c r="Y26" s="21"/>
      <c r="Z26" s="22"/>
      <c r="AA26" s="22"/>
      <c r="AB26" s="23"/>
      <c r="AC26" s="24"/>
      <c r="AD26" s="17">
        <f t="shared" si="1"/>
        <v>0</v>
      </c>
      <c r="AE26" s="20"/>
      <c r="AF26" s="22"/>
      <c r="AG26" s="22"/>
      <c r="AH26" s="24"/>
      <c r="AI26" s="77"/>
      <c r="AJ26" s="46"/>
      <c r="AK26" s="46"/>
      <c r="AL26" s="46"/>
      <c r="AM26" s="46"/>
      <c r="AN26" s="47"/>
      <c r="AO26" s="8"/>
    </row>
    <row r="27" spans="1:41" ht="15" customHeight="1">
      <c r="A27" s="5"/>
      <c r="B27" s="26">
        <v>14</v>
      </c>
      <c r="C27" s="20"/>
      <c r="D27" s="21"/>
      <c r="E27" s="22"/>
      <c r="F27" s="22"/>
      <c r="G27" s="23"/>
      <c r="H27" s="24"/>
      <c r="I27" s="17">
        <f t="shared" si="0"/>
        <v>0</v>
      </c>
      <c r="J27" s="20"/>
      <c r="K27" s="22"/>
      <c r="L27" s="22"/>
      <c r="M27" s="24"/>
      <c r="N27" s="77"/>
      <c r="O27" s="46"/>
      <c r="P27" s="46"/>
      <c r="Q27" s="46"/>
      <c r="R27" s="46"/>
      <c r="S27" s="47"/>
      <c r="T27" s="8"/>
      <c r="U27" s="9"/>
      <c r="V27" s="5"/>
      <c r="W27" s="26">
        <v>14</v>
      </c>
      <c r="X27" s="20"/>
      <c r="Y27" s="21"/>
      <c r="Z27" s="22"/>
      <c r="AA27" s="22"/>
      <c r="AB27" s="23"/>
      <c r="AC27" s="24"/>
      <c r="AD27" s="17">
        <f t="shared" si="1"/>
        <v>0</v>
      </c>
      <c r="AE27" s="20"/>
      <c r="AF27" s="22"/>
      <c r="AG27" s="22"/>
      <c r="AH27" s="24"/>
      <c r="AI27" s="77"/>
      <c r="AJ27" s="46"/>
      <c r="AK27" s="46"/>
      <c r="AL27" s="46"/>
      <c r="AM27" s="46"/>
      <c r="AN27" s="47"/>
      <c r="AO27" s="8"/>
    </row>
    <row r="28" spans="1:41" ht="15" customHeight="1">
      <c r="A28" s="5"/>
      <c r="B28" s="12">
        <v>15</v>
      </c>
      <c r="C28" s="20"/>
      <c r="D28" s="27"/>
      <c r="E28" s="22"/>
      <c r="F28" s="22"/>
      <c r="G28" s="23"/>
      <c r="H28" s="24"/>
      <c r="I28" s="17">
        <f t="shared" si="0"/>
        <v>0</v>
      </c>
      <c r="J28" s="20"/>
      <c r="K28" s="22"/>
      <c r="L28" s="22"/>
      <c r="M28" s="24"/>
      <c r="N28" s="77"/>
      <c r="O28" s="46"/>
      <c r="P28" s="46"/>
      <c r="Q28" s="46"/>
      <c r="R28" s="46"/>
      <c r="S28" s="47"/>
      <c r="T28" s="8"/>
      <c r="U28" s="9"/>
      <c r="V28" s="5"/>
      <c r="W28" s="12">
        <v>15</v>
      </c>
      <c r="X28" s="20"/>
      <c r="Y28" s="21"/>
      <c r="Z28" s="22"/>
      <c r="AA28" s="22"/>
      <c r="AB28" s="23"/>
      <c r="AC28" s="24"/>
      <c r="AD28" s="17">
        <f t="shared" si="1"/>
        <v>0</v>
      </c>
      <c r="AE28" s="20"/>
      <c r="AF28" s="22"/>
      <c r="AG28" s="22"/>
      <c r="AH28" s="24"/>
      <c r="AI28" s="77"/>
      <c r="AJ28" s="46"/>
      <c r="AK28" s="46"/>
      <c r="AL28" s="46"/>
      <c r="AM28" s="46"/>
      <c r="AN28" s="47"/>
      <c r="AO28" s="8"/>
    </row>
    <row r="29" spans="1:41" ht="15" customHeight="1">
      <c r="A29" s="5"/>
      <c r="B29" s="12">
        <v>16</v>
      </c>
      <c r="C29" s="35">
        <v>1</v>
      </c>
      <c r="D29" s="28"/>
      <c r="E29" s="22"/>
      <c r="F29" s="22"/>
      <c r="G29" s="23"/>
      <c r="H29" s="24"/>
      <c r="I29" s="17">
        <f t="shared" si="0"/>
        <v>1</v>
      </c>
      <c r="J29" s="20"/>
      <c r="K29" s="22"/>
      <c r="L29" s="22"/>
      <c r="M29" s="24"/>
      <c r="N29" s="77"/>
      <c r="O29" s="46"/>
      <c r="P29" s="46"/>
      <c r="Q29" s="46"/>
      <c r="R29" s="46"/>
      <c r="S29" s="47"/>
      <c r="T29" s="8"/>
      <c r="U29" s="9"/>
      <c r="V29" s="5"/>
      <c r="W29" s="12">
        <v>16</v>
      </c>
      <c r="X29" s="20"/>
      <c r="Y29" s="22"/>
      <c r="Z29" s="22"/>
      <c r="AA29" s="22"/>
      <c r="AB29" s="23"/>
      <c r="AC29" s="24"/>
      <c r="AD29" s="17">
        <f t="shared" si="1"/>
        <v>0</v>
      </c>
      <c r="AE29" s="20"/>
      <c r="AF29" s="22"/>
      <c r="AG29" s="22"/>
      <c r="AH29" s="24"/>
      <c r="AI29" s="77"/>
      <c r="AJ29" s="46"/>
      <c r="AK29" s="46"/>
      <c r="AL29" s="46"/>
      <c r="AM29" s="46"/>
      <c r="AN29" s="47"/>
      <c r="AO29" s="8"/>
    </row>
    <row r="30" spans="1:41" ht="15" customHeight="1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8"/>
      <c r="U30" s="9"/>
      <c r="V30" s="5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1:41" ht="15" customHeight="1">
      <c r="A31" s="5"/>
      <c r="B31" s="6" t="s">
        <v>40</v>
      </c>
      <c r="C31" s="7"/>
      <c r="D31" s="7"/>
      <c r="E31" s="7"/>
      <c r="F31" s="7"/>
      <c r="G31" s="7"/>
      <c r="H31" s="6" t="s">
        <v>41</v>
      </c>
      <c r="I31" s="7"/>
      <c r="J31" s="7"/>
      <c r="K31" s="7"/>
      <c r="L31" s="7"/>
      <c r="M31" s="7"/>
      <c r="N31" s="7"/>
      <c r="O31" s="6" t="s">
        <v>42</v>
      </c>
      <c r="P31" s="7"/>
      <c r="Q31" s="7"/>
      <c r="R31" s="7"/>
      <c r="S31" s="7"/>
      <c r="T31" s="8"/>
      <c r="U31" s="9"/>
      <c r="V31" s="5"/>
      <c r="W31" s="6" t="s">
        <v>40</v>
      </c>
      <c r="X31" s="7"/>
      <c r="Y31" s="7"/>
      <c r="Z31" s="7"/>
      <c r="AA31" s="7"/>
      <c r="AB31" s="7"/>
      <c r="AC31" s="6" t="s">
        <v>41</v>
      </c>
      <c r="AD31" s="7"/>
      <c r="AE31" s="7"/>
      <c r="AF31" s="7"/>
      <c r="AG31" s="7"/>
      <c r="AH31" s="7"/>
      <c r="AI31" s="7"/>
      <c r="AJ31" s="6" t="s">
        <v>42</v>
      </c>
      <c r="AK31" s="7"/>
      <c r="AL31" s="7"/>
      <c r="AM31" s="7"/>
      <c r="AN31" s="7"/>
      <c r="AO31" s="8"/>
    </row>
    <row r="32" spans="1:41" ht="15" customHeight="1">
      <c r="A32" s="5"/>
      <c r="B32" s="78">
        <v>70000</v>
      </c>
      <c r="C32" s="46"/>
      <c r="D32" s="46"/>
      <c r="E32" s="46"/>
      <c r="F32" s="47"/>
      <c r="G32" s="7"/>
      <c r="H32" s="45"/>
      <c r="I32" s="46"/>
      <c r="J32" s="46"/>
      <c r="K32" s="46"/>
      <c r="L32" s="46"/>
      <c r="M32" s="47"/>
      <c r="N32" s="7"/>
      <c r="O32" s="79">
        <v>1</v>
      </c>
      <c r="P32" s="46"/>
      <c r="Q32" s="46"/>
      <c r="R32" s="46"/>
      <c r="S32" s="47"/>
      <c r="T32" s="8"/>
      <c r="U32" s="9"/>
      <c r="V32" s="5"/>
      <c r="W32" s="78">
        <v>10000</v>
      </c>
      <c r="X32" s="46"/>
      <c r="Y32" s="46"/>
      <c r="Z32" s="46"/>
      <c r="AA32" s="47"/>
      <c r="AB32" s="7"/>
      <c r="AC32" s="45"/>
      <c r="AD32" s="46"/>
      <c r="AE32" s="46"/>
      <c r="AF32" s="46"/>
      <c r="AG32" s="46"/>
      <c r="AH32" s="47"/>
      <c r="AI32" s="7"/>
      <c r="AJ32" s="79">
        <v>0</v>
      </c>
      <c r="AK32" s="46"/>
      <c r="AL32" s="46"/>
      <c r="AM32" s="46"/>
      <c r="AN32" s="47"/>
      <c r="AO32" s="8"/>
    </row>
    <row r="33" spans="1:41" ht="15" customHeight="1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  <c r="U33" s="9"/>
      <c r="V33" s="5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1:41" ht="15" customHeight="1">
      <c r="A34" s="5"/>
      <c r="B34" s="6" t="s">
        <v>43</v>
      </c>
      <c r="C34" s="7"/>
      <c r="D34" s="7"/>
      <c r="E34" s="7"/>
      <c r="F34" s="7"/>
      <c r="G34" s="7"/>
      <c r="H34" s="7"/>
      <c r="I34" s="7"/>
      <c r="J34" s="7"/>
      <c r="K34" s="7"/>
      <c r="L34" s="6" t="s">
        <v>44</v>
      </c>
      <c r="M34" s="7"/>
      <c r="N34" s="7"/>
      <c r="O34" s="7"/>
      <c r="P34" s="7"/>
      <c r="Q34" s="7"/>
      <c r="R34" s="7"/>
      <c r="S34" s="7"/>
      <c r="T34" s="8"/>
      <c r="U34" s="9"/>
      <c r="V34" s="5"/>
      <c r="W34" s="6" t="s">
        <v>43</v>
      </c>
      <c r="X34" s="7"/>
      <c r="Y34" s="7"/>
      <c r="Z34" s="7"/>
      <c r="AA34" s="7"/>
      <c r="AB34" s="7"/>
      <c r="AC34" s="7"/>
      <c r="AD34" s="7"/>
      <c r="AE34" s="7"/>
      <c r="AF34" s="7"/>
      <c r="AG34" s="6" t="s">
        <v>44</v>
      </c>
      <c r="AH34" s="7"/>
      <c r="AI34" s="7"/>
      <c r="AJ34" s="7"/>
      <c r="AK34" s="7"/>
      <c r="AL34" s="7"/>
      <c r="AM34" s="7"/>
      <c r="AN34" s="7"/>
      <c r="AO34" s="8"/>
    </row>
    <row r="35" spans="1:41" ht="15" customHeight="1">
      <c r="A35" s="5"/>
      <c r="B35" s="92"/>
      <c r="C35" s="81"/>
      <c r="D35" s="81"/>
      <c r="E35" s="81"/>
      <c r="F35" s="81"/>
      <c r="G35" s="81"/>
      <c r="H35" s="81"/>
      <c r="I35" s="81"/>
      <c r="J35" s="82"/>
      <c r="K35" s="7"/>
      <c r="L35" s="80"/>
      <c r="M35" s="81"/>
      <c r="N35" s="81"/>
      <c r="O35" s="81"/>
      <c r="P35" s="81"/>
      <c r="Q35" s="81"/>
      <c r="R35" s="81"/>
      <c r="S35" s="82"/>
      <c r="T35" s="8"/>
      <c r="U35" s="9"/>
      <c r="V35" s="5"/>
      <c r="W35" s="80"/>
      <c r="X35" s="81"/>
      <c r="Y35" s="81"/>
      <c r="Z35" s="81"/>
      <c r="AA35" s="81"/>
      <c r="AB35" s="81"/>
      <c r="AC35" s="81"/>
      <c r="AD35" s="81"/>
      <c r="AE35" s="82"/>
      <c r="AF35" s="7"/>
      <c r="AG35" s="80"/>
      <c r="AH35" s="81"/>
      <c r="AI35" s="81"/>
      <c r="AJ35" s="81"/>
      <c r="AK35" s="81"/>
      <c r="AL35" s="81"/>
      <c r="AM35" s="81"/>
      <c r="AN35" s="82"/>
      <c r="AO35" s="8"/>
    </row>
    <row r="36" spans="1:41" ht="15" customHeight="1">
      <c r="A36" s="5"/>
      <c r="B36" s="83"/>
      <c r="C36" s="51"/>
      <c r="D36" s="51"/>
      <c r="E36" s="51"/>
      <c r="F36" s="51"/>
      <c r="G36" s="51"/>
      <c r="H36" s="51"/>
      <c r="I36" s="51"/>
      <c r="J36" s="84"/>
      <c r="K36" s="7"/>
      <c r="L36" s="83"/>
      <c r="M36" s="51"/>
      <c r="N36" s="51"/>
      <c r="O36" s="51"/>
      <c r="P36" s="51"/>
      <c r="Q36" s="51"/>
      <c r="R36" s="51"/>
      <c r="S36" s="84"/>
      <c r="T36" s="8"/>
      <c r="U36" s="9"/>
      <c r="V36" s="5"/>
      <c r="W36" s="83"/>
      <c r="X36" s="51"/>
      <c r="Y36" s="51"/>
      <c r="Z36" s="51"/>
      <c r="AA36" s="51"/>
      <c r="AB36" s="51"/>
      <c r="AC36" s="51"/>
      <c r="AD36" s="51"/>
      <c r="AE36" s="84"/>
      <c r="AF36" s="7"/>
      <c r="AG36" s="83"/>
      <c r="AH36" s="51"/>
      <c r="AI36" s="51"/>
      <c r="AJ36" s="51"/>
      <c r="AK36" s="51"/>
      <c r="AL36" s="51"/>
      <c r="AM36" s="51"/>
      <c r="AN36" s="84"/>
      <c r="AO36" s="8"/>
    </row>
    <row r="37" spans="1:41" ht="15" customHeight="1">
      <c r="A37" s="5"/>
      <c r="B37" s="85"/>
      <c r="C37" s="49"/>
      <c r="D37" s="49"/>
      <c r="E37" s="49"/>
      <c r="F37" s="49"/>
      <c r="G37" s="49"/>
      <c r="H37" s="49"/>
      <c r="I37" s="49"/>
      <c r="J37" s="86"/>
      <c r="K37" s="7"/>
      <c r="L37" s="85"/>
      <c r="M37" s="49"/>
      <c r="N37" s="49"/>
      <c r="O37" s="49"/>
      <c r="P37" s="49"/>
      <c r="Q37" s="49"/>
      <c r="R37" s="49"/>
      <c r="S37" s="86"/>
      <c r="T37" s="8"/>
      <c r="U37" s="9"/>
      <c r="V37" s="5"/>
      <c r="W37" s="85"/>
      <c r="X37" s="49"/>
      <c r="Y37" s="49"/>
      <c r="Z37" s="49"/>
      <c r="AA37" s="49"/>
      <c r="AB37" s="49"/>
      <c r="AC37" s="49"/>
      <c r="AD37" s="49"/>
      <c r="AE37" s="86"/>
      <c r="AF37" s="7"/>
      <c r="AG37" s="85"/>
      <c r="AH37" s="49"/>
      <c r="AI37" s="49"/>
      <c r="AJ37" s="49"/>
      <c r="AK37" s="49"/>
      <c r="AL37" s="49"/>
      <c r="AM37" s="49"/>
      <c r="AN37" s="86"/>
      <c r="AO37" s="8"/>
    </row>
    <row r="38" spans="1:41" ht="1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2"/>
      <c r="U38" s="9"/>
      <c r="V38" s="30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2"/>
    </row>
  </sheetData>
  <mergeCells count="96">
    <mergeCell ref="H11:H13"/>
    <mergeCell ref="P10:R10"/>
    <mergeCell ref="P9:R9"/>
    <mergeCell ref="P7:R7"/>
    <mergeCell ref="P8:R8"/>
    <mergeCell ref="I11:I13"/>
    <mergeCell ref="L12:L13"/>
    <mergeCell ref="K8:L8"/>
    <mergeCell ref="K12:K13"/>
    <mergeCell ref="J12:J13"/>
    <mergeCell ref="M12:M13"/>
    <mergeCell ref="J11:M11"/>
    <mergeCell ref="AJ3:AN3"/>
    <mergeCell ref="AI13:AN13"/>
    <mergeCell ref="AE12:AE13"/>
    <mergeCell ref="AE11:AH11"/>
    <mergeCell ref="AF12:AF13"/>
    <mergeCell ref="AH12:AH13"/>
    <mergeCell ref="AG12:AG13"/>
    <mergeCell ref="AK9:AM9"/>
    <mergeCell ref="AK10:AM10"/>
    <mergeCell ref="AK8:AM8"/>
    <mergeCell ref="W9:AA9"/>
    <mergeCell ref="W7:AA7"/>
    <mergeCell ref="W8:AA8"/>
    <mergeCell ref="W3:AH3"/>
    <mergeCell ref="AD11:AD13"/>
    <mergeCell ref="AF8:AG8"/>
    <mergeCell ref="Z11:Z13"/>
    <mergeCell ref="X11:X13"/>
    <mergeCell ref="W6:AA6"/>
    <mergeCell ref="AC6:AG6"/>
    <mergeCell ref="N29:S29"/>
    <mergeCell ref="N28:S28"/>
    <mergeCell ref="N13:S13"/>
    <mergeCell ref="N23:S23"/>
    <mergeCell ref="N16:S16"/>
    <mergeCell ref="N17:S17"/>
    <mergeCell ref="N27:S27"/>
    <mergeCell ref="N26:S26"/>
    <mergeCell ref="N24:S24"/>
    <mergeCell ref="N25:S25"/>
    <mergeCell ref="N19:S19"/>
    <mergeCell ref="N22:S22"/>
    <mergeCell ref="N20:S20"/>
    <mergeCell ref="N21:S21"/>
    <mergeCell ref="N18:S18"/>
    <mergeCell ref="AK6:AM6"/>
    <mergeCell ref="AK5:AM5"/>
    <mergeCell ref="AI25:AN25"/>
    <mergeCell ref="AI22:AN22"/>
    <mergeCell ref="AI18:AN18"/>
    <mergeCell ref="AI19:AN19"/>
    <mergeCell ref="AI20:AN20"/>
    <mergeCell ref="AI21:AN21"/>
    <mergeCell ref="AK7:AM7"/>
    <mergeCell ref="AI26:AN26"/>
    <mergeCell ref="AI27:AN27"/>
    <mergeCell ref="AI23:AN23"/>
    <mergeCell ref="AI24:AN24"/>
    <mergeCell ref="F11:F13"/>
    <mergeCell ref="AB11:AB13"/>
    <mergeCell ref="AC11:AC13"/>
    <mergeCell ref="AA11:AA13"/>
    <mergeCell ref="Y11:Y13"/>
    <mergeCell ref="N14:S14"/>
    <mergeCell ref="N15:S15"/>
    <mergeCell ref="AI14:AN14"/>
    <mergeCell ref="AI17:AN17"/>
    <mergeCell ref="AI16:AN16"/>
    <mergeCell ref="AI15:AN15"/>
    <mergeCell ref="G11:G13"/>
    <mergeCell ref="E11:E13"/>
    <mergeCell ref="B6:F6"/>
    <mergeCell ref="B7:F7"/>
    <mergeCell ref="D11:D13"/>
    <mergeCell ref="C11:C13"/>
    <mergeCell ref="B9:F9"/>
    <mergeCell ref="B8:F8"/>
    <mergeCell ref="P5:R5"/>
    <mergeCell ref="P6:R6"/>
    <mergeCell ref="B3:M3"/>
    <mergeCell ref="O3:S3"/>
    <mergeCell ref="H6:L6"/>
    <mergeCell ref="AI29:AN29"/>
    <mergeCell ref="AJ32:AN32"/>
    <mergeCell ref="AI28:AN28"/>
    <mergeCell ref="W35:AE37"/>
    <mergeCell ref="AG35:AN37"/>
    <mergeCell ref="AC32:AH32"/>
    <mergeCell ref="O32:S32"/>
    <mergeCell ref="H32:M32"/>
    <mergeCell ref="B35:J37"/>
    <mergeCell ref="L35:S37"/>
    <mergeCell ref="W32:AA32"/>
    <mergeCell ref="B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Match61</vt:lpstr>
      <vt:lpstr>Match60</vt:lpstr>
      <vt:lpstr>Match59</vt:lpstr>
      <vt:lpstr>Match58</vt:lpstr>
      <vt:lpstr>Match57</vt:lpstr>
      <vt:lpstr>Match56</vt:lpstr>
      <vt:lpstr>Match55</vt:lpstr>
      <vt:lpstr>Match54</vt:lpstr>
      <vt:lpstr>Match53</vt:lpstr>
      <vt:lpstr>Match52</vt:lpstr>
      <vt:lpstr>Match51</vt:lpstr>
      <vt:lpstr>Match50</vt:lpstr>
      <vt:lpstr>Match49</vt:lpstr>
      <vt:lpstr>Match48</vt:lpstr>
      <vt:lpstr>Match47</vt:lpstr>
      <vt:lpstr>Match46</vt:lpstr>
      <vt:lpstr>Match45</vt:lpstr>
      <vt:lpstr>Match44</vt:lpstr>
      <vt:lpstr>Match43</vt:lpstr>
      <vt:lpstr>Match42</vt:lpstr>
      <vt:lpstr>Match41</vt:lpstr>
      <vt:lpstr>Match40</vt:lpstr>
      <vt:lpstr>Match39</vt:lpstr>
      <vt:lpstr>Match38</vt:lpstr>
      <vt:lpstr>Match37</vt:lpstr>
      <vt:lpstr>Match36</vt:lpstr>
      <vt:lpstr>Match35</vt:lpstr>
      <vt:lpstr>Match34</vt:lpstr>
      <vt:lpstr>Match33</vt:lpstr>
      <vt:lpstr>Match32</vt:lpstr>
      <vt:lpstr>Match31</vt:lpstr>
      <vt:lpstr>Match30</vt:lpstr>
      <vt:lpstr>Match29</vt:lpstr>
      <vt:lpstr>Match28</vt:lpstr>
      <vt:lpstr>Match27</vt:lpstr>
      <vt:lpstr>Match26</vt:lpstr>
      <vt:lpstr>Match25</vt:lpstr>
      <vt:lpstr>Match24</vt:lpstr>
      <vt:lpstr>Match23</vt:lpstr>
      <vt:lpstr>Match22</vt:lpstr>
      <vt:lpstr>Match21</vt:lpstr>
      <vt:lpstr>Match20</vt:lpstr>
      <vt:lpstr>Match19</vt:lpstr>
      <vt:lpstr>Match18</vt:lpstr>
      <vt:lpstr>Match17</vt:lpstr>
      <vt:lpstr>Match16</vt:lpstr>
      <vt:lpstr>Match15</vt:lpstr>
      <vt:lpstr>Match14</vt:lpstr>
      <vt:lpstr>Match13</vt:lpstr>
      <vt:lpstr>Match12</vt:lpstr>
      <vt:lpstr>Match11</vt:lpstr>
      <vt:lpstr>Match10</vt:lpstr>
      <vt:lpstr>Match9</vt:lpstr>
      <vt:lpstr>Match8</vt:lpstr>
      <vt:lpstr>Match7</vt:lpstr>
      <vt:lpstr>Match6</vt:lpstr>
      <vt:lpstr>Match5</vt:lpstr>
      <vt:lpstr>Match4</vt:lpstr>
      <vt:lpstr>Match3</vt:lpstr>
      <vt:lpstr>Match2</vt:lpstr>
      <vt:lpstr>Match1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2017-12-12T04:41:42Z</dcterms:created>
  <dcterms:modified xsi:type="dcterms:W3CDTF">2017-12-12T05:25:06Z</dcterms:modified>
</cp:coreProperties>
</file>