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EclipseWS/stepmod/config_management/change_requests/"/>
    </mc:Choice>
  </mc:AlternateContent>
  <bookViews>
    <workbookView xWindow="-6440" yWindow="-21160" windowWidth="38400" windowHeight="21160" tabRatio="500" activeTab="1"/>
  </bookViews>
  <sheets>
    <sheet name="Sheet1" sheetId="10" r:id="rId1"/>
    <sheet name="Master CRs listing" sheetId="1" r:id="rId2"/>
    <sheet name="pub checks" sheetId="8" r:id="rId3"/>
    <sheet name="Sheet2" sheetId="9" r:id="rId4"/>
    <sheet name="Master SMRL" sheetId="7" r:id="rId5"/>
    <sheet name="Pivot" sheetId="3" r:id="rId6"/>
    <sheet name="CR_210-2" sheetId="4" r:id="rId7"/>
    <sheet name="CR_210-2 (2)" sheetId="5" r:id="rId8"/>
  </sheets>
  <definedNames>
    <definedName name="_xlnm._FilterDatabase" localSheetId="1" hidden="1">'Master CRs listing'!$A$1:$Q$207</definedName>
  </definedNames>
  <calcPr calcId="150001" concurrentCalc="0"/>
  <pivotCaches>
    <pivotCache cacheId="0" r:id="rId9"/>
    <pivotCache cacheId="1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5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48" i="1"/>
  <c r="H58" i="1"/>
  <c r="H11" i="1"/>
  <c r="H206" i="1"/>
  <c r="H16" i="1"/>
  <c r="H10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12" i="1"/>
  <c r="H3" i="1"/>
  <c r="H13" i="1"/>
  <c r="H4" i="1"/>
  <c r="H5" i="1"/>
  <c r="H6" i="1"/>
  <c r="H7" i="1"/>
  <c r="H8" i="1"/>
  <c r="H14" i="1"/>
  <c r="H15" i="1"/>
  <c r="H9" i="1"/>
  <c r="H202" i="1"/>
  <c r="E2" i="1"/>
  <c r="E207" i="1"/>
  <c r="D2" i="1"/>
  <c r="D207" i="1"/>
  <c r="Q24" i="1"/>
  <c r="Q7" i="1"/>
  <c r="P7" i="1"/>
  <c r="N7" i="1"/>
  <c r="Q5" i="1"/>
  <c r="P5" i="1"/>
  <c r="N5" i="1"/>
  <c r="A2" i="1"/>
  <c r="B2" i="1"/>
  <c r="C2" i="1"/>
  <c r="O2" i="1"/>
  <c r="C207" i="1"/>
  <c r="I2" i="1"/>
  <c r="I207" i="1"/>
  <c r="J2" i="1"/>
  <c r="J207" i="1"/>
  <c r="Q20" i="1"/>
  <c r="Q145" i="1"/>
  <c r="P145" i="1"/>
  <c r="N145" i="1"/>
  <c r="Q205" i="1"/>
  <c r="P205" i="1"/>
  <c r="N205" i="1"/>
  <c r="Q204" i="1"/>
  <c r="P204" i="1"/>
  <c r="N204" i="1"/>
  <c r="M2" i="1"/>
  <c r="L2" i="1"/>
  <c r="K2" i="1"/>
  <c r="M207" i="1"/>
  <c r="L207" i="1"/>
  <c r="K207" i="1"/>
  <c r="Q202" i="1"/>
  <c r="Q203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8" i="1"/>
  <c r="Q187" i="1"/>
  <c r="Q186" i="1"/>
  <c r="Q185" i="1"/>
  <c r="Q184" i="1"/>
  <c r="Q183" i="1"/>
  <c r="Q182" i="1"/>
  <c r="Q181" i="1"/>
  <c r="Q180" i="1"/>
  <c r="Q178" i="1"/>
  <c r="Q177" i="1"/>
  <c r="Q176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3" i="1"/>
  <c r="Q142" i="1"/>
  <c r="Q141" i="1"/>
  <c r="Q140" i="1"/>
  <c r="Q139" i="1"/>
  <c r="Q13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7" i="1"/>
  <c r="Q56" i="1"/>
  <c r="Q55" i="1"/>
  <c r="Q54" i="1"/>
  <c r="Q53" i="1"/>
  <c r="Q52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9" i="1"/>
  <c r="Q28" i="1"/>
  <c r="Q27" i="1"/>
  <c r="Q26" i="1"/>
  <c r="Q25" i="1"/>
  <c r="Q23" i="1"/>
  <c r="Q22" i="1"/>
  <c r="Q21" i="1"/>
  <c r="Q19" i="1"/>
  <c r="Q18" i="1"/>
  <c r="Q17" i="1"/>
  <c r="Q14" i="1"/>
  <c r="Q13" i="1"/>
  <c r="Q12" i="1"/>
  <c r="Q9" i="1"/>
  <c r="Q8" i="1"/>
  <c r="Q6" i="1"/>
  <c r="Q4" i="1"/>
  <c r="Q3" i="1"/>
  <c r="Q77" i="1"/>
  <c r="P202" i="1"/>
  <c r="P203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8" i="1"/>
  <c r="P187" i="1"/>
  <c r="P186" i="1"/>
  <c r="P185" i="1"/>
  <c r="P184" i="1"/>
  <c r="P183" i="1"/>
  <c r="P182" i="1"/>
  <c r="P181" i="1"/>
  <c r="P180" i="1"/>
  <c r="P178" i="1"/>
  <c r="P177" i="1"/>
  <c r="P176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3" i="1"/>
  <c r="P142" i="1"/>
  <c r="P141" i="1"/>
  <c r="P140" i="1"/>
  <c r="P139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7" i="1"/>
  <c r="P56" i="1"/>
  <c r="P55" i="1"/>
  <c r="P54" i="1"/>
  <c r="P53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4" i="1"/>
  <c r="P13" i="1"/>
  <c r="P12" i="1"/>
  <c r="P9" i="1"/>
  <c r="P8" i="1"/>
  <c r="P6" i="1"/>
  <c r="P4" i="1"/>
  <c r="P3" i="1"/>
  <c r="N202" i="1"/>
  <c r="N203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8" i="1"/>
  <c r="N187" i="1"/>
  <c r="N186" i="1"/>
  <c r="N185" i="1"/>
  <c r="N184" i="1"/>
  <c r="N183" i="1"/>
  <c r="N182" i="1"/>
  <c r="N181" i="1"/>
  <c r="N180" i="1"/>
  <c r="N178" i="1"/>
  <c r="N177" i="1"/>
  <c r="N176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3" i="1"/>
  <c r="N52" i="1"/>
  <c r="N51" i="1"/>
  <c r="N50" i="1"/>
  <c r="N49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4" i="1"/>
  <c r="N13" i="1"/>
  <c r="N12" i="1"/>
  <c r="N9" i="1"/>
  <c r="N8" i="1"/>
  <c r="N6" i="1"/>
  <c r="N4" i="1"/>
  <c r="N3" i="1"/>
</calcChain>
</file>

<file path=xl/comments1.xml><?xml version="1.0" encoding="utf-8"?>
<comments xmlns="http://schemas.openxmlformats.org/spreadsheetml/2006/main">
  <authors>
    <author>Véronique Dubillot</author>
  </authors>
  <commentList>
    <comment ref="J75" authorId="0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<sst xmlns="http://schemas.openxmlformats.org/spreadsheetml/2006/main" count="2769" uniqueCount="329">
  <si>
    <t>Part number</t>
  </si>
  <si>
    <t>Module or IR name</t>
  </si>
  <si>
    <t>Part Edition in CR</t>
  </si>
  <si>
    <t>Final Listing</t>
  </si>
  <si>
    <t>STEPmod publication index</t>
  </si>
  <si>
    <t>Comment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</si>
  <si>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</si>
  <si>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</si>
  <si>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</si>
  <si>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</si>
  <si>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</si>
  <si>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</si>
  <si>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</si>
  <si>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</si>
  <si>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</si>
  <si>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</si>
  <si>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Appearance assignment</t>
  </si>
  <si>
    <t>CR_Geometry_2</t>
  </si>
  <si>
    <t>elemental_geometric_shape</t>
  </si>
  <si>
    <t>CR_Geometry</t>
  </si>
  <si>
    <t>Yes</t>
  </si>
  <si>
    <t>CR11</t>
  </si>
  <si>
    <t>elemental_topology</t>
  </si>
  <si>
    <t>approval</t>
  </si>
  <si>
    <t>CR_PDM_1</t>
  </si>
  <si>
    <t>CR_PDM</t>
  </si>
  <si>
    <t>product_view_definition</t>
  </si>
  <si>
    <t>CR_itemshape_1</t>
  </si>
  <si>
    <t>part_view_definition</t>
  </si>
  <si>
    <t>CR_itemshape_2</t>
  </si>
  <si>
    <t>assembly_structure</t>
  </si>
  <si>
    <t>contextual_shape_positioning</t>
  </si>
  <si>
    <t>shape_property_assignment</t>
  </si>
  <si>
    <t>product_view_definition_relationship</t>
  </si>
  <si>
    <t>work_request</t>
  </si>
  <si>
    <t>dimension_tolerance</t>
  </si>
  <si>
    <t>geometric_tolerance</t>
  </si>
  <si>
    <t>value_with_unit</t>
  </si>
  <si>
    <t>CR_EWH</t>
  </si>
  <si>
    <t>product_occurrence</t>
  </si>
  <si>
    <t>event</t>
  </si>
  <si>
    <t>product_class</t>
  </si>
  <si>
    <t>specification_based_configuration</t>
  </si>
  <si>
    <t>surface_conditions</t>
  </si>
  <si>
    <t>CR_Geometry/CR_itemshape_1</t>
  </si>
  <si>
    <t>classification_with_attributes</t>
  </si>
  <si>
    <t>measure_representation</t>
  </si>
  <si>
    <t>document_assignment</t>
  </si>
  <si>
    <t>derived_shape_element</t>
  </si>
  <si>
    <t>construction_geometry</t>
  </si>
  <si>
    <t>manufacturing_configuration_effectivity</t>
  </si>
  <si>
    <t>product_data_management</t>
  </si>
  <si>
    <t>design_material_aspects</t>
  </si>
  <si>
    <t>product_breakdown</t>
  </si>
  <si>
    <t>drawing_definition</t>
  </si>
  <si>
    <t>associative_draughting_elements</t>
  </si>
  <si>
    <t>draughting_element_specialisations</t>
  </si>
  <si>
    <t>procedural_solid_model</t>
  </si>
  <si>
    <t>solid_with_local_modification</t>
  </si>
  <si>
    <t>basic_geometric_topology</t>
  </si>
  <si>
    <t>product_placement</t>
  </si>
  <si>
    <t>numeric_function</t>
  </si>
  <si>
    <t>CR_composites</t>
  </si>
  <si>
    <t>incomplete_data_reference_mechanism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</si>
  <si>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</si>
  <si>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</si>
  <si>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</si>
  <si>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</si>
  <si>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</si>
  <si>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</si>
  <si>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</si>
  <si>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</si>
  <si>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</si>
  <si>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fea_definition_relationships</t>
  </si>
  <si>
    <t>CR_209</t>
  </si>
  <si>
    <t>mesh_topology</t>
  </si>
  <si>
    <t>property_as_definition</t>
  </si>
  <si>
    <t>1404</t>
  </si>
  <si>
    <t>geometric_model_2d_3d_relationship</t>
  </si>
  <si>
    <t>CR_210_2</t>
  </si>
  <si>
    <t>CR_210_1</t>
  </si>
  <si>
    <t>geometrically_bounded_surface</t>
  </si>
  <si>
    <t>manifold_surface</t>
  </si>
  <si>
    <t>advanced_boundary_representation</t>
  </si>
  <si>
    <t>product_data_quality_definition</t>
  </si>
  <si>
    <t>CR_PDM_1 ?</t>
  </si>
  <si>
    <t>CR_PDM ?</t>
  </si>
  <si>
    <t>product_data_quality_criteria</t>
  </si>
  <si>
    <t>product_data_quality_inspection_result</t>
  </si>
  <si>
    <t>shape_data_quality_criteria</t>
  </si>
  <si>
    <t>shape_data_quality_inspection_result</t>
  </si>
  <si>
    <t>composite_surface</t>
  </si>
  <si>
    <t>numeric_expression</t>
  </si>
  <si>
    <t>elementary_function</t>
  </si>
  <si>
    <t>1601</t>
  </si>
  <si>
    <t>altered_package</t>
  </si>
  <si>
    <t>altered_part</t>
  </si>
  <si>
    <t>n/a</t>
  </si>
  <si>
    <t>none</t>
  </si>
  <si>
    <t>No changes</t>
  </si>
  <si>
    <t>design_product_data_management</t>
  </si>
  <si>
    <t>assembly_component_placement_requirements</t>
  </si>
  <si>
    <t>assembly_functional_interface_requirement</t>
  </si>
  <si>
    <t>assembly_module_design</t>
  </si>
  <si>
    <t>1638</t>
  </si>
  <si>
    <t>assembly_module_with_cable_component_2d</t>
  </si>
  <si>
    <t>1639</t>
  </si>
  <si>
    <t>assembly_module_with_cable_component_3d</t>
  </si>
  <si>
    <t>assembly_module_with_macro_component</t>
  </si>
  <si>
    <t>assembly_module_with_subassembly</t>
  </si>
  <si>
    <t>assembly_module_usage_view</t>
  </si>
  <si>
    <t>assembly_module_with_interconnect_component</t>
  </si>
  <si>
    <t>assembly_module_with_cable_component</t>
  </si>
  <si>
    <t>assembly_module_with_packaged_connector_component</t>
  </si>
  <si>
    <t>footprint_definition</t>
  </si>
  <si>
    <t>assembly_physical_requirement_allocation</t>
  </si>
  <si>
    <t>assembly_technology</t>
  </si>
  <si>
    <t>bare_die</t>
  </si>
  <si>
    <t>basic_geometry</t>
  </si>
  <si>
    <t>cable</t>
  </si>
  <si>
    <t>characteristic</t>
  </si>
  <si>
    <t>component_grouping</t>
  </si>
  <si>
    <t>component_feature</t>
  </si>
  <si>
    <t>1660</t>
  </si>
  <si>
    <t>datum_difference_based_model</t>
  </si>
  <si>
    <t>1662</t>
  </si>
  <si>
    <t>design_specific_assignment_to_assembly_usage_view</t>
  </si>
  <si>
    <t>extended_geometric_tolerance</t>
  </si>
  <si>
    <t>withdrawn</t>
  </si>
  <si>
    <t>fabrication_joint</t>
  </si>
  <si>
    <t>fabrication_technology</t>
  </si>
  <si>
    <t>feature_and_connection_zone</t>
  </si>
  <si>
    <t>functional_assignment_to_part</t>
  </si>
  <si>
    <t>1676</t>
  </si>
  <si>
    <t>Functional_decomposition_to_design</t>
  </si>
  <si>
    <t>functional_specification</t>
  </si>
  <si>
    <t>generic_material_aspects</t>
  </si>
  <si>
    <t>interconnect_2d_shape</t>
  </si>
  <si>
    <t>interconnect_module_to_assembly_module_relationship</t>
  </si>
  <si>
    <t>interconnect_module_usage_view</t>
  </si>
  <si>
    <t>interconnect_module_with_macros</t>
  </si>
  <si>
    <t>interconnect_physical_requirement_allocation</t>
  </si>
  <si>
    <t>interconnect_placement_requirements</t>
  </si>
  <si>
    <t>interface_component</t>
  </si>
  <si>
    <t>land</t>
  </si>
  <si>
    <t>layered_interconnect_module_3d_design</t>
  </si>
  <si>
    <t>layered_interconnect_module_design</t>
  </si>
  <si>
    <t>layered_interconnect_module_with_printed_component_design</t>
  </si>
  <si>
    <t>layout_macro_definition</t>
  </si>
  <si>
    <t>manifold_subsurface</t>
  </si>
  <si>
    <t>model_parameter</t>
  </si>
  <si>
    <t>network_functional_design_view</t>
  </si>
  <si>
    <t>functional_usage_view</t>
  </si>
  <si>
    <t>non_feature_shape_element </t>
  </si>
  <si>
    <t>package</t>
  </si>
  <si>
    <t>packaged_connector_model</t>
  </si>
  <si>
    <t>packaged_part_white_box_model</t>
  </si>
  <si>
    <t>packaged_part_black_box_model</t>
  </si>
  <si>
    <t>part_external_reference</t>
  </si>
  <si>
    <t>part_feature_function</t>
  </si>
  <si>
    <t>part_feature_location</t>
  </si>
  <si>
    <t>layered_interconnect_complex_template</t>
  </si>
  <si>
    <t>Part template 3d shape</t>
  </si>
  <si>
    <t>layered_interconnect_simple_template</t>
  </si>
  <si>
    <t>physical_component_feature</t>
  </si>
  <si>
    <t>1722</t>
  </si>
  <si>
    <t>part_template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</si>
  <si>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</si>
  <si>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</si>
  <si>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</si>
  <si>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</si>
  <si>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</si>
  <si>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physical_unit_2d_shape</t>
  </si>
  <si>
    <t>1727</t>
  </si>
  <si>
    <t>physical_unit_3d_shape</t>
  </si>
  <si>
    <t>physical_unit_design_view</t>
  </si>
  <si>
    <t>1729</t>
  </si>
  <si>
    <t>Physical unit interconnect definition</t>
  </si>
  <si>
    <t>constructive_solid_geometry_2d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</si>
  <si>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</si>
  <si>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</si>
  <si>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</si>
  <si>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</si>
  <si>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</si>
  <si>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</si>
  <si>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</si>
  <si>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printed_physical_layout_template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</si>
  <si>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</si>
  <si>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</si>
  <si>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</si>
  <si>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</si>
  <si>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</si>
  <si>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</si>
  <si>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</si>
  <si>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text_representation</t>
  </si>
  <si>
    <t>test_requirement_allocation</t>
  </si>
  <si>
    <t>1752</t>
  </si>
  <si>
    <t>thermal_network_definition</t>
  </si>
  <si>
    <t>1753</t>
  </si>
  <si>
    <t>value_with_unit_extension</t>
  </si>
  <si>
    <t>physical_connectivity_definition</t>
  </si>
  <si>
    <t>shape_feature</t>
  </si>
  <si>
    <t>characterizable_object</t>
  </si>
  <si>
    <t>composite_constituent_shape</t>
  </si>
  <si>
    <t>part_and_zone_laminate_tables</t>
  </si>
  <si>
    <t>ply_orientation_specification</t>
  </si>
  <si>
    <t>external_unit</t>
  </si>
  <si>
    <t>explicit_constraints</t>
  </si>
  <si>
    <t>geometric_constraints</t>
  </si>
  <si>
    <t>parameterization_and_variational_representation</t>
  </si>
  <si>
    <t>primitive_solids</t>
  </si>
  <si>
    <t>sketch</t>
  </si>
  <si>
    <t>assembly_feature_relationship</t>
  </si>
  <si>
    <t>kinematic_motion_representation</t>
  </si>
  <si>
    <t>kinematic_structure</t>
  </si>
  <si>
    <t>kinematic_state</t>
  </si>
  <si>
    <t>assembly_component</t>
  </si>
  <si>
    <t>process_plan</t>
  </si>
  <si>
    <t>product_as_individual_assembly_and_test</t>
  </si>
  <si>
    <t>form_feature_in_panel</t>
  </si>
  <si>
    <t>part_shape</t>
  </si>
  <si>
    <t>assembly_shape</t>
  </si>
  <si>
    <t>default_setting_association</t>
  </si>
  <si>
    <t>product_and_manufacturing_information_view_context</t>
  </si>
  <si>
    <t>product_and_manufacturing_information_with_nominal_3d_models</t>
  </si>
  <si>
    <t>product_and_manufacturing_annotation_presentation</t>
  </si>
  <si>
    <t>parametric_representation</t>
  </si>
  <si>
    <t>machining_features</t>
  </si>
  <si>
    <t>mating_structure</t>
  </si>
  <si>
    <t>model_based_3d_geometrical_dimensioning_and_tolerancing_representation</t>
  </si>
  <si>
    <t>tessellated_geometry</t>
  </si>
  <si>
    <t>point_direction_model</t>
  </si>
  <si>
    <t>product_view_definition_reference</t>
  </si>
  <si>
    <t>change_management</t>
  </si>
  <si>
    <t>1826</t>
  </si>
  <si>
    <t>physical_connectivity_layout_topology_requirement</t>
  </si>
  <si>
    <t>extruded_structure_cross_section</t>
  </si>
  <si>
    <t>wiring_harness_assembly_design</t>
  </si>
  <si>
    <t>assembly_module_with_packaged_component</t>
  </si>
  <si>
    <t>edge_based_topological_representation_with_length</t>
  </si>
  <si>
    <t>scan_data_3d_shape</t>
  </si>
  <si>
    <t>Surface visual texture</t>
  </si>
  <si>
    <t>Vertex colours for tessellated geometry</t>
  </si>
  <si>
    <t>General_design_connectivity</t>
  </si>
  <si>
    <t>Wire_and_cable_design_connectivity</t>
  </si>
  <si>
    <t>ap209_multidisciplinary_analysis_and_design</t>
  </si>
  <si>
    <t>CR_desginAPs_2</t>
  </si>
  <si>
    <t>TO REMOVE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</si>
  <si>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</si>
  <si>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</si>
  <si>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</si>
  <si>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</si>
  <si>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</si>
  <si>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</si>
  <si>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</si>
  <si>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Geometric and topological representation (IR)</t>
  </si>
  <si>
    <t>Related updated schemas : geometric_model_schema, geometry_schema, scan_data_3d_shape_model_schema, topology_schema</t>
  </si>
  <si>
    <t>Representation structures (IR)</t>
  </si>
  <si>
    <t>Related updated schemas : representation_schema</t>
  </si>
  <si>
    <t>Product structure configuration (IR)</t>
  </si>
  <si>
    <t>ap242_managed_model_based_3d_engineering ed3</t>
  </si>
  <si>
    <t>visual_presentation</t>
  </si>
  <si>
    <t>Additive manufacturing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</si>
  <si>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</si>
  <si>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</si>
  <si>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</si>
  <si>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</si>
  <si>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</si>
  <si>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</si>
  <si>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</si>
  <si>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</si>
  <si>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</si>
  <si>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</si>
  <si>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</si>
  <si>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</si>
  <si>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</si>
  <si>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</si>
  <si>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</si>
  <si>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</si>
  <si>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</si>
  <si>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</si>
  <si>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</si>
  <si>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</si>
  <si>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</si>
  <si>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</si>
  <si>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</si>
  <si>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</si>
  <si>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</si>
  <si>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</si>
  <si>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</si>
  <si>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</si>
  <si>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</si>
  <si>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</si>
  <si>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</si>
  <si>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</si>
  <si>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</si>
  <si>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</si>
  <si>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</si>
  <si>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</si>
  <si>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</si>
  <si>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</si>
  <si>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</si>
  <si>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</si>
  <si>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</si>
  <si>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</si>
  <si>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</si>
  <si>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</si>
  <si>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</si>
  <si>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</si>
  <si>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</si>
  <si>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</si>
  <si>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</si>
  <si>
    <t xml:space="preserve">to be added to pub index </t>
  </si>
  <si>
    <t>Status</t>
  </si>
  <si>
    <t>Bug 6243: No changes, reverted to SMRLv6, cancel N number : action KLT</t>
  </si>
  <si>
    <t>Bug 6243</t>
  </si>
  <si>
    <t>Bug 5881: No changes, reverted to SMRLv6, cancel N number : action KLT</t>
  </si>
  <si>
    <t>ask for new N numbers - Bug 6244</t>
  </si>
  <si>
    <t>Bug 5695</t>
  </si>
  <si>
    <t>ask for new N numbers - Bug 6243</t>
  </si>
  <si>
    <t xml:space="preserve">Publication index ready </t>
  </si>
  <si>
    <t>In work</t>
  </si>
  <si>
    <t>Submitted to Convener</t>
  </si>
  <si>
    <t>Balloted</t>
  </si>
  <si>
    <t>Not changed</t>
  </si>
  <si>
    <t>additive_manufacturing_part_and_build_information</t>
  </si>
  <si>
    <t>CR sequence to be defined</t>
  </si>
  <si>
    <t>(blank)</t>
  </si>
  <si>
    <t>Count of Final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</si>
</sst>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5" fillId="0" borderId="4" xfId="0" applyFont="1" applyBorder="1" applyAlignment="1">
      <alignment horizontal="left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55" applyFont="1" applyFill="1" applyBorder="1" applyAlignment="1">
      <alignment horizontal="left" wrapText="1"/>
    </xf>
    <xf numFmtId="0" fontId="4" fillId="0" borderId="8" xfId="0" applyFont="1" applyBorder="1" applyAlignment="1">
      <alignment horizontal="center"/>
    </xf>
    <xf numFmtId="0" fontId="0" fillId="0" borderId="0" xfId="0" applyNumberFormat="1"/>
    <xf numFmtId="0" fontId="3" fillId="8" borderId="8" xfId="0" applyFont="1" applyFill="1" applyBorder="1" applyAlignment="1">
      <alignment horizontal="center"/>
    </xf>
    <xf numFmtId="0" fontId="14" fillId="0" borderId="4" xfId="0" applyFont="1" applyBorder="1"/>
    <xf numFmtId="0" fontId="4" fillId="0" borderId="0" xfId="0" applyFont="1" applyBorder="1"/>
    <xf numFmtId="0" fontId="3" fillId="8" borderId="10" xfId="0" applyFont="1" applyFill="1" applyBorder="1" applyAlignment="1">
      <alignment horizontal="right"/>
    </xf>
    <xf numFmtId="0" fontId="4" fillId="0" borderId="4" xfId="0" quotePrefix="1" applyFont="1" applyBorder="1" applyAlignment="1">
      <alignment horizontal="left"/>
    </xf>
    <xf numFmtId="0" fontId="4" fillId="0" borderId="8" xfId="0" applyFont="1" applyBorder="1"/>
    <xf numFmtId="0" fontId="15" fillId="8" borderId="1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0" borderId="0" xfId="55" applyFont="1" applyFill="1" applyBorder="1" applyAlignment="1">
      <alignment horizontal="left" wrapText="1"/>
    </xf>
    <xf numFmtId="0" fontId="15" fillId="8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4" fillId="8" borderId="9" xfId="0" applyFont="1" applyFill="1" applyBorder="1"/>
    <xf numFmtId="0" fontId="3" fillId="8" borderId="11" xfId="0" applyFont="1" applyFill="1" applyBorder="1"/>
    <xf numFmtId="0" fontId="4" fillId="8" borderId="9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9" xfId="55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left"/>
    </xf>
    <xf numFmtId="0" fontId="4" fillId="0" borderId="8" xfId="0" quotePrefix="1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left"/>
    </xf>
    <xf numFmtId="0" fontId="4" fillId="0" borderId="8" xfId="0" quotePrefix="1" applyNumberFormat="1" applyFont="1" applyBorder="1" applyAlignment="1">
      <alignment horizontal="left" vertical="top" wrapText="1"/>
    </xf>
    <xf numFmtId="0" fontId="6" fillId="0" borderId="8" xfId="55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4" fillId="0" borderId="9" xfId="0" applyNumberFormat="1" applyFont="1" applyBorder="1" applyAlignment="1">
      <alignment horizontal="center"/>
    </xf>
  </cellXfs>
  <cellStyles count="86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Followed Hyperlink" xfId="85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Hyperlink" xfId="84" builtinId="8" hidden="1"/>
    <cellStyle name="Neutral" xfId="58" builtinId="28"/>
    <cellStyle name="Normal" xfId="0" builtinId="0"/>
    <cellStyle name="Normal_Sheet1" xfId="5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709024999996" createdVersion="4" refreshedVersion="4" minRefreshableVersion="3" recordCount="194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Le Tutour" refreshedDate="42877.716148726853" createdVersion="4" refreshedVersion="4" minRefreshableVersion="3" recordCount="206">
  <cacheSource type="worksheet">
    <worksheetSource ref="A1:Q1048576" sheet="Master CRs listing"/>
  </cacheSource>
  <cacheFields count="17">
    <cacheField name="Part number" numFmtId="0">
      <sharedItems containsBlank="1" containsMixedTypes="1" containsNumber="1" containsInteger="1" minValue="101" maxValue="1844"/>
    </cacheField>
    <cacheField name="Module or IR name" numFmtId="0">
      <sharedItems containsBlank="1" containsMixedTypes="1" containsNumber="1" containsInteger="1" minValue="203" maxValue="203" count="195"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dimension_and_tolerance_callouts"/>
        <s v="mechanical_design"/>
        <s v="draughting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decomposition_to_design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design_view"/>
        <s v="Physical_unit_3D_design_view"/>
        <s v="physical_unit_2d_shape"/>
        <s v="physical_unit_3d_shape"/>
        <s v="physical_unit_design_view"/>
        <s v="Physical unit interconnect definition"/>
        <s v="constructive_solid_geometry_2d"/>
        <s v="Physical unit usage view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_design_connectivity"/>
        <s v="Wire_and_cable_design_connectivity"/>
        <s v="ap209_multidisciplinary_analysis_and_design"/>
        <s v="Fundamentals of product description and support (IR)"/>
        <s v="ap210_electronic_assembly_interconnect_and_packaging_design"/>
        <s v="Geometric and topological representation (IR)"/>
        <s v="Representation structures (IR)"/>
        <s v="Product structure configuration (IR)"/>
        <s v="ap242_managed_model_based_3d_engineering"/>
        <s v="visual_presentation"/>
        <s v="additive_manufacturing_part_and_build_information"/>
        <s v="Nb of blank cells"/>
        <n v="203"/>
        <m/>
      </sharedItems>
    </cacheField>
    <cacheField name="Part Edition in CR" numFmtId="0">
      <sharedItems containsBlank="1" containsMixedTypes="1" containsNumber="1" containsInteger="1" minValue="0" maxValue="203"/>
    </cacheField>
    <cacheField name="Final Listing" numFmtId="0">
      <sharedItems containsBlank="1" containsMixedTypes="1" containsNumber="1" containsInteger="1" minValue="6" maxValue="197"/>
    </cacheField>
    <cacheField name="STEPmod publication index" numFmtId="0">
      <sharedItems containsBlank="1" containsMixedTypes="1" containsNumber="1" containsInteger="1" minValue="6" maxValue="197"/>
    </cacheField>
    <cacheField name="Status" numFmtId="0">
      <sharedItems containsBlank="1"/>
    </cacheField>
    <cacheField name="Comment" numFmtId="0">
      <sharedItems containsBlank="1"/>
    </cacheField>
    <cacheField name="Listing and STEPmod indexes aligment check" numFmtId="0">
      <sharedItems containsString="0" containsBlank="1" containsNumber="1" containsInteger="1" minValue="1" maxValue="1"/>
    </cacheField>
    <cacheField name="publication_index_CR11" numFmtId="0">
      <sharedItems containsBlank="1" containsMixedTypes="1" containsNumber="1" containsInteger="1" minValue="32" maxValue="171"/>
    </cacheField>
    <cacheField name="stepmod tag CR11" numFmtId="0">
      <sharedItems containsBlank="1" containsMixedTypes="1" containsNumber="1" containsInteger="1" minValue="31" maxValue="172"/>
    </cacheField>
    <cacheField name="Howard Mason  listing" numFmtId="0">
      <sharedItems containsBlank="1" containsMixedTypes="1" containsNumber="1" containsInteger="1" minValue="21" maxValue="182"/>
    </cacheField>
    <cacheField name="Tom Bluhm  listing" numFmtId="0">
      <sharedItems containsBlank="1" containsMixedTypes="1" containsNumber="1" containsInteger="1" minValue="26" maxValue="177"/>
    </cacheField>
    <cacheField name="Lothar Klein  listing" numFmtId="0">
      <sharedItems containsBlank="1" containsMixedTypes="1" containsNumber="1" containsInteger="1" minValue="19" maxValue="184"/>
    </cacheField>
    <cacheField name="Existing CR ?" numFmtId="0">
      <sharedItems containsString="0" containsBlank="1" containsNumber="1" containsInteger="1" minValue="0" maxValue="1"/>
    </cacheField>
    <cacheField name="to add For SMRL V8.7" numFmtId="0">
      <sharedItems containsBlank="1" containsMixedTypes="1" containsNumber="1" containsInteger="1" minValue="35" maxValue="35"/>
    </cacheField>
    <cacheField name="Existing CR after work?" numFmtId="0">
      <sharedItems containsString="0" containsBlank="1" containsNumber="1" containsInteger="1" minValue="1" maxValue="1"/>
    </cacheField>
    <cacheField name="fully aligned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s v="1001"/>
    <x v="0"/>
    <n v="7"/>
    <s v="CR_Geometry_2"/>
    <s v="CR_Geometry_2"/>
    <s v="In work"/>
    <m/>
    <n v="1"/>
    <m/>
    <m/>
    <s v="CR_Geometry_2"/>
    <m/>
    <s v="CR_Geometry_2"/>
    <n v="1"/>
    <m/>
    <n v="1"/>
    <n v="0"/>
  </r>
  <r>
    <s v="1004"/>
    <x v="1"/>
    <n v="9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05"/>
    <x v="2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12"/>
    <x v="3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19"/>
    <x v="4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3"/>
    <x v="5"/>
    <n v="3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26"/>
    <x v="6"/>
    <n v="5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7"/>
    <x v="7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32"/>
    <x v="8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1"/>
    <x v="9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2"/>
    <x v="10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0"/>
    <x v="11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1"/>
    <x v="12"/>
    <n v="7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54"/>
    <x v="13"/>
    <n v="3"/>
    <s v="CR_Geometry"/>
    <s v="CR_Geometry"/>
    <s v="Balloted"/>
    <m/>
    <n v="1"/>
    <s v="Yes"/>
    <s v="CR11"/>
    <s v="CR_Geometry"/>
    <s v="CR_EWH"/>
    <s v="CR_Geometry"/>
    <n v="1"/>
    <m/>
    <n v="1"/>
    <n v="0.5"/>
  </r>
  <r>
    <s v="1063"/>
    <x v="14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n v="1063"/>
    <x v="14"/>
    <n v="5"/>
    <s v="CR_EWH"/>
    <s v="CR_EWH"/>
    <s v="In work"/>
    <m/>
    <n v="1"/>
    <m/>
    <m/>
    <m/>
    <m/>
    <m/>
    <m/>
    <m/>
    <m/>
    <m/>
  </r>
  <r>
    <s v="1064"/>
    <x v="1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3"/>
    <x v="16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8"/>
    <x v="1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0"/>
    <x v="18"/>
    <n v="5"/>
    <s v="CR_itemshape_1"/>
    <s v="CR_itemshape_1"/>
    <s v="Balloted"/>
    <m/>
    <n v="1"/>
    <s v="Yes"/>
    <s v="CR11"/>
    <s v="CR_itemshape_1"/>
    <s v="CR_Geometry/CR_itemshape_1"/>
    <s v="CR_itemshape_1"/>
    <n v="1"/>
    <m/>
    <n v="1"/>
    <n v="0.5"/>
  </r>
  <r>
    <s v="1111"/>
    <x v="19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8"/>
    <x v="20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22"/>
    <x v="21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30"/>
    <x v="22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131"/>
    <x v="23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131"/>
    <x v="23"/>
    <n v="6"/>
    <s v="CR_Geometry_2"/>
    <s v="CR_Geometry_2"/>
    <s v="In work"/>
    <m/>
    <n v="1"/>
    <m/>
    <m/>
    <s v="CR_Geometry_2"/>
    <m/>
    <s v="CR_Geometry_2"/>
    <n v="1"/>
    <m/>
    <n v="1"/>
    <n v="0"/>
  </r>
  <r>
    <s v="1147"/>
    <x v="24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1"/>
    <x v="2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2"/>
    <x v="26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248"/>
    <x v="27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09"/>
    <x v="2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1"/>
    <x v="29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312"/>
    <x v="30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8"/>
    <x v="3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19"/>
    <x v="32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23"/>
    <x v="33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43"/>
    <x v="3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346"/>
    <x v="35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349"/>
    <x v="36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50"/>
    <x v="3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n v="1311"/>
    <x v="29"/>
    <n v="5"/>
    <s v="CR_PMI_2"/>
    <s v="CR_PMI_2"/>
    <s v="In work"/>
    <m/>
    <n v="1"/>
    <m/>
    <m/>
    <m/>
    <m/>
    <m/>
    <m/>
    <m/>
    <m/>
    <m/>
  </r>
  <r>
    <n v="1362"/>
    <x v="38"/>
    <n v="3"/>
    <m/>
    <m/>
    <s v="In work"/>
    <m/>
    <n v="1"/>
    <m/>
    <m/>
    <s v="CR_PM2"/>
    <m/>
    <m/>
    <m/>
    <m/>
    <m/>
    <m/>
  </r>
  <r>
    <n v="113"/>
    <x v="39"/>
    <n v="1"/>
    <m/>
    <m/>
    <s v="In work"/>
    <m/>
    <n v="1"/>
    <m/>
    <m/>
    <m/>
    <m/>
    <m/>
    <m/>
    <m/>
    <m/>
    <m/>
  </r>
  <r>
    <s v="new module"/>
    <x v="39"/>
    <n v="1"/>
    <m/>
    <m/>
    <s v="In work"/>
    <m/>
    <n v="1"/>
    <m/>
    <m/>
    <m/>
    <m/>
    <m/>
    <m/>
    <m/>
    <m/>
    <m/>
  </r>
  <r>
    <n v="506"/>
    <x v="29"/>
    <n v="3"/>
    <m/>
    <m/>
    <s v="In work"/>
    <s v="schema : mechanical_design"/>
    <n v="1"/>
    <m/>
    <m/>
    <m/>
    <m/>
    <m/>
    <m/>
    <m/>
    <m/>
    <m/>
  </r>
  <r>
    <n v="101"/>
    <x v="40"/>
    <n v="4"/>
    <m/>
    <m/>
    <s v="In work"/>
    <s v="schema : draughting_element_schema, aic_draughting_elements"/>
    <n v="1"/>
    <m/>
    <m/>
    <m/>
    <m/>
    <m/>
    <m/>
    <m/>
    <m/>
    <m/>
  </r>
  <r>
    <s v="1380"/>
    <x v="41"/>
    <n v="2"/>
    <s v="CR_composites"/>
    <s v="CR_composites"/>
    <s v="In work"/>
    <m/>
    <n v="1"/>
    <s v="Yes"/>
    <s v="CR11"/>
    <s v="CR_composites"/>
    <s v="CR_209"/>
    <s v="CR_composites"/>
    <n v="1"/>
    <m/>
    <n v="1"/>
    <n v="0.5"/>
  </r>
  <r>
    <s v="1386"/>
    <x v="42"/>
    <n v="2"/>
    <s v="CR_composites"/>
    <s v="CR_composites"/>
    <s v="In work"/>
    <m/>
    <n v="1"/>
    <s v="Yes"/>
    <s v="CR11"/>
    <s v="CR_composites"/>
    <s v="CR_Geometry"/>
    <s v="CR_composites"/>
    <n v="1"/>
    <m/>
    <n v="1"/>
    <n v="0.5"/>
  </r>
  <r>
    <s v="1399"/>
    <x v="4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404"/>
    <x v="44"/>
    <n v="2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507"/>
    <x v="45"/>
    <n v="3"/>
    <s v="CR_Geometry"/>
    <s v="CR_Geometry"/>
    <s v="Balloted"/>
    <m/>
    <n v="1"/>
    <s v="Yes"/>
    <s v="CR11"/>
    <m/>
    <s v="CR_Geometry"/>
    <s v="CR_Geometry"/>
    <n v="1"/>
    <m/>
    <n v="1"/>
    <n v="0"/>
  </r>
  <r>
    <s v="1509"/>
    <x v="46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14"/>
    <x v="47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0"/>
    <x v="48"/>
    <n v="2"/>
    <s v="CR_Geometry"/>
    <s v="CR_Geometry"/>
    <s v="Balloted"/>
    <m/>
    <n v="1"/>
    <s v="Yes"/>
    <s v="CR11"/>
    <s v="CR_PDM_1 ?"/>
    <s v="CR_Geometry"/>
    <s v="CR_PDM ?"/>
    <n v="1"/>
    <m/>
    <n v="1"/>
    <e v="#REF!"/>
  </r>
  <r>
    <s v="1521"/>
    <x v="4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2"/>
    <x v="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3"/>
    <x v="5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4"/>
    <x v="52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525"/>
    <x v="53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6"/>
    <x v="54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527"/>
    <x v="55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601"/>
    <x v="56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02"/>
    <x v="57"/>
    <s v="n/a"/>
    <s v="none"/>
    <s v="none"/>
    <s v="Not changed"/>
    <s v="No changes"/>
    <n v="1"/>
    <m/>
    <s v="CR11"/>
    <m/>
    <m/>
    <m/>
    <n v="1"/>
    <m/>
    <n v="1"/>
    <n v="0"/>
  </r>
  <r>
    <s v="1628"/>
    <x v="58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34"/>
    <x v="5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5"/>
    <x v="60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6"/>
    <x v="61"/>
    <n v="5"/>
    <s v="CR_EWH"/>
    <s v="CR_EWH"/>
    <s v="In work"/>
    <m/>
    <n v="1"/>
    <s v="Yes"/>
    <s v="CR11"/>
    <s v="CR_EWH"/>
    <s v="CR_EWH"/>
    <s v="CR_EWH"/>
    <n v="1"/>
    <m/>
    <n v="1"/>
    <n v="1"/>
  </r>
  <r>
    <s v="1638"/>
    <x v="62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39"/>
    <x v="63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40"/>
    <x v="6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1"/>
    <x v="65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2"/>
    <x v="66"/>
    <n v="5"/>
    <s v="CR_EWH"/>
    <s v="CR_EWH"/>
    <s v="In work"/>
    <m/>
    <n v="1"/>
    <s v="Yes"/>
    <s v="CR11"/>
    <s v="CR_EWH"/>
    <s v="CR_EWH"/>
    <s v="CR_EWH"/>
    <n v="1"/>
    <m/>
    <n v="1"/>
    <n v="1"/>
  </r>
  <r>
    <s v="1643"/>
    <x v="67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4"/>
    <x v="68"/>
    <n v="4"/>
    <s v="CR_210_1"/>
    <s v="CR_210_1"/>
    <s v="Publication index ready "/>
    <s v="Bug 6243"/>
    <n v="1"/>
    <s v="Yes"/>
    <s v="CR11"/>
    <s v="CR_210_1"/>
    <s v="CR_210_1"/>
    <s v="CR_210_1"/>
    <n v="1"/>
    <m/>
    <n v="1"/>
    <n v="1"/>
  </r>
  <r>
    <s v="1645"/>
    <x v="6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6"/>
    <x v="7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8"/>
    <x v="7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49"/>
    <x v="72"/>
    <n v="4"/>
    <s v="CR_EWH"/>
    <s v="CR_EWH"/>
    <s v="In work"/>
    <m/>
    <n v="1"/>
    <s v="Yes"/>
    <s v="CR11"/>
    <s v="CR_EWH"/>
    <s v="CR_EWH"/>
    <s v="CR_EWH"/>
    <n v="1"/>
    <m/>
    <n v="1"/>
    <n v="1"/>
  </r>
  <r>
    <s v="1650"/>
    <x v="7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52"/>
    <x v="74"/>
    <n v="6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653"/>
    <x v="75"/>
    <n v="4"/>
    <s v="CR_210_2"/>
    <s v="CR_210_2"/>
    <s v="Publication index ready "/>
    <m/>
    <n v="1"/>
    <s v="Yes"/>
    <s v="CR11"/>
    <s v="CR_EWH"/>
    <s v="CR_EWH"/>
    <s v="CR_EWH"/>
    <n v="1"/>
    <m/>
    <n v="1"/>
    <n v="0"/>
  </r>
  <r>
    <s v="1654"/>
    <x v="76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56"/>
    <x v="77"/>
    <n v="5"/>
    <s v="CR_210_1"/>
    <s v="CR_210_1"/>
    <s v="Publication index ready "/>
    <s v="Bug 6243"/>
    <n v="1"/>
    <s v="Yes"/>
    <s v="CR11"/>
    <s v="CR_210_1"/>
    <s v="CR_EWH"/>
    <s v="CR_210_1"/>
    <n v="1"/>
    <m/>
    <n v="1"/>
    <n v="0.5"/>
  </r>
  <r>
    <s v="1657"/>
    <x v="78"/>
    <n v="4"/>
    <s v="CR_EWH"/>
    <s v="CR_EWH"/>
    <s v="In work"/>
    <m/>
    <n v="1"/>
    <s v="Yes"/>
    <s v="CR11"/>
    <s v="CR_EWH"/>
    <s v="CR_EWH"/>
    <s v="CR_EWH"/>
    <n v="1"/>
    <m/>
    <n v="1"/>
    <n v="1"/>
  </r>
  <r>
    <s v="1660"/>
    <x v="7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62"/>
    <x v="80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666"/>
    <x v="81"/>
    <s v="withdrawn"/>
    <s v="CR_itemshape_1"/>
    <s v="CR_itemshape_1"/>
    <s v="Balloted"/>
    <s v="withdrawn"/>
    <n v="1"/>
    <s v="Yes"/>
    <s v="CR11"/>
    <m/>
    <s v="CR_PDM_1"/>
    <s v="CR_itemshape_1"/>
    <n v="1"/>
    <m/>
    <n v="1"/>
    <n v="0"/>
  </r>
  <r>
    <s v="1668"/>
    <x v="82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0"/>
    <x v="8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1"/>
    <x v="8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74"/>
    <x v="85"/>
    <n v="3"/>
    <s v="CR_EWH"/>
    <s v="CR_EWH"/>
    <s v="In work"/>
    <m/>
    <n v="1"/>
    <s v="Yes"/>
    <s v="CR11"/>
    <s v="CR_EWH"/>
    <s v="CR_EWH"/>
    <s v="CR_EWH"/>
    <n v="1"/>
    <m/>
    <n v="1"/>
    <n v="1"/>
  </r>
  <r>
    <s v="1676"/>
    <x v="86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679"/>
    <x v="87"/>
    <n v="3"/>
    <s v="CR_EWH"/>
    <s v="CR_EWH"/>
    <s v="In work"/>
    <m/>
    <n v="1"/>
    <s v="Yes"/>
    <s v="CR11"/>
    <s v="CR_EWH"/>
    <s v="CR_EWH"/>
    <s v="CR_EWH"/>
    <n v="1"/>
    <m/>
    <n v="1"/>
    <n v="1"/>
  </r>
  <r>
    <s v="1681"/>
    <x v="8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82"/>
    <x v="8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5"/>
    <x v="9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6"/>
    <x v="91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7"/>
    <x v="92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9"/>
    <x v="9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0"/>
    <x v="9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1"/>
    <x v="95"/>
    <n v="4"/>
    <s v="CR_EWH"/>
    <s v="CR_EWH"/>
    <s v="In work"/>
    <m/>
    <n v="1"/>
    <s v="Yes"/>
    <s v="CR11"/>
    <s v="CR_EWH"/>
    <s v="CR_EWH"/>
    <s v="CR_EWH"/>
    <n v="1"/>
    <m/>
    <n v="1"/>
    <n v="1"/>
  </r>
  <r>
    <s v="1692"/>
    <x v="96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6"/>
    <x v="97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8"/>
    <x v="98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0"/>
    <x v="9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1"/>
    <x v="10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2"/>
    <x v="101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03"/>
    <x v="102"/>
    <n v="5"/>
    <s v="CR_EWH"/>
    <s v="CR_EWH"/>
    <s v="In work"/>
    <m/>
    <n v="1"/>
    <s v="Yes"/>
    <s v="CR11"/>
    <s v="CR_EWH"/>
    <s v="CR_EWH"/>
    <s v="CR_EWH"/>
    <n v="1"/>
    <m/>
    <n v="1"/>
    <n v="1"/>
  </r>
  <r>
    <s v="1704"/>
    <x v="103"/>
    <n v="4"/>
    <s v="CR_EWH"/>
    <s v="CR_EWH"/>
    <s v="In work"/>
    <m/>
    <n v="1"/>
    <s v="Yes"/>
    <s v="CR11"/>
    <s v="CR_EWH"/>
    <s v="CR_EWH"/>
    <s v="CR_EWH"/>
    <n v="1"/>
    <m/>
    <n v="1"/>
    <n v="1"/>
  </r>
  <r>
    <s v="1705"/>
    <x v="104"/>
    <n v="5"/>
    <s v="CR_EWH"/>
    <s v="CR_EWH"/>
    <s v="In work"/>
    <m/>
    <n v="1"/>
    <s v="Yes"/>
    <s v="CR11"/>
    <s v="CR_EWH"/>
    <s v="CR_EWH"/>
    <s v="CR_EWH"/>
    <n v="1"/>
    <m/>
    <n v="1"/>
    <n v="1"/>
  </r>
  <r>
    <s v="1706"/>
    <x v="105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07"/>
    <x v="106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8"/>
    <x v="107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09"/>
    <x v="108"/>
    <s v="n/a"/>
    <s v="none"/>
    <s v="none"/>
    <s v="Not changed"/>
    <s v="Bug 5881: No changes, reverted to SMRLv6, cancel N number : action KLT"/>
    <n v="1"/>
    <s v="Yes"/>
    <s v="CR11"/>
    <s v="CR_210_2"/>
    <s v="CR_210_1"/>
    <s v="CR_210_2"/>
    <n v="1"/>
    <m/>
    <n v="1"/>
    <n v="0"/>
  </r>
  <r>
    <s v="1710"/>
    <x v="10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1"/>
    <x v="110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2"/>
    <x v="11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4"/>
    <x v="112"/>
    <n v="4"/>
    <s v="CR_EWH"/>
    <s v="CR_EWH"/>
    <s v="In work"/>
    <m/>
    <n v="1"/>
    <s v="Yes"/>
    <s v="CR11"/>
    <s v="CR_EWH"/>
    <s v="CR_EWH"/>
    <s v="CR_EWH"/>
    <n v="1"/>
    <m/>
    <n v="1"/>
    <n v="1"/>
  </r>
  <r>
    <s v="1716"/>
    <x v="11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7"/>
    <x v="114"/>
    <n v="4"/>
    <s v="CR_itemshape_2"/>
    <s v="CR_itemshape_2"/>
    <s v="Submitted to Convener"/>
    <m/>
    <n v="1"/>
    <m/>
    <m/>
    <s v="CR_itemshape_2"/>
    <s v="CR_itemshape_2"/>
    <s v="CR_itemshape_2"/>
    <n v="1"/>
    <m/>
    <n v="1"/>
    <n v="0"/>
  </r>
  <r>
    <s v="1718"/>
    <x v="115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1"/>
    <x v="116"/>
    <n v="4"/>
    <s v="CR_EWH"/>
    <s v="CR_EWH"/>
    <s v="In work"/>
    <m/>
    <n v="1"/>
    <s v="Yes"/>
    <s v="CR11"/>
    <s v="CR_EWH"/>
    <s v="CR_EWH"/>
    <s v="CR_EWH"/>
    <n v="1"/>
    <m/>
    <n v="1"/>
    <n v="1"/>
  </r>
  <r>
    <s v="1722"/>
    <x v="117"/>
    <n v="4"/>
    <s v="CR_210_2"/>
    <s v="CR_210_2"/>
    <s v="Publication index ready "/>
    <m/>
    <n v="1"/>
    <s v="Yes"/>
    <s v="CR11"/>
    <s v="CR_210_2"/>
    <s v="CR_itemshape_2"/>
    <s v="CR_210_2"/>
    <n v="1"/>
    <m/>
    <n v="1"/>
    <n v="0.5"/>
  </r>
  <r>
    <s v="1723"/>
    <x v="118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24"/>
    <x v="119"/>
    <n v="5"/>
    <s v="CR_210_2"/>
    <s v="CR_210_2"/>
    <s v="Publication index ready "/>
    <m/>
    <n v="1"/>
    <m/>
    <m/>
    <m/>
    <m/>
    <m/>
    <m/>
    <m/>
    <m/>
    <m/>
  </r>
  <r>
    <s v="1725"/>
    <x v="120"/>
    <n v="5"/>
    <s v="CR_210_2"/>
    <s v="CR_210_2"/>
    <s v="Publication index ready "/>
    <s v="change N number desc. : ed5 not 4: KLT action"/>
    <n v="1"/>
    <m/>
    <m/>
    <s v="CR_210_2"/>
    <s v="CR_210_1"/>
    <s v="CR_210_2"/>
    <n v="1"/>
    <m/>
    <n v="1"/>
    <n v="0"/>
  </r>
  <r>
    <s v="1726"/>
    <x v="121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7"/>
    <x v="122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728"/>
    <x v="12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9"/>
    <x v="124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731"/>
    <x v="125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31"/>
    <x v="125"/>
    <n v="6"/>
    <s v="CR_Geometry_2"/>
    <s v="CR_Geometry_2"/>
    <s v="In work"/>
    <m/>
    <n v="1"/>
    <m/>
    <m/>
    <m/>
    <m/>
    <m/>
    <m/>
    <m/>
    <m/>
    <m/>
  </r>
  <r>
    <s v="1732"/>
    <x v="126"/>
    <n v="5"/>
    <s v="CR_EWH"/>
    <s v="CR_EWH"/>
    <s v="In work"/>
    <m/>
    <n v="1"/>
    <m/>
    <m/>
    <s v="CR_EWH"/>
    <m/>
    <m/>
    <n v="1"/>
    <m/>
    <n v="1"/>
    <n v="0"/>
  </r>
  <r>
    <s v="1733"/>
    <x v="127"/>
    <n v="3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35"/>
    <x v="128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6"/>
    <x v="12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7"/>
    <x v="13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40"/>
    <x v="131"/>
    <n v="4"/>
    <s v="CR_EWH"/>
    <s v="CR_EWH"/>
    <s v="In work"/>
    <m/>
    <n v="1"/>
    <s v="Yes"/>
    <s v="CR11"/>
    <s v="CR_EWH"/>
    <s v="CR_EWH"/>
    <s v="CR_EWH"/>
    <n v="1"/>
    <m/>
    <n v="1"/>
    <n v="1"/>
  </r>
  <r>
    <s v="1741"/>
    <x v="132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4"/>
    <x v="133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7"/>
    <x v="134"/>
    <n v="4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50"/>
    <x v="13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1"/>
    <x v="136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52"/>
    <x v="137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53"/>
    <x v="13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5"/>
    <x v="139"/>
    <n v="5"/>
    <s v="CR_EWH"/>
    <s v="CR_EWH"/>
    <s v="In work"/>
    <m/>
    <n v="1"/>
    <s v="Yes"/>
    <s v="CR11"/>
    <s v="CR_EWH"/>
    <s v="CR_EWH"/>
    <s v="CR_EWH"/>
    <n v="1"/>
    <m/>
    <n v="1"/>
    <n v="1"/>
  </r>
  <r>
    <s v="1764"/>
    <x v="140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5"/>
    <x v="141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7"/>
    <x v="142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70"/>
    <x v="143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72"/>
    <x v="144"/>
    <n v="3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80"/>
    <x v="14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8"/>
    <x v="146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9"/>
    <x v="147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0"/>
    <x v="148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1"/>
    <x v="149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2"/>
    <x v="1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5"/>
    <x v="15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96"/>
    <x v="152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7"/>
    <x v="15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8"/>
    <x v="15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02"/>
    <x v="155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3"/>
    <x v="156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4"/>
    <x v="157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6"/>
    <x v="158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7"/>
    <x v="159"/>
    <n v="2"/>
    <s v="CR_itemshape_2"/>
    <s v="CR_itemshape_2"/>
    <s v="Submitted to Convener"/>
    <m/>
    <n v="1"/>
    <m/>
    <m/>
    <m/>
    <m/>
    <m/>
    <m/>
    <m/>
    <m/>
    <m/>
  </r>
  <r>
    <s v="1807"/>
    <x v="159"/>
    <n v="3"/>
    <s v="CR_EWH"/>
    <s v="CR_EWH"/>
    <s v="In work"/>
    <s v="ask for new N numbers - Bug 6244"/>
    <n v="1"/>
    <s v="Yes"/>
    <s v="CR11"/>
    <s v="CR_itemshape_2"/>
    <s v="CR_itemshape_2"/>
    <s v="CR_itemshape_2"/>
    <n v="1"/>
    <m/>
    <n v="1"/>
    <n v="0"/>
  </r>
  <r>
    <s v="1808"/>
    <x v="160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9"/>
    <x v="161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0"/>
    <x v="162"/>
    <s v="withdrawn"/>
    <s v="CR_itemshape_1"/>
    <s v="CR_itemshape_1"/>
    <s v="Balloted"/>
    <s v="withdrawn"/>
    <n v="1"/>
    <s v="Yes"/>
    <s v="CR11"/>
    <m/>
    <s v="CR_itemshape_2"/>
    <s v="CR_itemshape_1"/>
    <n v="1"/>
    <m/>
    <n v="1"/>
    <n v="0"/>
  </r>
  <r>
    <s v="1811"/>
    <x v="16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2"/>
    <x v="16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3"/>
    <x v="165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14"/>
    <x v="166"/>
    <n v="2"/>
    <s v="CR_PDM_1"/>
    <s v="CR_PDM_1"/>
    <s v="Publication index ready "/>
    <m/>
    <n v="1"/>
    <s v="Yes"/>
    <s v="CR11"/>
    <s v="CR_PDM_1"/>
    <s v="CR_PDM_1"/>
    <m/>
    <n v="1"/>
    <s v="CR_PDM_1"/>
    <n v="1"/>
    <n v="0"/>
  </r>
  <r>
    <s v="1815"/>
    <x v="167"/>
    <n v="2"/>
    <s v="CR_itemshape_1"/>
    <s v="CR_itemshape_1"/>
    <s v="Balloted"/>
    <s v="Bug 5695"/>
    <n v="1"/>
    <s v="Yes"/>
    <s v="CR11"/>
    <s v="CR_itemshape_1"/>
    <s v="CR_itemshape_1"/>
    <s v="CR_itemshape_1"/>
    <n v="1"/>
    <m/>
    <n v="1"/>
    <n v="1"/>
  </r>
  <r>
    <s v="1815"/>
    <x v="167"/>
    <n v="3"/>
    <s v="CR_EWH"/>
    <s v="CR_EWH"/>
    <s v="In work"/>
    <m/>
    <n v="1"/>
    <m/>
    <m/>
    <m/>
    <m/>
    <m/>
    <m/>
    <m/>
    <m/>
    <m/>
  </r>
  <r>
    <s v="1816"/>
    <x v="168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9"/>
    <x v="16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0"/>
    <x v="17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3"/>
    <x v="17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4"/>
    <x v="172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6"/>
    <x v="173"/>
    <n v="1"/>
    <s v="CR_EWH"/>
    <s v="CR_EWH"/>
    <s v="In work"/>
    <m/>
    <n v="1"/>
    <s v="Yes"/>
    <s v="CR11"/>
    <s v="CR_210_2"/>
    <s v="CR_EWH"/>
    <s v="CR_210_2"/>
    <n v="1"/>
    <m/>
    <n v="1"/>
    <n v="0"/>
  </r>
  <r>
    <s v="1827"/>
    <x v="174"/>
    <n v="1"/>
    <s v="CR_EWH"/>
    <s v="CR_EWH"/>
    <s v="In work"/>
    <m/>
    <n v="1"/>
    <s v="Yes"/>
    <s v="CR11"/>
    <s v="CR_EWH"/>
    <s v="CR_EWH"/>
    <s v="CR_EWH"/>
    <n v="1"/>
    <m/>
    <n v="1"/>
    <n v="1"/>
  </r>
  <r>
    <s v="1828"/>
    <x v="175"/>
    <n v="1"/>
    <s v="CR_EWH"/>
    <s v="CR_EWH"/>
    <s v="In work"/>
    <m/>
    <n v="1"/>
    <s v="Yes"/>
    <s v="CR11"/>
    <s v="CR_EWH"/>
    <s v="CR_EWH"/>
    <s v="CR_EWH"/>
    <n v="1"/>
    <m/>
    <n v="1"/>
    <n v="1"/>
  </r>
  <r>
    <s v="1829"/>
    <x v="176"/>
    <n v="1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830"/>
    <x v="177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1"/>
    <x v="178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4"/>
    <x v="179"/>
    <n v="1"/>
    <s v="CR_Geometry_2"/>
    <s v="CR_Geometry_2"/>
    <s v="In work"/>
    <m/>
    <n v="1"/>
    <m/>
    <m/>
    <s v="CR_Geometry_2"/>
    <m/>
    <s v="CR_Geometry_2"/>
    <n v="1"/>
    <m/>
    <n v="1"/>
    <n v="0"/>
  </r>
  <r>
    <s v="1836"/>
    <x v="180"/>
    <n v="1"/>
    <s v="CR_Geometry_2"/>
    <s v="CR_Geometry_2"/>
    <s v="In work"/>
    <m/>
    <n v="1"/>
    <m/>
    <m/>
    <s v="CR_Geometry_2"/>
    <m/>
    <s v="CR_Geometry_2"/>
    <n v="1"/>
    <m/>
    <n v="1"/>
    <n v="0"/>
  </r>
  <r>
    <n v="1844"/>
    <x v="181"/>
    <n v="1"/>
    <s v="CR_EWH"/>
    <s v="CR_EWH"/>
    <s v="In work"/>
    <s v="ask for new N numbers - Bug 6243"/>
    <n v="1"/>
    <m/>
    <m/>
    <m/>
    <m/>
    <m/>
    <n v="1"/>
    <s v="CR_EWH"/>
    <n v="1"/>
    <n v="0"/>
  </r>
  <r>
    <s v="1845"/>
    <x v="182"/>
    <n v="1"/>
    <s v="CR_EWH"/>
    <s v="CR_EWH"/>
    <s v="In work"/>
    <s v="ask for new N numbers - Bug 6243"/>
    <n v="1"/>
    <m/>
    <m/>
    <m/>
    <m/>
    <m/>
    <n v="1"/>
    <s v="CR_EWH"/>
    <n v="1"/>
    <n v="0"/>
  </r>
  <r>
    <s v="409"/>
    <x v="183"/>
    <n v="2"/>
    <s v="CR_desginAPs_2"/>
    <s v="CR_desginAPs_2"/>
    <s v="In work"/>
    <s v="TO REMOVE"/>
    <n v="1"/>
    <s v="Yes"/>
    <s v="CR11"/>
    <s v="CR_Geometry"/>
    <s v="CR_209"/>
    <s v="CR_composites"/>
    <n v="1"/>
    <m/>
    <n v="1"/>
    <n v="0"/>
  </r>
  <r>
    <s v="41"/>
    <x v="184"/>
    <n v="5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10"/>
    <x v="185"/>
    <n v="4"/>
    <s v="CR_desginAPs_1"/>
    <s v="CR_desginAPs_1"/>
    <s v="In work"/>
    <m/>
    <n v="1"/>
    <s v="Yes"/>
    <s v="CR11"/>
    <s v="CR_Geometry"/>
    <s v="CR_210_1"/>
    <s v="CR_210_2"/>
    <n v="1"/>
    <m/>
    <n v="1"/>
    <n v="0"/>
  </r>
  <r>
    <s v="42"/>
    <x v="186"/>
    <n v="5"/>
    <s v="CR_Geometry"/>
    <s v="CR_Geometry"/>
    <s v="Balloted"/>
    <s v="Related updated schemas : geometric_model_schema, geometry_schema, scan_data_3d_shape_model_schema, topology_schema"/>
    <n v="1"/>
    <m/>
    <m/>
    <s v="CR_Geometry"/>
    <s v="CR_Geometry"/>
    <s v="CR_Geometry"/>
    <n v="1"/>
    <m/>
    <n v="1"/>
    <n v="0"/>
  </r>
  <r>
    <s v="42"/>
    <x v="186"/>
    <n v="6"/>
    <s v="CR_Geometry_2"/>
    <s v="CR_Geometry_2"/>
    <s v="In work"/>
    <m/>
    <n v="1"/>
    <m/>
    <m/>
    <s v="CR_Geometry"/>
    <s v="CR_Geometry"/>
    <s v="CR_Geometry"/>
    <n v="1"/>
    <m/>
    <n v="1"/>
    <n v="0"/>
  </r>
  <r>
    <s v="43"/>
    <x v="187"/>
    <n v="4"/>
    <s v="CR_Geometry"/>
    <s v="CR_Geometry"/>
    <s v="Balloted"/>
    <s v="Related updated schemas : representation_schema"/>
    <n v="1"/>
    <m/>
    <m/>
    <s v="CR_Geometry"/>
    <s v="CR_Geometry"/>
    <s v="CR_Geometry"/>
    <n v="1"/>
    <m/>
    <n v="1"/>
    <n v="0"/>
  </r>
  <r>
    <s v="43"/>
    <x v="187"/>
    <n v="5"/>
    <s v="CR_Geometry_2"/>
    <s v="CR_Geometry_2"/>
    <s v="In work"/>
    <m/>
    <n v="1"/>
    <m/>
    <m/>
    <s v="CR_Geometry"/>
    <s v="CR_Geometry"/>
    <s v="CR_Geometry"/>
    <n v="1"/>
    <m/>
    <n v="1"/>
    <n v="0"/>
  </r>
  <r>
    <s v="44"/>
    <x v="188"/>
    <n v="4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42"/>
    <x v="189"/>
    <n v="2"/>
    <s v="CR_desginAPs_1"/>
    <s v="CR_desginAPs_1"/>
    <s v="In work"/>
    <m/>
    <n v="1"/>
    <s v="Yes"/>
    <s v="CR11"/>
    <s v="CR_PDM_1"/>
    <s v="CR_PDM_1"/>
    <m/>
    <n v="1"/>
    <s v="CR_PDM_1"/>
    <n v="1"/>
    <n v="0"/>
  </r>
  <r>
    <s v="442"/>
    <x v="189"/>
    <n v="3"/>
    <s v="CR_desginAPs_2"/>
    <s v="CR_desginAPs_2"/>
    <s v="In work"/>
    <s v="to be added to pub index "/>
    <n v="1"/>
    <m/>
    <m/>
    <m/>
    <m/>
    <m/>
    <m/>
    <m/>
    <m/>
    <m/>
  </r>
  <r>
    <s v="46"/>
    <x v="190"/>
    <n v="4"/>
    <s v="CR_Geometry_2"/>
    <s v="CR_Geometry_2"/>
    <s v="In work"/>
    <m/>
    <n v="1"/>
    <m/>
    <m/>
    <m/>
    <m/>
    <m/>
    <n v="1"/>
    <m/>
    <n v="1"/>
    <n v="0"/>
  </r>
  <r>
    <n v="1835"/>
    <x v="191"/>
    <n v="1"/>
    <m/>
    <m/>
    <s v="In work"/>
    <s v="CR sequence to be defined"/>
    <n v="1"/>
    <m/>
    <m/>
    <m/>
    <m/>
    <s v="CR_composites"/>
    <n v="0"/>
    <m/>
    <n v="1"/>
    <n v="0"/>
  </r>
  <r>
    <s v="Totals"/>
    <x v="192"/>
    <n v="0"/>
    <n v="6"/>
    <n v="6"/>
    <m/>
    <m/>
    <m/>
    <n v="32"/>
    <n v="31"/>
    <n v="21"/>
    <n v="26"/>
    <n v="19"/>
    <m/>
    <m/>
    <m/>
    <m/>
  </r>
  <r>
    <n v="203"/>
    <x v="193"/>
    <n v="203"/>
    <n v="197"/>
    <n v="197"/>
    <m/>
    <m/>
    <m/>
    <n v="171"/>
    <n v="172"/>
    <n v="182"/>
    <n v="177"/>
    <n v="184"/>
    <m/>
    <n v="35"/>
    <m/>
    <m/>
  </r>
  <r>
    <m/>
    <x v="19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9" firstHeaderRow="1" firstDataRow="1" firstDataCol="1"/>
  <pivotFields count="17">
    <pivotField showAll="0"/>
    <pivotField axis="axisRow" showAll="0">
      <items count="196">
        <item x="193"/>
        <item x="191"/>
        <item x="47"/>
        <item x="56"/>
        <item x="57"/>
        <item x="183"/>
        <item x="185"/>
        <item x="189"/>
        <item x="0"/>
        <item x="3"/>
        <item x="155"/>
        <item x="59"/>
        <item x="151"/>
        <item x="60"/>
        <item x="61"/>
        <item x="66"/>
        <item x="68"/>
        <item x="62"/>
        <item x="63"/>
        <item x="67"/>
        <item x="64"/>
        <item x="176"/>
        <item x="69"/>
        <item x="65"/>
        <item x="71"/>
        <item x="160"/>
        <item x="6"/>
        <item x="72"/>
        <item x="29"/>
        <item x="73"/>
        <item x="33"/>
        <item x="74"/>
        <item x="75"/>
        <item x="172"/>
        <item x="76"/>
        <item x="141"/>
        <item x="19"/>
        <item x="78"/>
        <item x="77"/>
        <item x="142"/>
        <item x="53"/>
        <item x="23"/>
        <item x="125"/>
        <item x="7"/>
        <item x="79"/>
        <item x="161"/>
        <item x="22"/>
        <item x="26"/>
        <item x="58"/>
        <item x="80"/>
        <item x="38"/>
        <item x="11"/>
        <item x="133"/>
        <item x="21"/>
        <item x="40"/>
        <item x="30"/>
        <item x="28"/>
        <item x="177"/>
        <item x="1"/>
        <item x="2"/>
        <item x="55"/>
        <item x="15"/>
        <item x="146"/>
        <item x="81"/>
        <item x="145"/>
        <item x="174"/>
        <item x="82"/>
        <item x="83"/>
        <item x="41"/>
        <item x="84"/>
        <item x="70"/>
        <item x="158"/>
        <item x="85"/>
        <item x="86"/>
        <item x="87"/>
        <item x="104"/>
        <item x="184"/>
        <item x="181"/>
        <item x="88"/>
        <item x="186"/>
        <item x="147"/>
        <item x="44"/>
        <item x="12"/>
        <item x="45"/>
        <item x="36"/>
        <item x="37"/>
        <item x="89"/>
        <item x="90"/>
        <item x="91"/>
        <item x="92"/>
        <item x="93"/>
        <item x="94"/>
        <item x="95"/>
        <item x="152"/>
        <item x="154"/>
        <item x="153"/>
        <item x="96"/>
        <item x="113"/>
        <item x="97"/>
        <item x="98"/>
        <item x="99"/>
        <item x="115"/>
        <item x="100"/>
        <item x="166"/>
        <item x="101"/>
        <item x="46"/>
        <item x="24"/>
        <item x="167"/>
        <item x="20"/>
        <item x="39"/>
        <item x="42"/>
        <item x="168"/>
        <item x="102"/>
        <item x="192"/>
        <item x="103"/>
        <item x="105"/>
        <item x="54"/>
        <item x="35"/>
        <item x="106"/>
        <item x="107"/>
        <item x="109"/>
        <item x="108"/>
        <item x="148"/>
        <item x="165"/>
        <item x="114"/>
        <item x="143"/>
        <item x="110"/>
        <item x="111"/>
        <item x="112"/>
        <item x="159"/>
        <item x="117"/>
        <item x="5"/>
        <item x="124"/>
        <item x="126"/>
        <item x="116"/>
        <item x="139"/>
        <item x="173"/>
        <item x="118"/>
        <item x="119"/>
        <item x="121"/>
        <item x="120"/>
        <item x="122"/>
        <item x="123"/>
        <item x="127"/>
        <item x="144"/>
        <item x="170"/>
        <item x="128"/>
        <item x="129"/>
        <item x="149"/>
        <item x="130"/>
        <item x="31"/>
        <item x="156"/>
        <item x="188"/>
        <item x="164"/>
        <item x="162"/>
        <item x="163"/>
        <item x="157"/>
        <item x="27"/>
        <item x="16"/>
        <item x="25"/>
        <item x="49"/>
        <item x="48"/>
        <item x="50"/>
        <item x="14"/>
        <item x="34"/>
        <item x="4"/>
        <item x="171"/>
        <item x="9"/>
        <item x="43"/>
        <item x="187"/>
        <item x="131"/>
        <item x="178"/>
        <item x="132"/>
        <item x="51"/>
        <item x="52"/>
        <item x="140"/>
        <item x="8"/>
        <item x="150"/>
        <item x="32"/>
        <item x="17"/>
        <item x="134"/>
        <item x="179"/>
        <item x="18"/>
        <item x="169"/>
        <item x="136"/>
        <item x="135"/>
        <item x="137"/>
        <item x="13"/>
        <item x="138"/>
        <item x="180"/>
        <item x="190"/>
        <item x="182"/>
        <item x="175"/>
        <item x="10"/>
        <item x="19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Count of Final Listing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Q207" totalsRowShown="0" headerRowDxfId="20" dataDxfId="18" headerRowBorderDxfId="19" tableBorderDxfId="17" totalsRowBorderDxfId="16">
  <autoFilter ref="A1:Q207"/>
  <sortState ref="A2:Q206">
    <sortCondition ref="A1:A206"/>
  </sortState>
  <tableColumns count="17">
    <tableColumn id="1" name="Part number" dataDxfId="15"/>
    <tableColumn id="2" name="Module or IR name" dataDxfId="14"/>
    <tableColumn id="3" name="Part Edition in CR" dataDxfId="13"/>
    <tableColumn id="22" name="Final Listing" dataDxfId="12"/>
    <tableColumn id="12" name="STEPmod publication index" dataDxfId="11"/>
    <tableColumn id="4" name="Status"/>
    <tableColumn id="18" name="Comment" dataDxfId="10"/>
    <tableColumn id="24" name="Listing and STEPmod indexes aligment check" dataDxfId="9">
      <calculatedColumnFormula>IF(Table2[[#This Row],[STEPmod publication index]]=Table2[[#This Row],[Final Listing]],1,0)</calculatedColumnFormula>
    </tableColumn>
    <tableColumn id="7" name="publication_index_CR11" dataDxfId="8"/>
    <tableColumn id="8" name="stepmod tag CR11" dataDxfId="7"/>
    <tableColumn id="9" name="Howard Mason  listing" dataDxfId="6"/>
    <tableColumn id="10" name="Tom Bluhm  listing" dataDxfId="5"/>
    <tableColumn id="11" name="Lothar Klein  listing" dataDxfId="4"/>
    <tableColumn id="13" name="Existing CR ?" dataDxfId="3"/>
    <tableColumn id="14" name="to add For SMRL V8.7" dataDxfId="2"/>
    <tableColumn id="16" name="Existing CR after work?" dataDxfId="1"/>
    <tableColumn id="17" name="fully align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9"/>
  <sheetViews>
    <sheetView topLeftCell="A156" zoomScale="107" workbookViewId="0">
      <selection activeCell="B173" sqref="B173"/>
    </sheetView>
  </sheetViews>
  <sheetFormatPr baseColWidth="10" defaultRowHeight="16" x14ac:dyDescent="0.2"/>
  <cols>
    <col min="1" max="1" width="65.1640625" bestFit="1" customWidth="1"/>
    <col min="2" max="2" width="18" bestFit="1" customWidth="1"/>
  </cols>
  <sheetData>
    <row r="3" spans="1:2" x14ac:dyDescent="0.2">
      <c r="A3" s="7" t="s">
        <v>300</v>
      </c>
      <c r="B3" t="s">
        <v>328</v>
      </c>
    </row>
    <row r="4" spans="1:2" x14ac:dyDescent="0.2">
      <c r="A4" s="8">
        <v>203</v>
      </c>
      <c r="B4" s="75">
        <v>1</v>
      </c>
    </row>
    <row r="5" spans="1:2" x14ac:dyDescent="0.2">
      <c r="A5" s="8" t="s">
        <v>325</v>
      </c>
      <c r="B5" s="75"/>
    </row>
    <row r="6" spans="1:2" x14ac:dyDescent="0.2">
      <c r="A6" s="8" t="s">
        <v>83</v>
      </c>
      <c r="B6" s="75">
        <v>1</v>
      </c>
    </row>
    <row r="7" spans="1:2" x14ac:dyDescent="0.2">
      <c r="A7" s="8" t="s">
        <v>95</v>
      </c>
      <c r="B7" s="75">
        <v>1</v>
      </c>
    </row>
    <row r="8" spans="1:2" x14ac:dyDescent="0.2">
      <c r="A8" s="8" t="s">
        <v>96</v>
      </c>
      <c r="B8" s="75">
        <v>1</v>
      </c>
    </row>
    <row r="9" spans="1:2" x14ac:dyDescent="0.2">
      <c r="A9" s="8" t="s">
        <v>245</v>
      </c>
      <c r="B9" s="75">
        <v>1</v>
      </c>
    </row>
    <row r="10" spans="1:2" x14ac:dyDescent="0.2">
      <c r="A10" s="8" t="s">
        <v>253</v>
      </c>
      <c r="B10" s="75">
        <v>1</v>
      </c>
    </row>
    <row r="11" spans="1:2" x14ac:dyDescent="0.2">
      <c r="A11" s="8" t="s">
        <v>286</v>
      </c>
      <c r="B11" s="75">
        <v>2</v>
      </c>
    </row>
    <row r="12" spans="1:2" x14ac:dyDescent="0.2">
      <c r="A12" s="8" t="s">
        <v>16</v>
      </c>
      <c r="B12" s="75">
        <v>1</v>
      </c>
    </row>
    <row r="13" spans="1:2" x14ac:dyDescent="0.2">
      <c r="A13" s="8" t="s">
        <v>23</v>
      </c>
      <c r="B13" s="75">
        <v>1</v>
      </c>
    </row>
    <row r="14" spans="1:2" x14ac:dyDescent="0.2">
      <c r="A14" s="8" t="s">
        <v>216</v>
      </c>
      <c r="B14" s="75">
        <v>1</v>
      </c>
    </row>
    <row r="15" spans="1:2" x14ac:dyDescent="0.2">
      <c r="A15" s="8" t="s">
        <v>101</v>
      </c>
      <c r="B15" s="75">
        <v>1</v>
      </c>
    </row>
    <row r="16" spans="1:2" x14ac:dyDescent="0.2">
      <c r="A16" s="8" t="s">
        <v>212</v>
      </c>
      <c r="B16" s="75">
        <v>1</v>
      </c>
    </row>
    <row r="17" spans="1:2" x14ac:dyDescent="0.2">
      <c r="A17" s="8" t="s">
        <v>102</v>
      </c>
      <c r="B17" s="75">
        <v>1</v>
      </c>
    </row>
    <row r="18" spans="1:2" x14ac:dyDescent="0.2">
      <c r="A18" s="8" t="s">
        <v>103</v>
      </c>
      <c r="B18" s="75">
        <v>1</v>
      </c>
    </row>
    <row r="19" spans="1:2" x14ac:dyDescent="0.2">
      <c r="A19" s="8" t="s">
        <v>110</v>
      </c>
      <c r="B19" s="75">
        <v>1</v>
      </c>
    </row>
    <row r="20" spans="1:2" x14ac:dyDescent="0.2">
      <c r="A20" s="8" t="s">
        <v>112</v>
      </c>
      <c r="B20" s="75">
        <v>1</v>
      </c>
    </row>
    <row r="21" spans="1:2" x14ac:dyDescent="0.2">
      <c r="A21" s="8" t="s">
        <v>105</v>
      </c>
      <c r="B21" s="75">
        <v>1</v>
      </c>
    </row>
    <row r="22" spans="1:2" x14ac:dyDescent="0.2">
      <c r="A22" s="8" t="s">
        <v>107</v>
      </c>
      <c r="B22" s="75">
        <v>1</v>
      </c>
    </row>
    <row r="23" spans="1:2" x14ac:dyDescent="0.2">
      <c r="A23" s="8" t="s">
        <v>111</v>
      </c>
      <c r="B23" s="75">
        <v>1</v>
      </c>
    </row>
    <row r="24" spans="1:2" x14ac:dyDescent="0.2">
      <c r="A24" s="8" t="s">
        <v>108</v>
      </c>
      <c r="B24" s="75">
        <v>1</v>
      </c>
    </row>
    <row r="25" spans="1:2" x14ac:dyDescent="0.2">
      <c r="A25" s="8" t="s">
        <v>238</v>
      </c>
      <c r="B25" s="75">
        <v>1</v>
      </c>
    </row>
    <row r="26" spans="1:2" x14ac:dyDescent="0.2">
      <c r="A26" s="8" t="s">
        <v>113</v>
      </c>
      <c r="B26" s="75">
        <v>1</v>
      </c>
    </row>
    <row r="27" spans="1:2" x14ac:dyDescent="0.2">
      <c r="A27" s="8" t="s">
        <v>109</v>
      </c>
      <c r="B27" s="75">
        <v>1</v>
      </c>
    </row>
    <row r="28" spans="1:2" x14ac:dyDescent="0.2">
      <c r="A28" s="8" t="s">
        <v>115</v>
      </c>
      <c r="B28" s="75">
        <v>1</v>
      </c>
    </row>
    <row r="29" spans="1:2" x14ac:dyDescent="0.2">
      <c r="A29" s="8" t="s">
        <v>221</v>
      </c>
      <c r="B29" s="75">
        <v>1</v>
      </c>
    </row>
    <row r="30" spans="1:2" x14ac:dyDescent="0.2">
      <c r="A30" s="8" t="s">
        <v>30</v>
      </c>
      <c r="B30" s="75">
        <v>1</v>
      </c>
    </row>
    <row r="31" spans="1:2" x14ac:dyDescent="0.2">
      <c r="A31" s="8" t="s">
        <v>116</v>
      </c>
      <c r="B31" s="75">
        <v>1</v>
      </c>
    </row>
    <row r="32" spans="1:2" x14ac:dyDescent="0.2">
      <c r="A32" s="8" t="s">
        <v>55</v>
      </c>
      <c r="B32" s="75">
        <v>2</v>
      </c>
    </row>
    <row r="33" spans="1:2" x14ac:dyDescent="0.2">
      <c r="A33" s="8" t="s">
        <v>117</v>
      </c>
      <c r="B33" s="75">
        <v>1</v>
      </c>
    </row>
    <row r="34" spans="1:2" x14ac:dyDescent="0.2">
      <c r="A34" s="8" t="s">
        <v>59</v>
      </c>
      <c r="B34" s="75">
        <v>1</v>
      </c>
    </row>
    <row r="35" spans="1:2" x14ac:dyDescent="0.2">
      <c r="A35" s="8" t="s">
        <v>118</v>
      </c>
      <c r="B35" s="75">
        <v>1</v>
      </c>
    </row>
    <row r="36" spans="1:2" x14ac:dyDescent="0.2">
      <c r="A36" s="8" t="s">
        <v>119</v>
      </c>
      <c r="B36" s="75">
        <v>1</v>
      </c>
    </row>
    <row r="37" spans="1:2" x14ac:dyDescent="0.2">
      <c r="A37" s="8" t="s">
        <v>233</v>
      </c>
      <c r="B37" s="75">
        <v>1</v>
      </c>
    </row>
    <row r="38" spans="1:2" x14ac:dyDescent="0.2">
      <c r="A38" s="8" t="s">
        <v>120</v>
      </c>
      <c r="B38" s="75">
        <v>1</v>
      </c>
    </row>
    <row r="39" spans="1:2" x14ac:dyDescent="0.2">
      <c r="A39" s="8" t="s">
        <v>202</v>
      </c>
      <c r="B39" s="75">
        <v>1</v>
      </c>
    </row>
    <row r="40" spans="1:2" x14ac:dyDescent="0.2">
      <c r="A40" s="8" t="s">
        <v>45</v>
      </c>
      <c r="B40" s="75">
        <v>1</v>
      </c>
    </row>
    <row r="41" spans="1:2" x14ac:dyDescent="0.2">
      <c r="A41" s="8" t="s">
        <v>122</v>
      </c>
      <c r="B41" s="75">
        <v>1</v>
      </c>
    </row>
    <row r="42" spans="1:2" x14ac:dyDescent="0.2">
      <c r="A42" s="8" t="s">
        <v>121</v>
      </c>
      <c r="B42" s="75">
        <v>1</v>
      </c>
    </row>
    <row r="43" spans="1:2" x14ac:dyDescent="0.2">
      <c r="A43" s="8" t="s">
        <v>203</v>
      </c>
      <c r="B43" s="75">
        <v>1</v>
      </c>
    </row>
    <row r="44" spans="1:2" x14ac:dyDescent="0.2">
      <c r="A44" s="8" t="s">
        <v>91</v>
      </c>
      <c r="B44" s="75">
        <v>1</v>
      </c>
    </row>
    <row r="45" spans="1:2" x14ac:dyDescent="0.2">
      <c r="A45" s="8" t="s">
        <v>49</v>
      </c>
      <c r="B45" s="75">
        <v>2</v>
      </c>
    </row>
    <row r="46" spans="1:2" x14ac:dyDescent="0.2">
      <c r="A46" s="8" t="s">
        <v>178</v>
      </c>
      <c r="B46" s="75">
        <v>2</v>
      </c>
    </row>
    <row r="47" spans="1:2" x14ac:dyDescent="0.2">
      <c r="A47" s="8" t="s">
        <v>31</v>
      </c>
      <c r="B47" s="75">
        <v>1</v>
      </c>
    </row>
    <row r="48" spans="1:2" x14ac:dyDescent="0.2">
      <c r="A48" s="8" t="s">
        <v>124</v>
      </c>
      <c r="B48" s="75">
        <v>1</v>
      </c>
    </row>
    <row r="49" spans="1:2" x14ac:dyDescent="0.2">
      <c r="A49" s="8" t="s">
        <v>222</v>
      </c>
      <c r="B49" s="75">
        <v>1</v>
      </c>
    </row>
    <row r="50" spans="1:2" x14ac:dyDescent="0.2">
      <c r="A50" s="8" t="s">
        <v>48</v>
      </c>
      <c r="B50" s="75">
        <v>1</v>
      </c>
    </row>
    <row r="51" spans="1:2" x14ac:dyDescent="0.2">
      <c r="A51" s="8" t="s">
        <v>52</v>
      </c>
      <c r="B51" s="75">
        <v>1</v>
      </c>
    </row>
    <row r="52" spans="1:2" x14ac:dyDescent="0.2">
      <c r="A52" s="8" t="s">
        <v>100</v>
      </c>
      <c r="B52" s="75">
        <v>1</v>
      </c>
    </row>
    <row r="53" spans="1:2" x14ac:dyDescent="0.2">
      <c r="A53" s="8" t="s">
        <v>126</v>
      </c>
      <c r="B53" s="75">
        <v>1</v>
      </c>
    </row>
    <row r="54" spans="1:2" x14ac:dyDescent="0.2">
      <c r="A54" s="8" t="s">
        <v>66</v>
      </c>
      <c r="B54" s="75"/>
    </row>
    <row r="55" spans="1:2" x14ac:dyDescent="0.2">
      <c r="A55" s="8" t="s">
        <v>35</v>
      </c>
      <c r="B55" s="75">
        <v>1</v>
      </c>
    </row>
    <row r="56" spans="1:2" x14ac:dyDescent="0.2">
      <c r="A56" s="8" t="s">
        <v>191</v>
      </c>
      <c r="B56" s="75">
        <v>1</v>
      </c>
    </row>
    <row r="57" spans="1:2" x14ac:dyDescent="0.2">
      <c r="A57" s="8" t="s">
        <v>47</v>
      </c>
      <c r="B57" s="75">
        <v>1</v>
      </c>
    </row>
    <row r="58" spans="1:2" x14ac:dyDescent="0.2">
      <c r="A58" s="8" t="s">
        <v>71</v>
      </c>
      <c r="B58" s="75"/>
    </row>
    <row r="59" spans="1:2" x14ac:dyDescent="0.2">
      <c r="A59" s="8" t="s">
        <v>56</v>
      </c>
      <c r="B59" s="75">
        <v>1</v>
      </c>
    </row>
    <row r="60" spans="1:2" x14ac:dyDescent="0.2">
      <c r="A60" s="8" t="s">
        <v>54</v>
      </c>
      <c r="B60" s="75">
        <v>1</v>
      </c>
    </row>
    <row r="61" spans="1:2" x14ac:dyDescent="0.2">
      <c r="A61" s="8" t="s">
        <v>239</v>
      </c>
      <c r="B61" s="75">
        <v>1</v>
      </c>
    </row>
    <row r="62" spans="1:2" x14ac:dyDescent="0.2">
      <c r="A62" s="8" t="s">
        <v>18</v>
      </c>
      <c r="B62" s="75">
        <v>1</v>
      </c>
    </row>
    <row r="63" spans="1:2" x14ac:dyDescent="0.2">
      <c r="A63" s="8" t="s">
        <v>22</v>
      </c>
      <c r="B63" s="75">
        <v>1</v>
      </c>
    </row>
    <row r="64" spans="1:2" x14ac:dyDescent="0.2">
      <c r="A64" s="8" t="s">
        <v>93</v>
      </c>
      <c r="B64" s="75">
        <v>1</v>
      </c>
    </row>
    <row r="65" spans="1:2" x14ac:dyDescent="0.2">
      <c r="A65" s="8" t="s">
        <v>40</v>
      </c>
      <c r="B65" s="75">
        <v>1</v>
      </c>
    </row>
    <row r="66" spans="1:2" x14ac:dyDescent="0.2">
      <c r="A66" s="8" t="s">
        <v>207</v>
      </c>
      <c r="B66" s="75">
        <v>1</v>
      </c>
    </row>
    <row r="67" spans="1:2" x14ac:dyDescent="0.2">
      <c r="A67" s="8" t="s">
        <v>127</v>
      </c>
      <c r="B67" s="75">
        <v>1</v>
      </c>
    </row>
    <row r="68" spans="1:2" x14ac:dyDescent="0.2">
      <c r="A68" s="8" t="s">
        <v>206</v>
      </c>
      <c r="B68" s="75">
        <v>1</v>
      </c>
    </row>
    <row r="69" spans="1:2" x14ac:dyDescent="0.2">
      <c r="A69" s="8" t="s">
        <v>236</v>
      </c>
      <c r="B69" s="75">
        <v>1</v>
      </c>
    </row>
    <row r="70" spans="1:2" x14ac:dyDescent="0.2">
      <c r="A70" s="8" t="s">
        <v>129</v>
      </c>
      <c r="B70" s="75">
        <v>1</v>
      </c>
    </row>
    <row r="71" spans="1:2" x14ac:dyDescent="0.2">
      <c r="A71" s="8" t="s">
        <v>130</v>
      </c>
      <c r="B71" s="75">
        <v>1</v>
      </c>
    </row>
    <row r="72" spans="1:2" x14ac:dyDescent="0.2">
      <c r="A72" s="8" t="s">
        <v>73</v>
      </c>
      <c r="B72" s="75">
        <v>1</v>
      </c>
    </row>
    <row r="73" spans="1:2" x14ac:dyDescent="0.2">
      <c r="A73" s="8" t="s">
        <v>131</v>
      </c>
      <c r="B73" s="75">
        <v>1</v>
      </c>
    </row>
    <row r="74" spans="1:2" x14ac:dyDescent="0.2">
      <c r="A74" s="8" t="s">
        <v>114</v>
      </c>
      <c r="B74" s="75">
        <v>1</v>
      </c>
    </row>
    <row r="75" spans="1:2" x14ac:dyDescent="0.2">
      <c r="A75" s="8" t="s">
        <v>219</v>
      </c>
      <c r="B75" s="75">
        <v>1</v>
      </c>
    </row>
    <row r="76" spans="1:2" x14ac:dyDescent="0.2">
      <c r="A76" s="8" t="s">
        <v>132</v>
      </c>
      <c r="B76" s="75">
        <v>1</v>
      </c>
    </row>
    <row r="77" spans="1:2" x14ac:dyDescent="0.2">
      <c r="A77" s="8" t="s">
        <v>134</v>
      </c>
      <c r="B77" s="75">
        <v>1</v>
      </c>
    </row>
    <row r="78" spans="1:2" x14ac:dyDescent="0.2">
      <c r="A78" s="8" t="s">
        <v>135</v>
      </c>
      <c r="B78" s="75">
        <v>1</v>
      </c>
    </row>
    <row r="79" spans="1:2" x14ac:dyDescent="0.2">
      <c r="A79" s="8" t="s">
        <v>152</v>
      </c>
      <c r="B79" s="75">
        <v>1</v>
      </c>
    </row>
    <row r="80" spans="1:2" x14ac:dyDescent="0.2">
      <c r="A80" s="8" t="s">
        <v>248</v>
      </c>
      <c r="B80" s="75">
        <v>1</v>
      </c>
    </row>
    <row r="81" spans="1:2" x14ac:dyDescent="0.2">
      <c r="A81" s="8" t="s">
        <v>243</v>
      </c>
      <c r="B81" s="75">
        <v>1</v>
      </c>
    </row>
    <row r="82" spans="1:2" x14ac:dyDescent="0.2">
      <c r="A82" s="8" t="s">
        <v>136</v>
      </c>
      <c r="B82" s="75">
        <v>1</v>
      </c>
    </row>
    <row r="83" spans="1:2" x14ac:dyDescent="0.2">
      <c r="A83" s="8" t="s">
        <v>255</v>
      </c>
      <c r="B83" s="75">
        <v>2</v>
      </c>
    </row>
    <row r="84" spans="1:2" x14ac:dyDescent="0.2">
      <c r="A84" s="8" t="s">
        <v>208</v>
      </c>
      <c r="B84" s="75">
        <v>1</v>
      </c>
    </row>
    <row r="85" spans="1:2" x14ac:dyDescent="0.2">
      <c r="A85" s="8" t="s">
        <v>78</v>
      </c>
      <c r="B85" s="75">
        <v>1</v>
      </c>
    </row>
    <row r="86" spans="1:2" x14ac:dyDescent="0.2">
      <c r="A86" s="8" t="s">
        <v>36</v>
      </c>
      <c r="B86" s="75">
        <v>1</v>
      </c>
    </row>
    <row r="87" spans="1:2" x14ac:dyDescent="0.2">
      <c r="A87" s="8" t="s">
        <v>81</v>
      </c>
      <c r="B87" s="75">
        <v>1</v>
      </c>
    </row>
    <row r="88" spans="1:2" x14ac:dyDescent="0.2">
      <c r="A88" s="8" t="s">
        <v>63</v>
      </c>
      <c r="B88" s="75">
        <v>1</v>
      </c>
    </row>
    <row r="89" spans="1:2" x14ac:dyDescent="0.2">
      <c r="A89" s="8" t="s">
        <v>64</v>
      </c>
      <c r="B89" s="75">
        <v>1</v>
      </c>
    </row>
    <row r="90" spans="1:2" x14ac:dyDescent="0.2">
      <c r="A90" s="8" t="s">
        <v>137</v>
      </c>
      <c r="B90" s="75">
        <v>1</v>
      </c>
    </row>
    <row r="91" spans="1:2" x14ac:dyDescent="0.2">
      <c r="A91" s="8" t="s">
        <v>138</v>
      </c>
      <c r="B91" s="75">
        <v>1</v>
      </c>
    </row>
    <row r="92" spans="1:2" x14ac:dyDescent="0.2">
      <c r="A92" s="8" t="s">
        <v>139</v>
      </c>
      <c r="B92" s="75">
        <v>1</v>
      </c>
    </row>
    <row r="93" spans="1:2" x14ac:dyDescent="0.2">
      <c r="A93" s="8" t="s">
        <v>140</v>
      </c>
      <c r="B93" s="75">
        <v>1</v>
      </c>
    </row>
    <row r="94" spans="1:2" x14ac:dyDescent="0.2">
      <c r="A94" s="8" t="s">
        <v>141</v>
      </c>
      <c r="B94" s="75">
        <v>1</v>
      </c>
    </row>
    <row r="95" spans="1:2" x14ac:dyDescent="0.2">
      <c r="A95" s="8" t="s">
        <v>142</v>
      </c>
      <c r="B95" s="75">
        <v>1</v>
      </c>
    </row>
    <row r="96" spans="1:2" x14ac:dyDescent="0.2">
      <c r="A96" s="8" t="s">
        <v>143</v>
      </c>
      <c r="B96" s="75">
        <v>1</v>
      </c>
    </row>
    <row r="97" spans="1:2" x14ac:dyDescent="0.2">
      <c r="A97" s="8" t="s">
        <v>213</v>
      </c>
      <c r="B97" s="75">
        <v>1</v>
      </c>
    </row>
    <row r="98" spans="1:2" x14ac:dyDescent="0.2">
      <c r="A98" s="8" t="s">
        <v>215</v>
      </c>
      <c r="B98" s="75">
        <v>1</v>
      </c>
    </row>
    <row r="99" spans="1:2" x14ac:dyDescent="0.2">
      <c r="A99" s="8" t="s">
        <v>214</v>
      </c>
      <c r="B99" s="75">
        <v>1</v>
      </c>
    </row>
    <row r="100" spans="1:2" x14ac:dyDescent="0.2">
      <c r="A100" s="8" t="s">
        <v>144</v>
      </c>
      <c r="B100" s="75">
        <v>1</v>
      </c>
    </row>
    <row r="101" spans="1:2" x14ac:dyDescent="0.2">
      <c r="A101" s="8" t="s">
        <v>161</v>
      </c>
      <c r="B101" s="75">
        <v>1</v>
      </c>
    </row>
    <row r="102" spans="1:2" x14ac:dyDescent="0.2">
      <c r="A102" s="8" t="s">
        <v>145</v>
      </c>
      <c r="B102" s="75">
        <v>1</v>
      </c>
    </row>
    <row r="103" spans="1:2" x14ac:dyDescent="0.2">
      <c r="A103" s="8" t="s">
        <v>146</v>
      </c>
      <c r="B103" s="75">
        <v>1</v>
      </c>
    </row>
    <row r="104" spans="1:2" x14ac:dyDescent="0.2">
      <c r="A104" s="8" t="s">
        <v>147</v>
      </c>
      <c r="B104" s="75">
        <v>1</v>
      </c>
    </row>
    <row r="105" spans="1:2" x14ac:dyDescent="0.2">
      <c r="A105" s="8" t="s">
        <v>163</v>
      </c>
      <c r="B105" s="75">
        <v>1</v>
      </c>
    </row>
    <row r="106" spans="1:2" x14ac:dyDescent="0.2">
      <c r="A106" s="8" t="s">
        <v>148</v>
      </c>
      <c r="B106" s="75">
        <v>1</v>
      </c>
    </row>
    <row r="107" spans="1:2" x14ac:dyDescent="0.2">
      <c r="A107" s="8" t="s">
        <v>227</v>
      </c>
      <c r="B107" s="75">
        <v>1</v>
      </c>
    </row>
    <row r="108" spans="1:2" x14ac:dyDescent="0.2">
      <c r="A108" s="8" t="s">
        <v>149</v>
      </c>
      <c r="B108" s="75">
        <v>1</v>
      </c>
    </row>
    <row r="109" spans="1:2" x14ac:dyDescent="0.2">
      <c r="A109" s="8" t="s">
        <v>82</v>
      </c>
      <c r="B109" s="75">
        <v>1</v>
      </c>
    </row>
    <row r="110" spans="1:2" x14ac:dyDescent="0.2">
      <c r="A110" s="8" t="s">
        <v>50</v>
      </c>
      <c r="B110" s="75">
        <v>1</v>
      </c>
    </row>
    <row r="111" spans="1:2" x14ac:dyDescent="0.2">
      <c r="A111" s="8" t="s">
        <v>228</v>
      </c>
      <c r="B111" s="75">
        <v>2</v>
      </c>
    </row>
    <row r="112" spans="1:2" x14ac:dyDescent="0.2">
      <c r="A112" s="8" t="s">
        <v>46</v>
      </c>
      <c r="B112" s="75">
        <v>1</v>
      </c>
    </row>
    <row r="113" spans="1:2" x14ac:dyDescent="0.2">
      <c r="A113" s="8" t="s">
        <v>68</v>
      </c>
      <c r="B113" s="75"/>
    </row>
    <row r="114" spans="1:2" x14ac:dyDescent="0.2">
      <c r="A114" s="8" t="s">
        <v>75</v>
      </c>
      <c r="B114" s="75">
        <v>1</v>
      </c>
    </row>
    <row r="115" spans="1:2" x14ac:dyDescent="0.2">
      <c r="A115" s="8" t="s">
        <v>229</v>
      </c>
      <c r="B115" s="75">
        <v>1</v>
      </c>
    </row>
    <row r="116" spans="1:2" x14ac:dyDescent="0.2">
      <c r="A116" s="8" t="s">
        <v>150</v>
      </c>
      <c r="B116" s="75">
        <v>1</v>
      </c>
    </row>
    <row r="117" spans="1:2" x14ac:dyDescent="0.2">
      <c r="A117" s="8" t="s">
        <v>264</v>
      </c>
      <c r="B117" s="75">
        <v>1</v>
      </c>
    </row>
    <row r="118" spans="1:2" x14ac:dyDescent="0.2">
      <c r="A118" s="8" t="s">
        <v>151</v>
      </c>
      <c r="B118" s="75">
        <v>1</v>
      </c>
    </row>
    <row r="119" spans="1:2" x14ac:dyDescent="0.2">
      <c r="A119" s="8" t="s">
        <v>153</v>
      </c>
      <c r="B119" s="75">
        <v>1</v>
      </c>
    </row>
    <row r="120" spans="1:2" x14ac:dyDescent="0.2">
      <c r="A120" s="8" t="s">
        <v>92</v>
      </c>
      <c r="B120" s="75">
        <v>1</v>
      </c>
    </row>
    <row r="121" spans="1:2" x14ac:dyDescent="0.2">
      <c r="A121" s="8" t="s">
        <v>61</v>
      </c>
      <c r="B121" s="75">
        <v>1</v>
      </c>
    </row>
    <row r="122" spans="1:2" x14ac:dyDescent="0.2">
      <c r="A122" s="8" t="s">
        <v>154</v>
      </c>
      <c r="B122" s="75">
        <v>1</v>
      </c>
    </row>
    <row r="123" spans="1:2" x14ac:dyDescent="0.2">
      <c r="A123" s="8" t="s">
        <v>155</v>
      </c>
      <c r="B123" s="75">
        <v>1</v>
      </c>
    </row>
    <row r="124" spans="1:2" x14ac:dyDescent="0.2">
      <c r="A124" s="8" t="s">
        <v>157</v>
      </c>
      <c r="B124" s="75">
        <v>1</v>
      </c>
    </row>
    <row r="125" spans="1:2" x14ac:dyDescent="0.2">
      <c r="A125" s="8" t="s">
        <v>156</v>
      </c>
      <c r="B125" s="75">
        <v>1</v>
      </c>
    </row>
    <row r="126" spans="1:2" x14ac:dyDescent="0.2">
      <c r="A126" s="8" t="s">
        <v>209</v>
      </c>
      <c r="B126" s="75">
        <v>1</v>
      </c>
    </row>
    <row r="127" spans="1:2" x14ac:dyDescent="0.2">
      <c r="A127" s="8" t="s">
        <v>226</v>
      </c>
      <c r="B127" s="75">
        <v>1</v>
      </c>
    </row>
    <row r="128" spans="1:2" x14ac:dyDescent="0.2">
      <c r="A128" s="8" t="s">
        <v>162</v>
      </c>
      <c r="B128" s="75">
        <v>1</v>
      </c>
    </row>
    <row r="129" spans="1:2" x14ac:dyDescent="0.2">
      <c r="A129" s="8" t="s">
        <v>204</v>
      </c>
      <c r="B129" s="75">
        <v>1</v>
      </c>
    </row>
    <row r="130" spans="1:2" x14ac:dyDescent="0.2">
      <c r="A130" s="8" t="s">
        <v>158</v>
      </c>
      <c r="B130" s="75">
        <v>1</v>
      </c>
    </row>
    <row r="131" spans="1:2" x14ac:dyDescent="0.2">
      <c r="A131" s="8" t="s">
        <v>159</v>
      </c>
      <c r="B131" s="75">
        <v>1</v>
      </c>
    </row>
    <row r="132" spans="1:2" x14ac:dyDescent="0.2">
      <c r="A132" s="8" t="s">
        <v>160</v>
      </c>
      <c r="B132" s="75">
        <v>1</v>
      </c>
    </row>
    <row r="133" spans="1:2" x14ac:dyDescent="0.2">
      <c r="A133" s="8" t="s">
        <v>220</v>
      </c>
      <c r="B133" s="75">
        <v>2</v>
      </c>
    </row>
    <row r="134" spans="1:2" x14ac:dyDescent="0.2">
      <c r="A134" s="8" t="s">
        <v>166</v>
      </c>
      <c r="B134" s="75">
        <v>1</v>
      </c>
    </row>
    <row r="135" spans="1:2" x14ac:dyDescent="0.2">
      <c r="A135" s="8" t="s">
        <v>28</v>
      </c>
      <c r="B135" s="75">
        <v>1</v>
      </c>
    </row>
    <row r="136" spans="1:2" x14ac:dyDescent="0.2">
      <c r="A136" s="8" t="s">
        <v>177</v>
      </c>
      <c r="B136" s="75">
        <v>1</v>
      </c>
    </row>
    <row r="137" spans="1:2" x14ac:dyDescent="0.2">
      <c r="A137" s="8" t="s">
        <v>179</v>
      </c>
      <c r="B137" s="75">
        <v>1</v>
      </c>
    </row>
    <row r="138" spans="1:2" x14ac:dyDescent="0.2">
      <c r="A138" s="8" t="s">
        <v>164</v>
      </c>
      <c r="B138" s="75">
        <v>1</v>
      </c>
    </row>
    <row r="139" spans="1:2" x14ac:dyDescent="0.2">
      <c r="A139" s="8" t="s">
        <v>200</v>
      </c>
      <c r="B139" s="75">
        <v>1</v>
      </c>
    </row>
    <row r="140" spans="1:2" x14ac:dyDescent="0.2">
      <c r="A140" s="8" t="s">
        <v>235</v>
      </c>
      <c r="B140" s="75">
        <v>1</v>
      </c>
    </row>
    <row r="141" spans="1:2" x14ac:dyDescent="0.2">
      <c r="A141" s="8" t="s">
        <v>167</v>
      </c>
      <c r="B141" s="75">
        <v>1</v>
      </c>
    </row>
    <row r="142" spans="1:2" x14ac:dyDescent="0.2">
      <c r="A142" s="8" t="s">
        <v>168</v>
      </c>
      <c r="B142" s="75">
        <v>1</v>
      </c>
    </row>
    <row r="143" spans="1:2" x14ac:dyDescent="0.2">
      <c r="A143" s="8" t="s">
        <v>172</v>
      </c>
      <c r="B143" s="75">
        <v>1</v>
      </c>
    </row>
    <row r="144" spans="1:2" x14ac:dyDescent="0.2">
      <c r="A144" s="8" t="s">
        <v>170</v>
      </c>
      <c r="B144" s="75">
        <v>1</v>
      </c>
    </row>
    <row r="145" spans="1:2" x14ac:dyDescent="0.2">
      <c r="A145" s="8" t="s">
        <v>174</v>
      </c>
      <c r="B145" s="75">
        <v>1</v>
      </c>
    </row>
    <row r="146" spans="1:2" x14ac:dyDescent="0.2">
      <c r="A146" s="8" t="s">
        <v>175</v>
      </c>
      <c r="B146" s="75">
        <v>1</v>
      </c>
    </row>
    <row r="147" spans="1:2" x14ac:dyDescent="0.2">
      <c r="A147" s="8" t="s">
        <v>181</v>
      </c>
      <c r="B147" s="75">
        <v>1</v>
      </c>
    </row>
    <row r="148" spans="1:2" x14ac:dyDescent="0.2">
      <c r="A148" s="8" t="s">
        <v>205</v>
      </c>
      <c r="B148" s="75">
        <v>1</v>
      </c>
    </row>
    <row r="149" spans="1:2" x14ac:dyDescent="0.2">
      <c r="A149" s="8" t="s">
        <v>231</v>
      </c>
      <c r="B149" s="75">
        <v>1</v>
      </c>
    </row>
    <row r="150" spans="1:2" x14ac:dyDescent="0.2">
      <c r="A150" s="8" t="s">
        <v>183</v>
      </c>
      <c r="B150" s="75">
        <v>1</v>
      </c>
    </row>
    <row r="151" spans="1:2" x14ac:dyDescent="0.2">
      <c r="A151" s="8" t="s">
        <v>185</v>
      </c>
      <c r="B151" s="75">
        <v>1</v>
      </c>
    </row>
    <row r="152" spans="1:2" x14ac:dyDescent="0.2">
      <c r="A152" s="8" t="s">
        <v>210</v>
      </c>
      <c r="B152" s="75">
        <v>1</v>
      </c>
    </row>
    <row r="153" spans="1:2" x14ac:dyDescent="0.2">
      <c r="A153" s="8" t="s">
        <v>186</v>
      </c>
      <c r="B153" s="75">
        <v>1</v>
      </c>
    </row>
    <row r="154" spans="1:2" x14ac:dyDescent="0.2">
      <c r="A154" s="8" t="s">
        <v>57</v>
      </c>
      <c r="B154" s="75">
        <v>1</v>
      </c>
    </row>
    <row r="155" spans="1:2" x14ac:dyDescent="0.2">
      <c r="A155" s="8" t="s">
        <v>217</v>
      </c>
      <c r="B155" s="75">
        <v>1</v>
      </c>
    </row>
    <row r="156" spans="1:2" x14ac:dyDescent="0.2">
      <c r="A156" s="8" t="s">
        <v>259</v>
      </c>
      <c r="B156" s="75">
        <v>1</v>
      </c>
    </row>
    <row r="157" spans="1:2" x14ac:dyDescent="0.2">
      <c r="A157" s="8" t="s">
        <v>225</v>
      </c>
      <c r="B157" s="75">
        <v>1</v>
      </c>
    </row>
    <row r="158" spans="1:2" x14ac:dyDescent="0.2">
      <c r="A158" s="8" t="s">
        <v>223</v>
      </c>
      <c r="B158" s="75">
        <v>1</v>
      </c>
    </row>
    <row r="159" spans="1:2" x14ac:dyDescent="0.2">
      <c r="A159" s="8" t="s">
        <v>224</v>
      </c>
      <c r="B159" s="75">
        <v>1</v>
      </c>
    </row>
    <row r="160" spans="1:2" x14ac:dyDescent="0.2">
      <c r="A160" s="8" t="s">
        <v>218</v>
      </c>
      <c r="B160" s="75">
        <v>1</v>
      </c>
    </row>
    <row r="161" spans="1:2" x14ac:dyDescent="0.2">
      <c r="A161" s="8" t="s">
        <v>53</v>
      </c>
      <c r="B161" s="75">
        <v>1</v>
      </c>
    </row>
    <row r="162" spans="1:2" x14ac:dyDescent="0.2">
      <c r="A162" s="8" t="s">
        <v>41</v>
      </c>
      <c r="B162" s="75">
        <v>1</v>
      </c>
    </row>
    <row r="163" spans="1:2" x14ac:dyDescent="0.2">
      <c r="A163" s="8" t="s">
        <v>51</v>
      </c>
      <c r="B163" s="75">
        <v>1</v>
      </c>
    </row>
    <row r="164" spans="1:2" x14ac:dyDescent="0.2">
      <c r="A164" s="8" t="s">
        <v>87</v>
      </c>
      <c r="B164" s="75">
        <v>1</v>
      </c>
    </row>
    <row r="165" spans="1:2" x14ac:dyDescent="0.2">
      <c r="A165" s="8" t="s">
        <v>84</v>
      </c>
      <c r="B165" s="75">
        <v>1</v>
      </c>
    </row>
    <row r="166" spans="1:2" x14ac:dyDescent="0.2">
      <c r="A166" s="8" t="s">
        <v>88</v>
      </c>
      <c r="B166" s="75">
        <v>1</v>
      </c>
    </row>
    <row r="167" spans="1:2" x14ac:dyDescent="0.2">
      <c r="A167" s="8" t="s">
        <v>39</v>
      </c>
      <c r="B167" s="75">
        <v>2</v>
      </c>
    </row>
    <row r="168" spans="1:2" x14ac:dyDescent="0.2">
      <c r="A168" s="8" t="s">
        <v>60</v>
      </c>
      <c r="B168" s="75">
        <v>1</v>
      </c>
    </row>
    <row r="169" spans="1:2" x14ac:dyDescent="0.2">
      <c r="A169" s="8" t="s">
        <v>26</v>
      </c>
      <c r="B169" s="75">
        <v>1</v>
      </c>
    </row>
    <row r="170" spans="1:2" x14ac:dyDescent="0.2">
      <c r="A170" s="8" t="s">
        <v>232</v>
      </c>
      <c r="B170" s="75">
        <v>1</v>
      </c>
    </row>
    <row r="171" spans="1:2" x14ac:dyDescent="0.2">
      <c r="A171" s="8" t="s">
        <v>33</v>
      </c>
      <c r="B171" s="75">
        <v>1</v>
      </c>
    </row>
    <row r="172" spans="1:2" x14ac:dyDescent="0.2">
      <c r="A172" s="8" t="s">
        <v>76</v>
      </c>
      <c r="B172" s="75">
        <v>1</v>
      </c>
    </row>
    <row r="173" spans="1:2" x14ac:dyDescent="0.2">
      <c r="A173" s="8" t="s">
        <v>257</v>
      </c>
      <c r="B173" s="75">
        <v>2</v>
      </c>
    </row>
    <row r="174" spans="1:2" x14ac:dyDescent="0.2">
      <c r="A174" s="8" t="s">
        <v>187</v>
      </c>
      <c r="B174" s="75">
        <v>1</v>
      </c>
    </row>
    <row r="175" spans="1:2" x14ac:dyDescent="0.2">
      <c r="A175" s="8" t="s">
        <v>240</v>
      </c>
      <c r="B175" s="75">
        <v>1</v>
      </c>
    </row>
    <row r="176" spans="1:2" x14ac:dyDescent="0.2">
      <c r="A176" s="8" t="s">
        <v>189</v>
      </c>
      <c r="B176" s="75">
        <v>1</v>
      </c>
    </row>
    <row r="177" spans="1:2" x14ac:dyDescent="0.2">
      <c r="A177" s="8" t="s">
        <v>89</v>
      </c>
      <c r="B177" s="75">
        <v>1</v>
      </c>
    </row>
    <row r="178" spans="1:2" x14ac:dyDescent="0.2">
      <c r="A178" s="8" t="s">
        <v>90</v>
      </c>
      <c r="B178" s="75">
        <v>1</v>
      </c>
    </row>
    <row r="179" spans="1:2" x14ac:dyDescent="0.2">
      <c r="A179" s="8" t="s">
        <v>201</v>
      </c>
      <c r="B179" s="75">
        <v>1</v>
      </c>
    </row>
    <row r="180" spans="1:2" x14ac:dyDescent="0.2">
      <c r="A180" s="8" t="s">
        <v>32</v>
      </c>
      <c r="B180" s="75">
        <v>1</v>
      </c>
    </row>
    <row r="181" spans="1:2" x14ac:dyDescent="0.2">
      <c r="A181" s="8" t="s">
        <v>211</v>
      </c>
      <c r="B181" s="75">
        <v>1</v>
      </c>
    </row>
    <row r="182" spans="1:2" x14ac:dyDescent="0.2">
      <c r="A182" s="8" t="s">
        <v>58</v>
      </c>
      <c r="B182" s="75">
        <v>1</v>
      </c>
    </row>
    <row r="183" spans="1:2" x14ac:dyDescent="0.2">
      <c r="A183" s="8" t="s">
        <v>42</v>
      </c>
      <c r="B183" s="75">
        <v>1</v>
      </c>
    </row>
    <row r="184" spans="1:2" x14ac:dyDescent="0.2">
      <c r="A184" s="8" t="s">
        <v>193</v>
      </c>
      <c r="B184" s="75">
        <v>1</v>
      </c>
    </row>
    <row r="185" spans="1:2" x14ac:dyDescent="0.2">
      <c r="A185" s="8" t="s">
        <v>241</v>
      </c>
      <c r="B185" s="75">
        <v>1</v>
      </c>
    </row>
    <row r="186" spans="1:2" x14ac:dyDescent="0.2">
      <c r="A186" s="8" t="s">
        <v>43</v>
      </c>
      <c r="B186" s="75">
        <v>1</v>
      </c>
    </row>
    <row r="187" spans="1:2" x14ac:dyDescent="0.2">
      <c r="A187" s="8" t="s">
        <v>230</v>
      </c>
      <c r="B187" s="75">
        <v>1</v>
      </c>
    </row>
    <row r="188" spans="1:2" x14ac:dyDescent="0.2">
      <c r="A188" s="8" t="s">
        <v>195</v>
      </c>
      <c r="B188" s="75">
        <v>1</v>
      </c>
    </row>
    <row r="189" spans="1:2" x14ac:dyDescent="0.2">
      <c r="A189" s="8" t="s">
        <v>194</v>
      </c>
      <c r="B189" s="75">
        <v>1</v>
      </c>
    </row>
    <row r="190" spans="1:2" x14ac:dyDescent="0.2">
      <c r="A190" s="8" t="s">
        <v>197</v>
      </c>
      <c r="B190" s="75">
        <v>1</v>
      </c>
    </row>
    <row r="191" spans="1:2" x14ac:dyDescent="0.2">
      <c r="A191" s="8" t="s">
        <v>37</v>
      </c>
      <c r="B191" s="75">
        <v>1</v>
      </c>
    </row>
    <row r="192" spans="1:2" x14ac:dyDescent="0.2">
      <c r="A192" s="8" t="s">
        <v>199</v>
      </c>
      <c r="B192" s="75">
        <v>1</v>
      </c>
    </row>
    <row r="193" spans="1:2" x14ac:dyDescent="0.2">
      <c r="A193" s="8" t="s">
        <v>242</v>
      </c>
      <c r="B193" s="75">
        <v>1</v>
      </c>
    </row>
    <row r="194" spans="1:2" x14ac:dyDescent="0.2">
      <c r="A194" s="8" t="s">
        <v>261</v>
      </c>
      <c r="B194" s="75">
        <v>1</v>
      </c>
    </row>
    <row r="195" spans="1:2" x14ac:dyDescent="0.2">
      <c r="A195" s="8" t="s">
        <v>244</v>
      </c>
      <c r="B195" s="75">
        <v>1</v>
      </c>
    </row>
    <row r="196" spans="1:2" x14ac:dyDescent="0.2">
      <c r="A196" s="8" t="s">
        <v>237</v>
      </c>
      <c r="B196" s="75">
        <v>1</v>
      </c>
    </row>
    <row r="197" spans="1:2" x14ac:dyDescent="0.2">
      <c r="A197" s="8" t="s">
        <v>34</v>
      </c>
      <c r="B197" s="75">
        <v>1</v>
      </c>
    </row>
    <row r="198" spans="1:2" x14ac:dyDescent="0.2">
      <c r="A198" s="8" t="s">
        <v>327</v>
      </c>
      <c r="B198" s="75"/>
    </row>
    <row r="199" spans="1:2" x14ac:dyDescent="0.2">
      <c r="A199" s="8" t="s">
        <v>301</v>
      </c>
      <c r="B199" s="7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7"/>
  <sheetViews>
    <sheetView tabSelected="1" zoomScale="175" zoomScaleNormal="140" zoomScalePageLayoutView="140"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baseColWidth="10" defaultColWidth="10.83203125" defaultRowHeight="16" outlineLevelCol="1" x14ac:dyDescent="0.2"/>
  <cols>
    <col min="1" max="1" width="13" style="28" customWidth="1"/>
    <col min="2" max="2" width="46.5" style="3" customWidth="1"/>
    <col min="3" max="3" width="11.33203125" style="5" customWidth="1"/>
    <col min="4" max="4" width="20" style="28" customWidth="1"/>
    <col min="5" max="5" width="17.6640625" style="28" customWidth="1"/>
    <col min="6" max="6" width="19.1640625" style="28" customWidth="1"/>
    <col min="7" max="7" width="35.5" style="8" customWidth="1"/>
    <col min="8" max="8" width="19" style="44" customWidth="1"/>
    <col min="9" max="10" width="10.83203125" hidden="1" customWidth="1" outlineLevel="1"/>
    <col min="11" max="11" width="15.1640625" hidden="1" customWidth="1" outlineLevel="1"/>
    <col min="12" max="12" width="14.33203125" style="3" hidden="1" customWidth="1" outlineLevel="1"/>
    <col min="13" max="13" width="15" style="3" hidden="1" customWidth="1" outlineLevel="1"/>
    <col min="14" max="14" width="20" style="3" hidden="1" customWidth="1" outlineLevel="1"/>
    <col min="15" max="15" width="17.33203125" style="3" hidden="1" customWidth="1" outlineLevel="1"/>
    <col min="16" max="16" width="18" style="3" hidden="1" customWidth="1" outlineLevel="1"/>
    <col min="17" max="17" width="10.83203125" hidden="1" customWidth="1" outlineLevel="1"/>
    <col min="18" max="18" width="10.83203125" collapsed="1"/>
    <col min="20" max="20" width="13.33203125" style="5" customWidth="1" outlineLevel="1"/>
    <col min="21" max="21" width="10.83203125" customWidth="1" outlineLevel="1"/>
    <col min="22" max="23" width="13.83203125" style="3" customWidth="1" outlineLevel="1"/>
    <col min="24" max="24" width="34" style="5" customWidth="1"/>
    <col min="25" max="25" width="11.33203125" style="5" customWidth="1"/>
    <col min="26" max="26" width="44.83203125" style="3" customWidth="1"/>
    <col min="27" max="16384" width="10.83203125" style="3"/>
  </cols>
  <sheetData>
    <row r="1" spans="1:25" s="1" customFormat="1" ht="28" customHeight="1" x14ac:dyDescent="0.2">
      <c r="A1" s="25" t="s">
        <v>0</v>
      </c>
      <c r="B1" s="14" t="s">
        <v>1</v>
      </c>
      <c r="C1" s="15" t="s">
        <v>2</v>
      </c>
      <c r="D1" s="42" t="s">
        <v>3</v>
      </c>
      <c r="E1" s="42" t="s">
        <v>4</v>
      </c>
      <c r="F1" s="70" t="s">
        <v>313</v>
      </c>
      <c r="G1" s="70" t="s">
        <v>5</v>
      </c>
      <c r="H1" s="6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12</v>
      </c>
      <c r="O1" s="14" t="s">
        <v>13</v>
      </c>
      <c r="P1" s="15" t="s">
        <v>14</v>
      </c>
      <c r="Q1" s="15" t="s">
        <v>15</v>
      </c>
    </row>
    <row r="2" spans="1:25" s="2" customFormat="1" ht="16" customHeight="1" x14ac:dyDescent="0.15">
      <c r="A2" s="76">
        <f>COUNTA(#REF!)</f>
        <v>1</v>
      </c>
      <c r="B2" s="33">
        <f>COUNTA(#REF!)</f>
        <v>1</v>
      </c>
      <c r="C2" s="33">
        <f>COUNTA(#REF!)</f>
        <v>1</v>
      </c>
      <c r="D2" s="96">
        <f>COUNTA(#REF!)</f>
        <v>1</v>
      </c>
      <c r="E2" s="96">
        <f>COUNTA(#REF!)</f>
        <v>1</v>
      </c>
      <c r="F2" s="88"/>
      <c r="G2" s="90"/>
      <c r="H2" s="92"/>
      <c r="I2" s="32">
        <f>COUNTA(#REF!)</f>
        <v>1</v>
      </c>
      <c r="J2" s="32">
        <f>COUNTA(#REF!)</f>
        <v>1</v>
      </c>
      <c r="K2" s="32">
        <f>COUNTA(#REF!)</f>
        <v>1</v>
      </c>
      <c r="L2" s="32">
        <f>COUNTA(#REF!)</f>
        <v>1</v>
      </c>
      <c r="M2" s="32">
        <f>COUNTA(#REF!)</f>
        <v>1</v>
      </c>
      <c r="N2" s="95"/>
      <c r="O2" s="32">
        <f>COUNTA(#REF!)</f>
        <v>1</v>
      </c>
      <c r="P2" s="95"/>
      <c r="Q2" s="95"/>
    </row>
    <row r="3" spans="1:25" s="4" customFormat="1" ht="16" customHeight="1" x14ac:dyDescent="0.15">
      <c r="A3" s="99">
        <v>41</v>
      </c>
      <c r="B3" s="23" t="s">
        <v>248</v>
      </c>
      <c r="C3" s="18">
        <v>5</v>
      </c>
      <c r="D3" s="56" t="s">
        <v>249</v>
      </c>
      <c r="E3" s="56" t="s">
        <v>249</v>
      </c>
      <c r="F3" s="72" t="s">
        <v>321</v>
      </c>
      <c r="G3" s="62" t="s">
        <v>250</v>
      </c>
      <c r="H3" s="66">
        <f>IF(Table2[[#This Row],[STEPmod publication index]]=Table2[[#This Row],[Final Listing]],1,0)</f>
        <v>1</v>
      </c>
      <c r="I3" s="23"/>
      <c r="J3" s="23"/>
      <c r="K3" s="23"/>
      <c r="L3" s="23"/>
      <c r="M3" s="23" t="s">
        <v>25</v>
      </c>
      <c r="N3" s="18">
        <f t="shared" ref="N3:N9" si="0">IF(ISBLANK(E3),0,1)</f>
        <v>1</v>
      </c>
      <c r="O3" s="23" t="s">
        <v>251</v>
      </c>
      <c r="P3" s="18">
        <f t="shared" ref="P3:P9" si="1">IF(ISBLANK(O3),IF(ISBLANK(E3),0,1),1)</f>
        <v>1</v>
      </c>
      <c r="Q3" s="19">
        <f t="shared" ref="Q3:Q9" si="2">IF(AND(I3="Yes",J3="CR11",K3=L3,L3=M3,M3=E3),1,IF(AND(I3="Yes",J3="CR11",K3=M3,M3=E3),0.5,0))</f>
        <v>0</v>
      </c>
    </row>
    <row r="4" spans="1:25" s="4" customFormat="1" ht="16" customHeight="1" x14ac:dyDescent="0.15">
      <c r="A4" s="97">
        <v>42</v>
      </c>
      <c r="B4" s="16" t="s">
        <v>255</v>
      </c>
      <c r="C4" s="54">
        <v>5</v>
      </c>
      <c r="D4" s="56" t="s">
        <v>19</v>
      </c>
      <c r="E4" s="56" t="s">
        <v>19</v>
      </c>
      <c r="F4" s="71" t="s">
        <v>323</v>
      </c>
      <c r="G4" s="72" t="s">
        <v>256</v>
      </c>
      <c r="H4" s="65">
        <f>IF(Table2[[#This Row],[STEPmod publication index]]=Table2[[#This Row],[Final Listing]],1,0)</f>
        <v>1</v>
      </c>
      <c r="I4" s="24"/>
      <c r="J4" s="24"/>
      <c r="K4" s="55" t="s">
        <v>19</v>
      </c>
      <c r="L4" s="16" t="s">
        <v>19</v>
      </c>
      <c r="M4" s="16" t="s">
        <v>19</v>
      </c>
      <c r="N4" s="18">
        <f t="shared" si="0"/>
        <v>1</v>
      </c>
      <c r="O4" s="24"/>
      <c r="P4" s="18">
        <f t="shared" si="1"/>
        <v>1</v>
      </c>
      <c r="Q4" s="19">
        <f t="shared" si="2"/>
        <v>0</v>
      </c>
    </row>
    <row r="5" spans="1:25" s="4" customFormat="1" ht="16" customHeight="1" x14ac:dyDescent="0.15">
      <c r="A5" s="97">
        <v>42</v>
      </c>
      <c r="B5" s="16" t="s">
        <v>255</v>
      </c>
      <c r="C5" s="54">
        <v>6</v>
      </c>
      <c r="D5" s="84" t="s">
        <v>17</v>
      </c>
      <c r="E5" s="84" t="s">
        <v>17</v>
      </c>
      <c r="F5" s="72" t="s">
        <v>321</v>
      </c>
      <c r="G5" s="62"/>
      <c r="H5" s="66">
        <f>IF(Table2[[#This Row],[STEPmod publication index]]=Table2[[#This Row],[Final Listing]],1,0)</f>
        <v>1</v>
      </c>
      <c r="I5" s="24"/>
      <c r="J5" s="24"/>
      <c r="K5" s="55" t="s">
        <v>19</v>
      </c>
      <c r="L5" s="16" t="s">
        <v>19</v>
      </c>
      <c r="M5" s="16" t="s">
        <v>19</v>
      </c>
      <c r="N5" s="18">
        <f t="shared" si="0"/>
        <v>1</v>
      </c>
      <c r="O5" s="24"/>
      <c r="P5" s="18">
        <f t="shared" si="1"/>
        <v>1</v>
      </c>
      <c r="Q5" s="19">
        <f t="shared" si="2"/>
        <v>0</v>
      </c>
    </row>
    <row r="6" spans="1:25" s="4" customFormat="1" ht="16" customHeight="1" x14ac:dyDescent="0.15">
      <c r="A6" s="97">
        <v>43</v>
      </c>
      <c r="B6" s="16" t="s">
        <v>257</v>
      </c>
      <c r="C6" s="54">
        <v>4</v>
      </c>
      <c r="D6" s="84" t="s">
        <v>19</v>
      </c>
      <c r="E6" s="56" t="s">
        <v>19</v>
      </c>
      <c r="F6" s="71" t="s">
        <v>323</v>
      </c>
      <c r="G6" s="72" t="s">
        <v>258</v>
      </c>
      <c r="H6" s="65">
        <f>IF(Table2[[#This Row],[STEPmod publication index]]=Table2[[#This Row],[Final Listing]],1,0)</f>
        <v>1</v>
      </c>
      <c r="I6" s="24"/>
      <c r="J6" s="24"/>
      <c r="K6" s="55" t="s">
        <v>19</v>
      </c>
      <c r="L6" s="17" t="s">
        <v>19</v>
      </c>
      <c r="M6" s="16" t="s">
        <v>19</v>
      </c>
      <c r="N6" s="18">
        <f t="shared" si="0"/>
        <v>1</v>
      </c>
      <c r="O6" s="24"/>
      <c r="P6" s="18">
        <f t="shared" si="1"/>
        <v>1</v>
      </c>
      <c r="Q6" s="19">
        <f t="shared" si="2"/>
        <v>0</v>
      </c>
    </row>
    <row r="7" spans="1:25" s="4" customFormat="1" ht="16" customHeight="1" x14ac:dyDescent="0.15">
      <c r="A7" s="97">
        <v>43</v>
      </c>
      <c r="B7" s="16" t="s">
        <v>257</v>
      </c>
      <c r="C7" s="54">
        <v>5</v>
      </c>
      <c r="D7" s="84" t="s">
        <v>17</v>
      </c>
      <c r="E7" s="56" t="s">
        <v>17</v>
      </c>
      <c r="F7" s="72" t="s">
        <v>321</v>
      </c>
      <c r="G7" s="62"/>
      <c r="H7" s="66">
        <f>IF(Table2[[#This Row],[STEPmod publication index]]=Table2[[#This Row],[Final Listing]],1,0)</f>
        <v>1</v>
      </c>
      <c r="I7" s="24"/>
      <c r="J7" s="24"/>
      <c r="K7" s="55" t="s">
        <v>19</v>
      </c>
      <c r="L7" s="17" t="s">
        <v>19</v>
      </c>
      <c r="M7" s="16" t="s">
        <v>19</v>
      </c>
      <c r="N7" s="18">
        <f t="shared" si="0"/>
        <v>1</v>
      </c>
      <c r="O7" s="24"/>
      <c r="P7" s="18">
        <f t="shared" si="1"/>
        <v>1</v>
      </c>
      <c r="Q7" s="19">
        <f t="shared" si="2"/>
        <v>0</v>
      </c>
    </row>
    <row r="8" spans="1:25" ht="16" customHeight="1" x14ac:dyDescent="0.15">
      <c r="A8" s="97">
        <v>44</v>
      </c>
      <c r="B8" s="16" t="s">
        <v>259</v>
      </c>
      <c r="C8" s="54">
        <v>4</v>
      </c>
      <c r="D8" s="84" t="s">
        <v>249</v>
      </c>
      <c r="E8" s="56" t="s">
        <v>249</v>
      </c>
      <c r="F8" s="72" t="s">
        <v>321</v>
      </c>
      <c r="G8" s="62" t="s">
        <v>250</v>
      </c>
      <c r="H8" s="66">
        <f>IF(Table2[[#This Row],[STEPmod publication index]]=Table2[[#This Row],[Final Listing]],1,0)</f>
        <v>1</v>
      </c>
      <c r="I8" s="24"/>
      <c r="J8" s="24"/>
      <c r="K8" s="55"/>
      <c r="L8" s="17"/>
      <c r="M8" s="23" t="s">
        <v>25</v>
      </c>
      <c r="N8" s="18">
        <f t="shared" si="0"/>
        <v>1</v>
      </c>
      <c r="O8" s="23" t="s">
        <v>251</v>
      </c>
      <c r="P8" s="18">
        <f t="shared" si="1"/>
        <v>1</v>
      </c>
      <c r="Q8" s="19">
        <f t="shared" si="2"/>
        <v>0</v>
      </c>
      <c r="R8" s="3"/>
      <c r="S8" s="3"/>
      <c r="T8" s="3"/>
      <c r="U8" s="3"/>
      <c r="X8" s="3"/>
      <c r="Y8" s="3"/>
    </row>
    <row r="9" spans="1:25" ht="16" customHeight="1" x14ac:dyDescent="0.15">
      <c r="A9" s="97">
        <v>46</v>
      </c>
      <c r="B9" s="16" t="s">
        <v>261</v>
      </c>
      <c r="C9" s="54">
        <v>4</v>
      </c>
      <c r="D9" s="87" t="s">
        <v>17</v>
      </c>
      <c r="E9" s="31" t="s">
        <v>17</v>
      </c>
      <c r="F9" s="72" t="s">
        <v>321</v>
      </c>
      <c r="G9" s="62"/>
      <c r="H9" s="66">
        <f>IF(Table2[[#This Row],[STEPmod publication index]]=Table2[[#This Row],[Final Listing]],1,0)</f>
        <v>1</v>
      </c>
      <c r="I9" s="24"/>
      <c r="J9" s="24"/>
      <c r="K9" s="55"/>
      <c r="L9" s="17"/>
      <c r="M9" s="23"/>
      <c r="N9" s="18">
        <f t="shared" si="0"/>
        <v>1</v>
      </c>
      <c r="O9" s="24"/>
      <c r="P9" s="18">
        <f t="shared" si="1"/>
        <v>1</v>
      </c>
      <c r="Q9" s="19">
        <f t="shared" si="2"/>
        <v>0</v>
      </c>
      <c r="R9" s="3"/>
      <c r="S9" s="3"/>
      <c r="T9" s="3"/>
      <c r="U9" s="3"/>
      <c r="X9" s="3"/>
      <c r="Y9" s="3"/>
    </row>
    <row r="10" spans="1:25" ht="16" customHeight="1" x14ac:dyDescent="0.15">
      <c r="A10" s="68">
        <v>101</v>
      </c>
      <c r="B10" s="77" t="s">
        <v>71</v>
      </c>
      <c r="C10" s="63">
        <v>4</v>
      </c>
      <c r="D10" s="87"/>
      <c r="E10" s="31"/>
      <c r="F10" s="72" t="s">
        <v>321</v>
      </c>
      <c r="G10" s="20" t="s">
        <v>72</v>
      </c>
      <c r="H10" s="65">
        <f>IF(Table2[[#This Row],[STEPmod publication index]]=Table2[[#This Row],[Final Listing]],1,0)</f>
        <v>1</v>
      </c>
      <c r="I10" s="16"/>
      <c r="J10" s="16"/>
      <c r="K10" s="37"/>
      <c r="L10" s="16"/>
      <c r="M10" s="21"/>
      <c r="N10" s="18"/>
      <c r="O10" s="17"/>
      <c r="P10" s="18"/>
      <c r="Q10" s="19"/>
      <c r="R10" s="3"/>
      <c r="S10" s="3"/>
      <c r="T10" s="3"/>
      <c r="U10" s="3"/>
      <c r="X10" s="3"/>
      <c r="Y10" s="3"/>
    </row>
    <row r="11" spans="1:25" ht="16" customHeight="1" x14ac:dyDescent="0.15">
      <c r="A11" s="68">
        <v>113</v>
      </c>
      <c r="B11" s="77" t="s">
        <v>68</v>
      </c>
      <c r="C11" s="63">
        <v>1</v>
      </c>
      <c r="D11" s="87"/>
      <c r="E11" s="31"/>
      <c r="F11" s="72" t="s">
        <v>321</v>
      </c>
      <c r="G11" s="20"/>
      <c r="H11" s="65">
        <f>IF(Table2[[#This Row],[STEPmod publication index]]=Table2[[#This Row],[Final Listing]],1,0)</f>
        <v>1</v>
      </c>
      <c r="I11" s="16"/>
      <c r="J11" s="16"/>
      <c r="K11" s="37"/>
      <c r="L11" s="16"/>
      <c r="M11" s="21"/>
      <c r="N11" s="18"/>
      <c r="O11" s="17"/>
      <c r="P11" s="18"/>
      <c r="Q11" s="19"/>
      <c r="R11" s="3"/>
      <c r="S11" s="3"/>
      <c r="T11" s="3"/>
      <c r="U11" s="3"/>
      <c r="X11" s="3"/>
      <c r="Y11" s="3"/>
    </row>
    <row r="12" spans="1:25" ht="16" customHeight="1" x14ac:dyDescent="0.15">
      <c r="A12" s="98">
        <v>409</v>
      </c>
      <c r="B12" s="16" t="s">
        <v>245</v>
      </c>
      <c r="C12" s="54">
        <v>2</v>
      </c>
      <c r="D12" s="87" t="s">
        <v>246</v>
      </c>
      <c r="E12" s="87" t="s">
        <v>246</v>
      </c>
      <c r="F12" s="72" t="s">
        <v>321</v>
      </c>
      <c r="G12" s="20" t="s">
        <v>247</v>
      </c>
      <c r="H12" s="65">
        <f>IF(Table2[[#This Row],[STEPmod publication index]]=Table2[[#This Row],[Final Listing]],1,0)</f>
        <v>1</v>
      </c>
      <c r="I12" s="16" t="s">
        <v>20</v>
      </c>
      <c r="J12" s="16" t="s">
        <v>21</v>
      </c>
      <c r="K12" s="61" t="s">
        <v>19</v>
      </c>
      <c r="L12" s="17" t="s">
        <v>74</v>
      </c>
      <c r="M12" s="16" t="s">
        <v>62</v>
      </c>
      <c r="N12" s="18">
        <f>IF(ISBLANK(E12),0,1)</f>
        <v>1</v>
      </c>
      <c r="O12" s="16"/>
      <c r="P12" s="18">
        <f>IF(ISBLANK(O12),IF(ISBLANK(E12),0,1),1)</f>
        <v>1</v>
      </c>
      <c r="Q12" s="19">
        <f>IF(AND(I12="Yes",J12="CR11",K12=L12,L12=M12,M12=E12),1,IF(AND(I12="Yes",J12="CR11",K12=M12,M12=E12),0.5,0))</f>
        <v>0</v>
      </c>
      <c r="R12" s="3"/>
      <c r="S12" s="3"/>
      <c r="T12" s="3"/>
      <c r="U12" s="3"/>
      <c r="X12" s="3"/>
      <c r="Y12" s="3"/>
    </row>
    <row r="13" spans="1:25" ht="16" customHeight="1" x14ac:dyDescent="0.15">
      <c r="A13" s="98">
        <v>410</v>
      </c>
      <c r="B13" s="16" t="s">
        <v>253</v>
      </c>
      <c r="C13" s="54">
        <v>4</v>
      </c>
      <c r="D13" s="84" t="s">
        <v>254</v>
      </c>
      <c r="E13" s="84" t="s">
        <v>254</v>
      </c>
      <c r="F13" s="72" t="s">
        <v>321</v>
      </c>
      <c r="G13" s="20"/>
      <c r="H13" s="65">
        <f>IF(Table2[[#This Row],[STEPmod publication index]]=Table2[[#This Row],[Final Listing]],1,0)</f>
        <v>1</v>
      </c>
      <c r="I13" s="16" t="s">
        <v>20</v>
      </c>
      <c r="J13" s="16" t="s">
        <v>21</v>
      </c>
      <c r="K13" s="61" t="s">
        <v>19</v>
      </c>
      <c r="L13" s="17" t="s">
        <v>80</v>
      </c>
      <c r="M13" s="17" t="s">
        <v>79</v>
      </c>
      <c r="N13" s="18">
        <f>IF(ISBLANK(E13),0,1)</f>
        <v>1</v>
      </c>
      <c r="O13" s="16"/>
      <c r="P13" s="18">
        <f>IF(ISBLANK(O13),IF(ISBLANK(E13),0,1),1)</f>
        <v>1</v>
      </c>
      <c r="Q13" s="19">
        <f>IF(AND(I13="Yes",J13="CR11",K13=L13,L13=M13,M13=E13),1,IF(AND(I13="Yes",J13="CR11",K13=M13,M13=E13),0.5,0))</f>
        <v>0</v>
      </c>
      <c r="R13" s="3"/>
      <c r="S13" s="3"/>
      <c r="T13" s="3"/>
      <c r="U13" s="3"/>
      <c r="X13" s="3"/>
      <c r="Y13" s="3"/>
    </row>
    <row r="14" spans="1:25" ht="16" customHeight="1" x14ac:dyDescent="0.15">
      <c r="A14" s="98">
        <v>442</v>
      </c>
      <c r="B14" s="16" t="s">
        <v>286</v>
      </c>
      <c r="C14" s="54">
        <v>2</v>
      </c>
      <c r="D14" s="84" t="s">
        <v>254</v>
      </c>
      <c r="E14" s="56" t="s">
        <v>254</v>
      </c>
      <c r="F14" s="72" t="s">
        <v>321</v>
      </c>
      <c r="G14" s="20"/>
      <c r="H14" s="65">
        <f>IF(Table2[[#This Row],[STEPmod publication index]]=Table2[[#This Row],[Final Listing]],1,0)</f>
        <v>1</v>
      </c>
      <c r="I14" s="16" t="s">
        <v>20</v>
      </c>
      <c r="J14" s="16" t="s">
        <v>21</v>
      </c>
      <c r="K14" s="55" t="s">
        <v>24</v>
      </c>
      <c r="L14" s="17" t="s">
        <v>24</v>
      </c>
      <c r="M14" s="16"/>
      <c r="N14" s="18">
        <f>IF(ISBLANK(E14),0,1)</f>
        <v>1</v>
      </c>
      <c r="O14" s="17" t="s">
        <v>24</v>
      </c>
      <c r="P14" s="18">
        <f>IF(ISBLANK(O14),IF(ISBLANK(E14),0,1),1)</f>
        <v>1</v>
      </c>
      <c r="Q14" s="19">
        <f>IF(AND(I14="Yes",J14="CR11",K14=L14,L14=M14,M14=E14),1,IF(AND(I14="Yes",J14="CR11",K14=M14,M14=E14),0.5,0))</f>
        <v>0</v>
      </c>
      <c r="R14" s="3"/>
      <c r="S14" s="3"/>
      <c r="T14" s="3"/>
      <c r="U14" s="3"/>
      <c r="X14" s="3"/>
      <c r="Y14" s="3"/>
    </row>
    <row r="15" spans="1:25" ht="16" customHeight="1" x14ac:dyDescent="0.15">
      <c r="A15" s="98">
        <v>442</v>
      </c>
      <c r="B15" s="16" t="s">
        <v>286</v>
      </c>
      <c r="C15" s="36">
        <v>3</v>
      </c>
      <c r="D15" s="31" t="s">
        <v>246</v>
      </c>
      <c r="E15" s="31" t="s">
        <v>246</v>
      </c>
      <c r="F15" s="72" t="s">
        <v>321</v>
      </c>
      <c r="G15" s="20" t="s">
        <v>312</v>
      </c>
      <c r="H15" s="65">
        <f>IF(Table2[[#This Row],[STEPmod publication index]]=Table2[[#This Row],[Final Listing]],1,0)</f>
        <v>1</v>
      </c>
      <c r="I15" s="16"/>
      <c r="J15" s="16"/>
      <c r="K15" s="37"/>
      <c r="L15" s="16"/>
      <c r="M15" s="17"/>
      <c r="N15" s="18"/>
      <c r="O15" s="16"/>
      <c r="P15" s="18"/>
      <c r="Q15" s="19"/>
      <c r="R15" s="3"/>
      <c r="S15" s="3"/>
      <c r="T15" s="3"/>
      <c r="U15" s="3"/>
      <c r="X15" s="3"/>
      <c r="Y15" s="3"/>
    </row>
    <row r="16" spans="1:25" ht="16" customHeight="1" x14ac:dyDescent="0.15">
      <c r="A16" s="68">
        <v>506</v>
      </c>
      <c r="B16" s="77" t="s">
        <v>55</v>
      </c>
      <c r="C16" s="63">
        <v>3</v>
      </c>
      <c r="D16" s="87"/>
      <c r="E16" s="31"/>
      <c r="F16" s="72" t="s">
        <v>321</v>
      </c>
      <c r="G16" s="20" t="s">
        <v>70</v>
      </c>
      <c r="H16" s="65">
        <f>IF(Table2[[#This Row],[STEPmod publication index]]=Table2[[#This Row],[Final Listing]],1,0)</f>
        <v>1</v>
      </c>
      <c r="I16" s="16"/>
      <c r="J16" s="16"/>
      <c r="K16" s="37"/>
      <c r="L16" s="16"/>
      <c r="M16" s="21"/>
      <c r="N16" s="18"/>
      <c r="O16" s="17"/>
      <c r="P16" s="18"/>
      <c r="Q16" s="19"/>
      <c r="R16" s="3"/>
      <c r="S16" s="3"/>
      <c r="T16" s="3"/>
      <c r="U16" s="3"/>
      <c r="X16" s="3"/>
      <c r="Y16" s="3"/>
    </row>
    <row r="17" spans="1:25" ht="16" customHeight="1" x14ac:dyDescent="0.15">
      <c r="A17" s="97">
        <v>1001</v>
      </c>
      <c r="B17" s="16" t="s">
        <v>16</v>
      </c>
      <c r="C17" s="54">
        <v>7</v>
      </c>
      <c r="D17" s="31" t="s">
        <v>17</v>
      </c>
      <c r="E17" s="31" t="s">
        <v>17</v>
      </c>
      <c r="F17" s="87" t="s">
        <v>321</v>
      </c>
      <c r="G17" s="20"/>
      <c r="H17" s="65">
        <f>IF(Table2[[#This Row],[STEPmod publication index]]=Table2[[#This Row],[Final Listing]],1,0)</f>
        <v>1</v>
      </c>
      <c r="I17" s="16"/>
      <c r="J17" s="16"/>
      <c r="K17" s="55" t="s">
        <v>17</v>
      </c>
      <c r="L17" s="16"/>
      <c r="M17" s="17" t="s">
        <v>17</v>
      </c>
      <c r="N17" s="18">
        <f t="shared" ref="N17:N30" si="3">IF(ISBLANK(E17),0,1)</f>
        <v>1</v>
      </c>
      <c r="O17" s="16"/>
      <c r="P17" s="18">
        <f t="shared" ref="P17:P30" si="4">IF(ISBLANK(O17),IF(ISBLANK(E17),0,1),1)</f>
        <v>1</v>
      </c>
      <c r="Q17" s="19">
        <f t="shared" ref="Q17:Q30" si="5">IF(AND(I17="Yes",J17="CR11",K17=L17,L17=M17,M17=E17),1,IF(AND(I17="Yes",J17="CR11",K17=M17,M17=E17),0.5,0))</f>
        <v>0</v>
      </c>
      <c r="R17" s="3"/>
      <c r="S17" s="3"/>
      <c r="T17" s="3"/>
      <c r="U17" s="3"/>
      <c r="X17" s="3"/>
      <c r="Y17" s="3"/>
    </row>
    <row r="18" spans="1:25" ht="16" customHeight="1" x14ac:dyDescent="0.15">
      <c r="A18" s="98">
        <v>1004</v>
      </c>
      <c r="B18" s="16" t="s">
        <v>18</v>
      </c>
      <c r="C18" s="54">
        <v>9</v>
      </c>
      <c r="D18" s="84" t="s">
        <v>19</v>
      </c>
      <c r="E18" s="86" t="s">
        <v>19</v>
      </c>
      <c r="F18" s="71" t="s">
        <v>323</v>
      </c>
      <c r="G18" s="72"/>
      <c r="H18" s="65">
        <f>IF(Table2[[#This Row],[STEPmod publication index]]=Table2[[#This Row],[Final Listing]],1,0)</f>
        <v>1</v>
      </c>
      <c r="I18" s="16" t="s">
        <v>20</v>
      </c>
      <c r="J18" s="16" t="s">
        <v>21</v>
      </c>
      <c r="K18" s="55" t="s">
        <v>19</v>
      </c>
      <c r="L18" s="17" t="s">
        <v>19</v>
      </c>
      <c r="M18" s="17" t="s">
        <v>19</v>
      </c>
      <c r="N18" s="18">
        <f t="shared" si="3"/>
        <v>1</v>
      </c>
      <c r="O18" s="16"/>
      <c r="P18" s="18">
        <f t="shared" si="4"/>
        <v>1</v>
      </c>
      <c r="Q18" s="19">
        <f t="shared" si="5"/>
        <v>1</v>
      </c>
      <c r="R18" s="3"/>
      <c r="S18" s="3"/>
      <c r="T18" s="3"/>
      <c r="U18" s="3"/>
      <c r="X18" s="3"/>
      <c r="Y18" s="3"/>
    </row>
    <row r="19" spans="1:25" ht="16" customHeight="1" x14ac:dyDescent="0.15">
      <c r="A19" s="98">
        <v>1005</v>
      </c>
      <c r="B19" s="16" t="s">
        <v>22</v>
      </c>
      <c r="C19" s="54">
        <v>5</v>
      </c>
      <c r="D19" s="84" t="s">
        <v>19</v>
      </c>
      <c r="E19" s="86" t="s">
        <v>19</v>
      </c>
      <c r="F19" s="71" t="s">
        <v>323</v>
      </c>
      <c r="G19" s="72"/>
      <c r="H19" s="65">
        <f>IF(Table2[[#This Row],[STEPmod publication index]]=Table2[[#This Row],[Final Listing]],1,0)</f>
        <v>1</v>
      </c>
      <c r="I19" s="16" t="s">
        <v>20</v>
      </c>
      <c r="J19" s="16" t="s">
        <v>21</v>
      </c>
      <c r="K19" s="55" t="s">
        <v>19</v>
      </c>
      <c r="L19" s="17" t="s">
        <v>19</v>
      </c>
      <c r="M19" s="17" t="s">
        <v>19</v>
      </c>
      <c r="N19" s="18">
        <f t="shared" si="3"/>
        <v>1</v>
      </c>
      <c r="O19" s="16"/>
      <c r="P19" s="18">
        <f t="shared" si="4"/>
        <v>1</v>
      </c>
      <c r="Q19" s="19">
        <f t="shared" si="5"/>
        <v>1</v>
      </c>
      <c r="R19" s="3"/>
      <c r="S19" s="3"/>
      <c r="T19" s="3"/>
      <c r="U19" s="3"/>
      <c r="X19" s="3"/>
      <c r="Y19" s="3"/>
    </row>
    <row r="20" spans="1:25" ht="16" customHeight="1" x14ac:dyDescent="0.15">
      <c r="A20" s="98">
        <v>1012</v>
      </c>
      <c r="B20" s="16" t="s">
        <v>23</v>
      </c>
      <c r="C20" s="54">
        <v>4</v>
      </c>
      <c r="D20" s="87" t="s">
        <v>24</v>
      </c>
      <c r="E20" s="87" t="s">
        <v>24</v>
      </c>
      <c r="F20" s="72" t="s">
        <v>320</v>
      </c>
      <c r="G20" s="20"/>
      <c r="H20" s="65">
        <f>IF(Table2[[#This Row],[STEPmod publication index]]=Table2[[#This Row],[Final Listing]],1,0)</f>
        <v>1</v>
      </c>
      <c r="I20" s="16" t="s">
        <v>20</v>
      </c>
      <c r="J20" s="16" t="s">
        <v>21</v>
      </c>
      <c r="K20" s="55" t="s">
        <v>24</v>
      </c>
      <c r="L20" s="17" t="s">
        <v>24</v>
      </c>
      <c r="M20" s="21" t="s">
        <v>25</v>
      </c>
      <c r="N20" s="18">
        <f t="shared" si="3"/>
        <v>1</v>
      </c>
      <c r="O20" s="17" t="s">
        <v>24</v>
      </c>
      <c r="P20" s="18">
        <f t="shared" si="4"/>
        <v>1</v>
      </c>
      <c r="Q20" s="19">
        <f t="shared" si="5"/>
        <v>0</v>
      </c>
      <c r="R20" s="3"/>
      <c r="S20" s="3"/>
      <c r="T20" s="3"/>
      <c r="U20" s="3"/>
      <c r="X20" s="3"/>
      <c r="Y20" s="3"/>
    </row>
    <row r="21" spans="1:25" ht="16" customHeight="1" x14ac:dyDescent="0.15">
      <c r="A21" s="98">
        <v>1019</v>
      </c>
      <c r="B21" s="16" t="s">
        <v>26</v>
      </c>
      <c r="C21" s="54">
        <v>3</v>
      </c>
      <c r="D21" s="87" t="s">
        <v>27</v>
      </c>
      <c r="E21" s="31" t="s">
        <v>27</v>
      </c>
      <c r="F21" s="71" t="s">
        <v>323</v>
      </c>
      <c r="G21" s="72"/>
      <c r="H21" s="65">
        <f>IF(Table2[[#This Row],[STEPmod publication index]]=Table2[[#This Row],[Final Listing]],1,0)</f>
        <v>1</v>
      </c>
      <c r="I21" s="16" t="s">
        <v>20</v>
      </c>
      <c r="J21" s="16" t="s">
        <v>21</v>
      </c>
      <c r="K21" s="55" t="s">
        <v>27</v>
      </c>
      <c r="L21" s="16" t="s">
        <v>27</v>
      </c>
      <c r="M21" s="16" t="s">
        <v>27</v>
      </c>
      <c r="N21" s="18">
        <f t="shared" si="3"/>
        <v>1</v>
      </c>
      <c r="O21" s="16"/>
      <c r="P21" s="18">
        <f t="shared" si="4"/>
        <v>1</v>
      </c>
      <c r="Q21" s="19">
        <f t="shared" si="5"/>
        <v>1</v>
      </c>
      <c r="R21" s="3"/>
      <c r="S21" s="3"/>
      <c r="T21" s="3"/>
      <c r="U21" s="3"/>
      <c r="X21" s="3"/>
      <c r="Y21" s="3"/>
    </row>
    <row r="22" spans="1:25" ht="16" customHeight="1" x14ac:dyDescent="0.15">
      <c r="A22" s="98">
        <v>1023</v>
      </c>
      <c r="B22" s="16" t="s">
        <v>28</v>
      </c>
      <c r="C22" s="54">
        <v>3</v>
      </c>
      <c r="D22" s="28" t="s">
        <v>29</v>
      </c>
      <c r="E22" s="86" t="s">
        <v>29</v>
      </c>
      <c r="F22" s="71" t="s">
        <v>322</v>
      </c>
      <c r="G22" s="72"/>
      <c r="H22" s="65">
        <f>IF(Table2[[#This Row],[STEPmod publication index]]=Table2[[#This Row],[Final Listing]],1,0)</f>
        <v>1</v>
      </c>
      <c r="I22" s="16" t="s">
        <v>20</v>
      </c>
      <c r="J22" s="16" t="s">
        <v>21</v>
      </c>
      <c r="K22" s="55" t="s">
        <v>29</v>
      </c>
      <c r="L22" s="16" t="s">
        <v>29</v>
      </c>
      <c r="M22" s="17" t="s">
        <v>29</v>
      </c>
      <c r="N22" s="18">
        <f t="shared" si="3"/>
        <v>1</v>
      </c>
      <c r="O22" s="16"/>
      <c r="P22" s="18">
        <f t="shared" si="4"/>
        <v>1</v>
      </c>
      <c r="Q22" s="19">
        <f t="shared" si="5"/>
        <v>1</v>
      </c>
      <c r="R22" s="3"/>
      <c r="S22" s="3"/>
      <c r="T22" s="3"/>
      <c r="U22" s="3"/>
      <c r="X22" s="3"/>
      <c r="Y22" s="3"/>
    </row>
    <row r="23" spans="1:25" ht="16" customHeight="1" x14ac:dyDescent="0.15">
      <c r="A23" s="98">
        <v>1026</v>
      </c>
      <c r="B23" s="16" t="s">
        <v>30</v>
      </c>
      <c r="C23" s="54">
        <v>5</v>
      </c>
      <c r="D23" s="87" t="s">
        <v>27</v>
      </c>
      <c r="E23" s="86" t="s">
        <v>27</v>
      </c>
      <c r="F23" s="71" t="s">
        <v>323</v>
      </c>
      <c r="G23" s="72"/>
      <c r="H23" s="65">
        <f>IF(Table2[[#This Row],[STEPmod publication index]]=Table2[[#This Row],[Final Listing]],1,0)</f>
        <v>1</v>
      </c>
      <c r="I23" s="16" t="s">
        <v>20</v>
      </c>
      <c r="J23" s="16" t="s">
        <v>21</v>
      </c>
      <c r="K23" s="55" t="s">
        <v>27</v>
      </c>
      <c r="L23" s="16" t="s">
        <v>27</v>
      </c>
      <c r="M23" s="16" t="s">
        <v>27</v>
      </c>
      <c r="N23" s="18">
        <f t="shared" si="3"/>
        <v>1</v>
      </c>
      <c r="O23" s="16"/>
      <c r="P23" s="18">
        <f t="shared" si="4"/>
        <v>1</v>
      </c>
      <c r="Q23" s="19">
        <f t="shared" si="5"/>
        <v>1</v>
      </c>
      <c r="R23" s="3"/>
      <c r="S23" s="3"/>
      <c r="T23" s="3"/>
      <c r="U23" s="3"/>
      <c r="X23" s="3"/>
      <c r="Y23" s="3"/>
    </row>
    <row r="24" spans="1:25" ht="16" customHeight="1" x14ac:dyDescent="0.15">
      <c r="A24" s="98">
        <v>1027</v>
      </c>
      <c r="B24" s="16" t="s">
        <v>31</v>
      </c>
      <c r="C24" s="54">
        <v>7</v>
      </c>
      <c r="D24" s="87" t="s">
        <v>27</v>
      </c>
      <c r="E24" s="86" t="s">
        <v>27</v>
      </c>
      <c r="F24" s="71" t="s">
        <v>323</v>
      </c>
      <c r="G24" s="72"/>
      <c r="H24" s="65">
        <f>IF(Table2[[#This Row],[STEPmod publication index]]=Table2[[#This Row],[Final Listing]],1,0)</f>
        <v>1</v>
      </c>
      <c r="I24" s="16" t="s">
        <v>20</v>
      </c>
      <c r="J24" s="16" t="s">
        <v>21</v>
      </c>
      <c r="K24" s="55" t="s">
        <v>27</v>
      </c>
      <c r="L24" s="17" t="s">
        <v>27</v>
      </c>
      <c r="M24" s="16" t="s">
        <v>27</v>
      </c>
      <c r="N24" s="18">
        <f t="shared" si="3"/>
        <v>1</v>
      </c>
      <c r="O24" s="16"/>
      <c r="P24" s="18">
        <f t="shared" si="4"/>
        <v>1</v>
      </c>
      <c r="Q24" s="19">
        <f t="shared" si="5"/>
        <v>1</v>
      </c>
      <c r="R24" s="3"/>
      <c r="S24" s="3"/>
      <c r="T24" s="3"/>
      <c r="U24" s="3"/>
      <c r="X24" s="3"/>
      <c r="Y24" s="3"/>
    </row>
    <row r="25" spans="1:25" ht="16" customHeight="1" x14ac:dyDescent="0.15">
      <c r="A25" s="98">
        <v>1032</v>
      </c>
      <c r="B25" s="16" t="s">
        <v>32</v>
      </c>
      <c r="C25" s="54">
        <v>7</v>
      </c>
      <c r="D25" s="87" t="s">
        <v>27</v>
      </c>
      <c r="E25" s="53" t="s">
        <v>27</v>
      </c>
      <c r="F25" s="71" t="s">
        <v>323</v>
      </c>
      <c r="G25" s="72"/>
      <c r="H25" s="65">
        <f>IF(Table2[[#This Row],[STEPmod publication index]]=Table2[[#This Row],[Final Listing]],1,0)</f>
        <v>1</v>
      </c>
      <c r="I25" s="16" t="s">
        <v>20</v>
      </c>
      <c r="J25" s="16" t="s">
        <v>21</v>
      </c>
      <c r="K25" s="55" t="s">
        <v>27</v>
      </c>
      <c r="L25" s="16" t="s">
        <v>27</v>
      </c>
      <c r="M25" s="16" t="s">
        <v>27</v>
      </c>
      <c r="N25" s="18">
        <f t="shared" si="3"/>
        <v>1</v>
      </c>
      <c r="O25" s="16"/>
      <c r="P25" s="18">
        <f t="shared" si="4"/>
        <v>1</v>
      </c>
      <c r="Q25" s="19">
        <f t="shared" si="5"/>
        <v>1</v>
      </c>
      <c r="R25" s="3"/>
      <c r="S25" s="3"/>
      <c r="T25" s="3"/>
      <c r="U25" s="3"/>
      <c r="X25" s="3"/>
      <c r="Y25" s="3"/>
    </row>
    <row r="26" spans="1:25" ht="16" customHeight="1" x14ac:dyDescent="0.15">
      <c r="A26" s="98">
        <v>1041</v>
      </c>
      <c r="B26" s="16" t="s">
        <v>33</v>
      </c>
      <c r="C26" s="54">
        <v>3</v>
      </c>
      <c r="D26" s="31" t="s">
        <v>27</v>
      </c>
      <c r="E26" s="53" t="s">
        <v>27</v>
      </c>
      <c r="F26" s="71" t="s">
        <v>323</v>
      </c>
      <c r="G26" s="72"/>
      <c r="H26" s="65">
        <f>IF(Table2[[#This Row],[STEPmod publication index]]=Table2[[#This Row],[Final Listing]],1,0)</f>
        <v>1</v>
      </c>
      <c r="I26" s="16" t="s">
        <v>20</v>
      </c>
      <c r="J26" s="16" t="s">
        <v>21</v>
      </c>
      <c r="K26" s="55" t="s">
        <v>27</v>
      </c>
      <c r="L26" s="16" t="s">
        <v>27</v>
      </c>
      <c r="M26" s="16" t="s">
        <v>27</v>
      </c>
      <c r="N26" s="18">
        <f t="shared" si="3"/>
        <v>1</v>
      </c>
      <c r="O26" s="16"/>
      <c r="P26" s="18">
        <f t="shared" si="4"/>
        <v>1</v>
      </c>
      <c r="Q26" s="19">
        <f t="shared" si="5"/>
        <v>1</v>
      </c>
      <c r="R26" s="3"/>
      <c r="S26" s="3"/>
      <c r="T26" s="3"/>
      <c r="U26" s="3"/>
      <c r="X26" s="3"/>
      <c r="Y26" s="3"/>
    </row>
    <row r="27" spans="1:25" ht="16" customHeight="1" x14ac:dyDescent="0.15">
      <c r="A27" s="98">
        <v>1042</v>
      </c>
      <c r="B27" s="16" t="s">
        <v>34</v>
      </c>
      <c r="C27" s="54">
        <v>3</v>
      </c>
      <c r="D27" s="87" t="s">
        <v>24</v>
      </c>
      <c r="E27" s="87" t="s">
        <v>24</v>
      </c>
      <c r="F27" s="72" t="s">
        <v>320</v>
      </c>
      <c r="G27" s="20"/>
      <c r="H27" s="65">
        <f>IF(Table2[[#This Row],[STEPmod publication index]]=Table2[[#This Row],[Final Listing]],1,0)</f>
        <v>1</v>
      </c>
      <c r="I27" s="16" t="s">
        <v>20</v>
      </c>
      <c r="J27" s="16" t="s">
        <v>21</v>
      </c>
      <c r="K27" s="55" t="s">
        <v>24</v>
      </c>
      <c r="L27" s="17" t="s">
        <v>24</v>
      </c>
      <c r="M27" s="21" t="s">
        <v>25</v>
      </c>
      <c r="N27" s="18">
        <f t="shared" si="3"/>
        <v>1</v>
      </c>
      <c r="O27" s="17" t="s">
        <v>24</v>
      </c>
      <c r="P27" s="18">
        <f t="shared" si="4"/>
        <v>1</v>
      </c>
      <c r="Q27" s="19">
        <f t="shared" si="5"/>
        <v>0</v>
      </c>
      <c r="R27" s="3"/>
      <c r="S27" s="3"/>
      <c r="T27" s="3"/>
      <c r="U27" s="3"/>
      <c r="X27" s="3"/>
      <c r="Y27" s="3"/>
    </row>
    <row r="28" spans="1:25" ht="16" customHeight="1" x14ac:dyDescent="0.15">
      <c r="A28" s="98">
        <v>1050</v>
      </c>
      <c r="B28" s="16" t="s">
        <v>35</v>
      </c>
      <c r="C28" s="54">
        <v>6</v>
      </c>
      <c r="D28" s="87" t="s">
        <v>24</v>
      </c>
      <c r="E28" s="87" t="s">
        <v>24</v>
      </c>
      <c r="F28" s="72" t="s">
        <v>320</v>
      </c>
      <c r="G28" s="20"/>
      <c r="H28" s="65">
        <f>IF(Table2[[#This Row],[STEPmod publication index]]=Table2[[#This Row],[Final Listing]],1,0)</f>
        <v>1</v>
      </c>
      <c r="I28" s="16" t="s">
        <v>20</v>
      </c>
      <c r="J28" s="16" t="s">
        <v>21</v>
      </c>
      <c r="K28" s="55" t="s">
        <v>24</v>
      </c>
      <c r="L28" s="17" t="s">
        <v>24</v>
      </c>
      <c r="M28" s="21" t="s">
        <v>25</v>
      </c>
      <c r="N28" s="18">
        <f t="shared" si="3"/>
        <v>1</v>
      </c>
      <c r="O28" s="17" t="s">
        <v>24</v>
      </c>
      <c r="P28" s="18">
        <f t="shared" si="4"/>
        <v>1</v>
      </c>
      <c r="Q28" s="19">
        <f t="shared" si="5"/>
        <v>0</v>
      </c>
      <c r="R28" s="3"/>
      <c r="S28" s="3"/>
      <c r="T28" s="3"/>
      <c r="U28" s="3"/>
      <c r="X28" s="3"/>
      <c r="Y28" s="3"/>
    </row>
    <row r="29" spans="1:25" ht="16" customHeight="1" x14ac:dyDescent="0.15">
      <c r="A29" s="98">
        <v>1051</v>
      </c>
      <c r="B29" s="16" t="s">
        <v>36</v>
      </c>
      <c r="C29" s="54">
        <v>7</v>
      </c>
      <c r="D29" s="87" t="s">
        <v>29</v>
      </c>
      <c r="E29" s="86" t="s">
        <v>29</v>
      </c>
      <c r="F29" s="71" t="s">
        <v>322</v>
      </c>
      <c r="G29" s="72"/>
      <c r="H29" s="65">
        <f>IF(Table2[[#This Row],[STEPmod publication index]]=Table2[[#This Row],[Final Listing]],1,0)</f>
        <v>1</v>
      </c>
      <c r="I29" s="16" t="s">
        <v>20</v>
      </c>
      <c r="J29" s="16" t="s">
        <v>21</v>
      </c>
      <c r="K29" s="55" t="s">
        <v>29</v>
      </c>
      <c r="L29" s="16" t="s">
        <v>29</v>
      </c>
      <c r="M29" s="17" t="s">
        <v>29</v>
      </c>
      <c r="N29" s="18">
        <f t="shared" si="3"/>
        <v>1</v>
      </c>
      <c r="O29" s="16"/>
      <c r="P29" s="18">
        <f t="shared" si="4"/>
        <v>1</v>
      </c>
      <c r="Q29" s="19">
        <f t="shared" si="5"/>
        <v>1</v>
      </c>
      <c r="R29" s="3"/>
      <c r="S29" s="3"/>
      <c r="T29" s="3"/>
      <c r="U29" s="3"/>
      <c r="X29" s="3"/>
      <c r="Y29" s="3"/>
    </row>
    <row r="30" spans="1:25" ht="16" customHeight="1" x14ac:dyDescent="0.15">
      <c r="A30" s="98">
        <v>1054</v>
      </c>
      <c r="B30" s="16" t="s">
        <v>37</v>
      </c>
      <c r="C30" s="54">
        <v>3</v>
      </c>
      <c r="D30" s="84" t="s">
        <v>19</v>
      </c>
      <c r="E30" s="53" t="s">
        <v>19</v>
      </c>
      <c r="F30" s="71" t="s">
        <v>323</v>
      </c>
      <c r="G30" s="72"/>
      <c r="H30" s="65">
        <f>IF(Table2[[#This Row],[STEPmod publication index]]=Table2[[#This Row],[Final Listing]],1,0)</f>
        <v>1</v>
      </c>
      <c r="I30" s="16" t="s">
        <v>20</v>
      </c>
      <c r="J30" s="16" t="s">
        <v>21</v>
      </c>
      <c r="K30" s="55" t="s">
        <v>19</v>
      </c>
      <c r="L30" s="16" t="s">
        <v>38</v>
      </c>
      <c r="M30" s="17" t="s">
        <v>19</v>
      </c>
      <c r="N30" s="18">
        <f t="shared" si="3"/>
        <v>1</v>
      </c>
      <c r="O30" s="16"/>
      <c r="P30" s="18">
        <f t="shared" si="4"/>
        <v>1</v>
      </c>
      <c r="Q30" s="19">
        <f t="shared" si="5"/>
        <v>0.5</v>
      </c>
      <c r="R30" s="3"/>
      <c r="S30" s="3"/>
      <c r="T30" s="3"/>
      <c r="U30" s="3"/>
      <c r="X30" s="3"/>
      <c r="Y30" s="3"/>
    </row>
    <row r="31" spans="1:25" ht="16" customHeight="1" x14ac:dyDescent="0.15">
      <c r="A31" s="27">
        <v>1063</v>
      </c>
      <c r="B31" s="16" t="s">
        <v>39</v>
      </c>
      <c r="C31" s="36">
        <v>5</v>
      </c>
      <c r="D31" s="84" t="s">
        <v>38</v>
      </c>
      <c r="E31" s="86" t="s">
        <v>38</v>
      </c>
      <c r="F31" s="72" t="s">
        <v>321</v>
      </c>
      <c r="G31" s="20"/>
      <c r="H31" s="65">
        <f>IF(Table2[[#This Row],[STEPmod publication index]]=Table2[[#This Row],[Final Listing]],1,0)</f>
        <v>1</v>
      </c>
      <c r="I31" s="16"/>
      <c r="J31" s="16"/>
      <c r="K31" s="37"/>
      <c r="L31" s="16"/>
      <c r="M31" s="17"/>
      <c r="N31" s="18"/>
      <c r="O31" s="16"/>
      <c r="P31" s="18"/>
      <c r="Q31" s="19"/>
      <c r="R31" s="3"/>
      <c r="S31" s="3"/>
      <c r="T31" s="3"/>
      <c r="U31" s="3"/>
      <c r="X31" s="3"/>
      <c r="Y31" s="3"/>
    </row>
    <row r="32" spans="1:25" ht="16" customHeight="1" x14ac:dyDescent="0.15">
      <c r="A32" s="98">
        <v>1063</v>
      </c>
      <c r="B32" s="16" t="s">
        <v>39</v>
      </c>
      <c r="C32" s="54">
        <v>4</v>
      </c>
      <c r="D32" s="87" t="s">
        <v>29</v>
      </c>
      <c r="E32" s="86" t="s">
        <v>29</v>
      </c>
      <c r="F32" s="71" t="s">
        <v>322</v>
      </c>
      <c r="G32" s="72"/>
      <c r="H32" s="65">
        <f>IF(Table2[[#This Row],[STEPmod publication index]]=Table2[[#This Row],[Final Listing]],1,0)</f>
        <v>1</v>
      </c>
      <c r="I32" s="16" t="s">
        <v>20</v>
      </c>
      <c r="J32" s="16" t="s">
        <v>21</v>
      </c>
      <c r="K32" s="55" t="s">
        <v>29</v>
      </c>
      <c r="L32" s="16" t="s">
        <v>29</v>
      </c>
      <c r="M32" s="17" t="s">
        <v>29</v>
      </c>
      <c r="N32" s="18">
        <f t="shared" ref="N32:N47" si="6">IF(ISBLANK(E32),0,1)</f>
        <v>1</v>
      </c>
      <c r="O32" s="16"/>
      <c r="P32" s="18">
        <f t="shared" ref="P32:P47" si="7">IF(ISBLANK(O32),IF(ISBLANK(E32),0,1),1)</f>
        <v>1</v>
      </c>
      <c r="Q32" s="19">
        <f t="shared" ref="Q32:Q47" si="8">IF(AND(I32="Yes",J32="CR11",K32=L32,L32=M32,M32=E32),1,IF(AND(I32="Yes",J32="CR11",K32=M32,M32=E32),0.5,0))</f>
        <v>1</v>
      </c>
      <c r="R32" s="3"/>
      <c r="S32" s="3"/>
      <c r="T32" s="3"/>
      <c r="U32" s="3"/>
      <c r="X32" s="3"/>
      <c r="Y32" s="3"/>
    </row>
    <row r="33" spans="1:25" ht="16" customHeight="1" x14ac:dyDescent="0.15">
      <c r="A33" s="98">
        <v>1064</v>
      </c>
      <c r="B33" s="16" t="s">
        <v>40</v>
      </c>
      <c r="C33" s="54">
        <v>2</v>
      </c>
      <c r="D33" s="87" t="s">
        <v>24</v>
      </c>
      <c r="E33" s="31" t="s">
        <v>24</v>
      </c>
      <c r="F33" s="72" t="s">
        <v>320</v>
      </c>
      <c r="G33" s="20"/>
      <c r="H33" s="65">
        <f>IF(Table2[[#This Row],[STEPmod publication index]]=Table2[[#This Row],[Final Listing]],1,0)</f>
        <v>1</v>
      </c>
      <c r="I33" s="16" t="s">
        <v>20</v>
      </c>
      <c r="J33" s="16" t="s">
        <v>21</v>
      </c>
      <c r="K33" s="55" t="s">
        <v>24</v>
      </c>
      <c r="L33" s="17" t="s">
        <v>24</v>
      </c>
      <c r="M33" s="21" t="s">
        <v>25</v>
      </c>
      <c r="N33" s="18">
        <f t="shared" si="6"/>
        <v>1</v>
      </c>
      <c r="O33" s="17" t="s">
        <v>24</v>
      </c>
      <c r="P33" s="18">
        <f t="shared" si="7"/>
        <v>1</v>
      </c>
      <c r="Q33" s="19">
        <f t="shared" si="8"/>
        <v>0</v>
      </c>
      <c r="R33" s="3"/>
      <c r="S33" s="3"/>
      <c r="T33" s="3"/>
      <c r="U33" s="3"/>
      <c r="X33" s="3"/>
      <c r="Y33" s="3"/>
    </row>
    <row r="34" spans="1:25" ht="16" customHeight="1" x14ac:dyDescent="0.15">
      <c r="A34" s="98">
        <v>1103</v>
      </c>
      <c r="B34" s="16" t="s">
        <v>41</v>
      </c>
      <c r="C34" s="54">
        <v>5</v>
      </c>
      <c r="D34" s="87" t="s">
        <v>24</v>
      </c>
      <c r="E34" s="87" t="s">
        <v>24</v>
      </c>
      <c r="F34" s="72" t="s">
        <v>320</v>
      </c>
      <c r="G34" s="20"/>
      <c r="H34" s="65">
        <f>IF(Table2[[#This Row],[STEPmod publication index]]=Table2[[#This Row],[Final Listing]],1,0)</f>
        <v>1</v>
      </c>
      <c r="I34" s="16" t="s">
        <v>20</v>
      </c>
      <c r="J34" s="16" t="s">
        <v>21</v>
      </c>
      <c r="K34" s="55" t="s">
        <v>24</v>
      </c>
      <c r="L34" s="17" t="s">
        <v>24</v>
      </c>
      <c r="M34" s="21" t="s">
        <v>25</v>
      </c>
      <c r="N34" s="18">
        <f t="shared" si="6"/>
        <v>1</v>
      </c>
      <c r="O34" s="17" t="s">
        <v>24</v>
      </c>
      <c r="P34" s="18">
        <f t="shared" si="7"/>
        <v>1</v>
      </c>
      <c r="Q34" s="19">
        <f t="shared" si="8"/>
        <v>0</v>
      </c>
      <c r="R34" s="3"/>
      <c r="S34" s="3"/>
      <c r="T34" s="3"/>
      <c r="U34" s="3"/>
      <c r="X34" s="3"/>
      <c r="Y34" s="3"/>
    </row>
    <row r="35" spans="1:25" ht="16" customHeight="1" x14ac:dyDescent="0.15">
      <c r="A35" s="98">
        <v>1108</v>
      </c>
      <c r="B35" s="16" t="s">
        <v>42</v>
      </c>
      <c r="C35" s="54">
        <v>3</v>
      </c>
      <c r="D35" s="31" t="s">
        <v>24</v>
      </c>
      <c r="E35" s="31" t="s">
        <v>24</v>
      </c>
      <c r="F35" s="72" t="s">
        <v>320</v>
      </c>
      <c r="G35" s="20"/>
      <c r="H35" s="65">
        <f>IF(Table2[[#This Row],[STEPmod publication index]]=Table2[[#This Row],[Final Listing]],1,0)</f>
        <v>1</v>
      </c>
      <c r="I35" s="16" t="s">
        <v>20</v>
      </c>
      <c r="J35" s="16" t="s">
        <v>21</v>
      </c>
      <c r="K35" s="55" t="s">
        <v>24</v>
      </c>
      <c r="L35" s="17" t="s">
        <v>24</v>
      </c>
      <c r="M35" s="21" t="s">
        <v>25</v>
      </c>
      <c r="N35" s="18">
        <f t="shared" si="6"/>
        <v>1</v>
      </c>
      <c r="O35" s="17" t="s">
        <v>24</v>
      </c>
      <c r="P35" s="18">
        <f t="shared" si="7"/>
        <v>1</v>
      </c>
      <c r="Q35" s="19">
        <f t="shared" si="8"/>
        <v>0</v>
      </c>
      <c r="R35" s="3"/>
      <c r="S35" s="3"/>
      <c r="T35" s="3"/>
      <c r="U35" s="3"/>
      <c r="X35" s="3"/>
      <c r="Y35" s="3"/>
    </row>
    <row r="36" spans="1:25" ht="16" customHeight="1" x14ac:dyDescent="0.15">
      <c r="A36" s="98">
        <v>1110</v>
      </c>
      <c r="B36" s="16" t="s">
        <v>43</v>
      </c>
      <c r="C36" s="54">
        <v>5</v>
      </c>
      <c r="D36" s="31" t="s">
        <v>27</v>
      </c>
      <c r="E36" s="53" t="s">
        <v>27</v>
      </c>
      <c r="F36" s="71" t="s">
        <v>323</v>
      </c>
      <c r="G36" s="72"/>
      <c r="H36" s="65">
        <f>IF(Table2[[#This Row],[STEPmod publication index]]=Table2[[#This Row],[Final Listing]],1,0)</f>
        <v>1</v>
      </c>
      <c r="I36" s="16" t="s">
        <v>20</v>
      </c>
      <c r="J36" s="16" t="s">
        <v>21</v>
      </c>
      <c r="K36" s="55" t="s">
        <v>27</v>
      </c>
      <c r="L36" s="22" t="s">
        <v>44</v>
      </c>
      <c r="M36" s="16" t="s">
        <v>27</v>
      </c>
      <c r="N36" s="18">
        <f t="shared" si="6"/>
        <v>1</v>
      </c>
      <c r="O36" s="16"/>
      <c r="P36" s="18">
        <f t="shared" si="7"/>
        <v>1</v>
      </c>
      <c r="Q36" s="19">
        <f t="shared" si="8"/>
        <v>0.5</v>
      </c>
      <c r="R36" s="3"/>
      <c r="S36" s="3"/>
      <c r="T36" s="3"/>
      <c r="U36" s="3"/>
      <c r="X36" s="3"/>
      <c r="Y36" s="3"/>
    </row>
    <row r="37" spans="1:25" ht="16" customHeight="1" x14ac:dyDescent="0.15">
      <c r="A37" s="98">
        <v>1111</v>
      </c>
      <c r="B37" s="16" t="s">
        <v>45</v>
      </c>
      <c r="C37" s="54">
        <v>5</v>
      </c>
      <c r="D37" s="31" t="s">
        <v>24</v>
      </c>
      <c r="E37" s="31" t="s">
        <v>24</v>
      </c>
      <c r="F37" s="72" t="s">
        <v>320</v>
      </c>
      <c r="G37" s="20"/>
      <c r="H37" s="65">
        <f>IF(Table2[[#This Row],[STEPmod publication index]]=Table2[[#This Row],[Final Listing]],1,0)</f>
        <v>1</v>
      </c>
      <c r="I37" s="16" t="s">
        <v>20</v>
      </c>
      <c r="J37" s="16" t="s">
        <v>21</v>
      </c>
      <c r="K37" s="55" t="s">
        <v>24</v>
      </c>
      <c r="L37" s="17" t="s">
        <v>24</v>
      </c>
      <c r="M37" s="21" t="s">
        <v>25</v>
      </c>
      <c r="N37" s="18">
        <f t="shared" si="6"/>
        <v>1</v>
      </c>
      <c r="O37" s="17" t="s">
        <v>24</v>
      </c>
      <c r="P37" s="18">
        <f t="shared" si="7"/>
        <v>1</v>
      </c>
      <c r="Q37" s="19">
        <f t="shared" si="8"/>
        <v>0</v>
      </c>
      <c r="R37" s="3"/>
      <c r="S37" s="3"/>
      <c r="T37" s="3"/>
      <c r="U37" s="3"/>
      <c r="X37" s="3"/>
      <c r="Y37" s="3"/>
    </row>
    <row r="38" spans="1:25" ht="16" customHeight="1" x14ac:dyDescent="0.15">
      <c r="A38" s="98">
        <v>1118</v>
      </c>
      <c r="B38" s="16" t="s">
        <v>46</v>
      </c>
      <c r="C38" s="54">
        <v>2</v>
      </c>
      <c r="D38" s="28" t="s">
        <v>24</v>
      </c>
      <c r="E38" s="31" t="s">
        <v>24</v>
      </c>
      <c r="F38" s="72" t="s">
        <v>320</v>
      </c>
      <c r="G38" s="20"/>
      <c r="H38" s="65">
        <f>IF(Table2[[#This Row],[STEPmod publication index]]=Table2[[#This Row],[Final Listing]],1,0)</f>
        <v>1</v>
      </c>
      <c r="I38" s="16" t="s">
        <v>20</v>
      </c>
      <c r="J38" s="16" t="s">
        <v>21</v>
      </c>
      <c r="K38" s="55" t="s">
        <v>24</v>
      </c>
      <c r="L38" s="17" t="s">
        <v>24</v>
      </c>
      <c r="M38" s="21" t="s">
        <v>25</v>
      </c>
      <c r="N38" s="18">
        <f t="shared" si="6"/>
        <v>1</v>
      </c>
      <c r="O38" s="17" t="s">
        <v>24</v>
      </c>
      <c r="P38" s="18">
        <f t="shared" si="7"/>
        <v>1</v>
      </c>
      <c r="Q38" s="19">
        <f t="shared" si="8"/>
        <v>0</v>
      </c>
      <c r="R38" s="3"/>
      <c r="S38" s="3"/>
      <c r="T38" s="3"/>
      <c r="U38" s="3"/>
      <c r="X38" s="3"/>
      <c r="Y38" s="3"/>
    </row>
    <row r="39" spans="1:25" ht="16" customHeight="1" x14ac:dyDescent="0.15">
      <c r="A39" s="98">
        <v>1122</v>
      </c>
      <c r="B39" s="16" t="s">
        <v>47</v>
      </c>
      <c r="C39" s="54">
        <v>4</v>
      </c>
      <c r="D39" s="87" t="s">
        <v>24</v>
      </c>
      <c r="E39" s="87" t="s">
        <v>24</v>
      </c>
      <c r="F39" s="87" t="s">
        <v>320</v>
      </c>
      <c r="G39" s="20"/>
      <c r="H39" s="65">
        <f>IF(Table2[[#This Row],[STEPmod publication index]]=Table2[[#This Row],[Final Listing]],1,0)</f>
        <v>1</v>
      </c>
      <c r="I39" s="16" t="s">
        <v>20</v>
      </c>
      <c r="J39" s="16" t="s">
        <v>21</v>
      </c>
      <c r="K39" s="55" t="s">
        <v>24</v>
      </c>
      <c r="L39" s="17" t="s">
        <v>24</v>
      </c>
      <c r="M39" s="21" t="s">
        <v>25</v>
      </c>
      <c r="N39" s="18">
        <f t="shared" si="6"/>
        <v>1</v>
      </c>
      <c r="O39" s="17" t="s">
        <v>24</v>
      </c>
      <c r="P39" s="18">
        <f t="shared" si="7"/>
        <v>1</v>
      </c>
      <c r="Q39" s="19">
        <f t="shared" si="8"/>
        <v>0</v>
      </c>
      <c r="R39" s="3"/>
      <c r="S39" s="3"/>
      <c r="T39" s="3"/>
      <c r="U39" s="3"/>
      <c r="X39" s="3"/>
      <c r="Y39" s="3"/>
    </row>
    <row r="40" spans="1:25" ht="16" customHeight="1" x14ac:dyDescent="0.15">
      <c r="A40" s="98">
        <v>1130</v>
      </c>
      <c r="B40" s="16" t="s">
        <v>48</v>
      </c>
      <c r="C40" s="54">
        <v>5</v>
      </c>
      <c r="D40" s="87" t="s">
        <v>29</v>
      </c>
      <c r="E40" s="86" t="s">
        <v>29</v>
      </c>
      <c r="F40" s="71" t="s">
        <v>322</v>
      </c>
      <c r="G40" s="72"/>
      <c r="H40" s="65">
        <f>IF(Table2[[#This Row],[STEPmod publication index]]=Table2[[#This Row],[Final Listing]],1,0)</f>
        <v>1</v>
      </c>
      <c r="I40" s="16" t="s">
        <v>20</v>
      </c>
      <c r="J40" s="16" t="s">
        <v>21</v>
      </c>
      <c r="K40" s="55" t="s">
        <v>29</v>
      </c>
      <c r="L40" s="16" t="s">
        <v>29</v>
      </c>
      <c r="M40" s="17" t="s">
        <v>29</v>
      </c>
      <c r="N40" s="18">
        <f t="shared" si="6"/>
        <v>1</v>
      </c>
      <c r="O40" s="16"/>
      <c r="P40" s="18">
        <f t="shared" si="7"/>
        <v>1</v>
      </c>
      <c r="Q40" s="19">
        <f t="shared" si="8"/>
        <v>1</v>
      </c>
      <c r="R40" s="3"/>
      <c r="S40" s="3"/>
      <c r="T40" s="3"/>
      <c r="U40" s="3"/>
      <c r="X40" s="3"/>
      <c r="Y40" s="3"/>
    </row>
    <row r="41" spans="1:25" ht="16" customHeight="1" x14ac:dyDescent="0.15">
      <c r="A41" s="98">
        <v>1131</v>
      </c>
      <c r="B41" s="16" t="s">
        <v>49</v>
      </c>
      <c r="C41" s="54">
        <v>5</v>
      </c>
      <c r="D41" s="84" t="s">
        <v>19</v>
      </c>
      <c r="E41" s="86" t="s">
        <v>19</v>
      </c>
      <c r="F41" s="71" t="s">
        <v>323</v>
      </c>
      <c r="G41" s="72"/>
      <c r="H41" s="65">
        <f>IF(Table2[[#This Row],[STEPmod publication index]]=Table2[[#This Row],[Final Listing]],1,0)</f>
        <v>1</v>
      </c>
      <c r="I41" s="16" t="s">
        <v>20</v>
      </c>
      <c r="J41" s="16" t="s">
        <v>21</v>
      </c>
      <c r="K41" s="55" t="s">
        <v>19</v>
      </c>
      <c r="L41" s="17" t="s">
        <v>19</v>
      </c>
      <c r="M41" s="17" t="s">
        <v>19</v>
      </c>
      <c r="N41" s="18">
        <f t="shared" si="6"/>
        <v>1</v>
      </c>
      <c r="O41" s="16"/>
      <c r="P41" s="18">
        <f t="shared" si="7"/>
        <v>1</v>
      </c>
      <c r="Q41" s="19">
        <f t="shared" si="8"/>
        <v>1</v>
      </c>
      <c r="R41" s="3"/>
      <c r="S41" s="3"/>
      <c r="T41" s="3"/>
      <c r="U41" s="3"/>
      <c r="X41" s="3"/>
      <c r="Y41" s="3"/>
    </row>
    <row r="42" spans="1:25" ht="16" customHeight="1" x14ac:dyDescent="0.15">
      <c r="A42" s="98">
        <v>1131</v>
      </c>
      <c r="B42" s="78" t="s">
        <v>49</v>
      </c>
      <c r="C42" s="54">
        <v>6</v>
      </c>
      <c r="D42" s="87" t="s">
        <v>17</v>
      </c>
      <c r="E42" s="87" t="s">
        <v>17</v>
      </c>
      <c r="F42" s="87" t="s">
        <v>321</v>
      </c>
      <c r="G42" s="20"/>
      <c r="H42" s="65">
        <f>IF(Table2[[#This Row],[STEPmod publication index]]=Table2[[#This Row],[Final Listing]],1,0)</f>
        <v>1</v>
      </c>
      <c r="I42" s="16"/>
      <c r="J42" s="16"/>
      <c r="K42" s="55" t="s">
        <v>17</v>
      </c>
      <c r="L42" s="16"/>
      <c r="M42" s="16" t="s">
        <v>17</v>
      </c>
      <c r="N42" s="18">
        <f t="shared" si="6"/>
        <v>1</v>
      </c>
      <c r="O42" s="16"/>
      <c r="P42" s="18">
        <f t="shared" si="7"/>
        <v>1</v>
      </c>
      <c r="Q42" s="19">
        <f t="shared" si="8"/>
        <v>0</v>
      </c>
      <c r="R42" s="3"/>
      <c r="S42" s="3"/>
      <c r="T42" s="3"/>
      <c r="U42" s="3"/>
      <c r="X42" s="3"/>
      <c r="Y42" s="3"/>
    </row>
    <row r="43" spans="1:25" ht="16" customHeight="1" x14ac:dyDescent="0.15">
      <c r="A43" s="98">
        <v>1147</v>
      </c>
      <c r="B43" s="78" t="s">
        <v>50</v>
      </c>
      <c r="C43" s="54">
        <v>3</v>
      </c>
      <c r="D43" s="28" t="s">
        <v>24</v>
      </c>
      <c r="E43" s="87" t="s">
        <v>24</v>
      </c>
      <c r="F43" s="87" t="s">
        <v>320</v>
      </c>
      <c r="G43" s="20"/>
      <c r="H43" s="65">
        <f>IF(Table2[[#This Row],[STEPmod publication index]]=Table2[[#This Row],[Final Listing]],1,0)</f>
        <v>1</v>
      </c>
      <c r="I43" s="16" t="s">
        <v>20</v>
      </c>
      <c r="J43" s="16" t="s">
        <v>21</v>
      </c>
      <c r="K43" s="55" t="s">
        <v>24</v>
      </c>
      <c r="L43" s="17" t="s">
        <v>24</v>
      </c>
      <c r="M43" s="21" t="s">
        <v>25</v>
      </c>
      <c r="N43" s="18">
        <f t="shared" si="6"/>
        <v>1</v>
      </c>
      <c r="O43" s="17" t="s">
        <v>24</v>
      </c>
      <c r="P43" s="18">
        <f t="shared" si="7"/>
        <v>1</v>
      </c>
      <c r="Q43" s="19">
        <f t="shared" si="8"/>
        <v>0</v>
      </c>
      <c r="R43" s="3"/>
      <c r="S43" s="3"/>
      <c r="T43" s="3"/>
      <c r="U43" s="3"/>
      <c r="X43" s="3"/>
      <c r="Y43" s="3"/>
    </row>
    <row r="44" spans="1:25" ht="16" customHeight="1" x14ac:dyDescent="0.15">
      <c r="A44" s="98">
        <v>1231</v>
      </c>
      <c r="B44" s="78" t="s">
        <v>51</v>
      </c>
      <c r="C44" s="54">
        <v>5</v>
      </c>
      <c r="D44" s="28" t="s">
        <v>24</v>
      </c>
      <c r="E44" s="87" t="s">
        <v>24</v>
      </c>
      <c r="F44" s="87" t="s">
        <v>320</v>
      </c>
      <c r="G44" s="20"/>
      <c r="H44" s="65">
        <f>IF(Table2[[#This Row],[STEPmod publication index]]=Table2[[#This Row],[Final Listing]],1,0)</f>
        <v>1</v>
      </c>
      <c r="I44" s="16" t="s">
        <v>20</v>
      </c>
      <c r="J44" s="16" t="s">
        <v>21</v>
      </c>
      <c r="K44" s="55" t="s">
        <v>24</v>
      </c>
      <c r="L44" s="17" t="s">
        <v>24</v>
      </c>
      <c r="M44" s="21" t="s">
        <v>25</v>
      </c>
      <c r="N44" s="18">
        <f t="shared" si="6"/>
        <v>1</v>
      </c>
      <c r="O44" s="17" t="s">
        <v>24</v>
      </c>
      <c r="P44" s="18">
        <f t="shared" si="7"/>
        <v>1</v>
      </c>
      <c r="Q44" s="19">
        <f t="shared" si="8"/>
        <v>0</v>
      </c>
      <c r="R44" s="3"/>
      <c r="S44" s="3"/>
      <c r="T44" s="3"/>
      <c r="U44" s="3"/>
      <c r="X44" s="3"/>
      <c r="Y44" s="3"/>
    </row>
    <row r="45" spans="1:25" ht="16" customHeight="1" x14ac:dyDescent="0.15">
      <c r="A45" s="98">
        <v>1232</v>
      </c>
      <c r="B45" s="78" t="s">
        <v>52</v>
      </c>
      <c r="C45" s="54">
        <v>2</v>
      </c>
      <c r="D45" s="87" t="s">
        <v>27</v>
      </c>
      <c r="E45" s="86" t="s">
        <v>27</v>
      </c>
      <c r="F45" s="86" t="s">
        <v>323</v>
      </c>
      <c r="G45" s="72"/>
      <c r="H45" s="65">
        <f>IF(Table2[[#This Row],[STEPmod publication index]]=Table2[[#This Row],[Final Listing]],1,0)</f>
        <v>1</v>
      </c>
      <c r="I45" s="16" t="s">
        <v>20</v>
      </c>
      <c r="J45" s="16" t="s">
        <v>21</v>
      </c>
      <c r="K45" s="55" t="s">
        <v>27</v>
      </c>
      <c r="L45" s="17" t="s">
        <v>27</v>
      </c>
      <c r="M45" s="17" t="s">
        <v>27</v>
      </c>
      <c r="N45" s="18">
        <f t="shared" si="6"/>
        <v>1</v>
      </c>
      <c r="O45" s="16"/>
      <c r="P45" s="18">
        <f t="shared" si="7"/>
        <v>1</v>
      </c>
      <c r="Q45" s="19">
        <f t="shared" si="8"/>
        <v>1</v>
      </c>
      <c r="R45" s="3"/>
      <c r="S45" s="3"/>
      <c r="T45" s="3"/>
      <c r="U45" s="3"/>
      <c r="X45" s="3"/>
      <c r="Y45" s="3"/>
    </row>
    <row r="46" spans="1:25" ht="16" customHeight="1" x14ac:dyDescent="0.15">
      <c r="A46" s="98">
        <v>1248</v>
      </c>
      <c r="B46" s="78" t="s">
        <v>53</v>
      </c>
      <c r="C46" s="54">
        <v>4</v>
      </c>
      <c r="D46" s="28" t="s">
        <v>24</v>
      </c>
      <c r="E46" s="87" t="s">
        <v>24</v>
      </c>
      <c r="F46" s="87" t="s">
        <v>320</v>
      </c>
      <c r="G46" s="20"/>
      <c r="H46" s="65">
        <f>IF(Table2[[#This Row],[STEPmod publication index]]=Table2[[#This Row],[Final Listing]],1,0)</f>
        <v>1</v>
      </c>
      <c r="I46" s="16" t="s">
        <v>20</v>
      </c>
      <c r="J46" s="16" t="s">
        <v>21</v>
      </c>
      <c r="K46" s="55" t="s">
        <v>24</v>
      </c>
      <c r="L46" s="17" t="s">
        <v>24</v>
      </c>
      <c r="M46" s="21" t="s">
        <v>25</v>
      </c>
      <c r="N46" s="18">
        <f t="shared" si="6"/>
        <v>1</v>
      </c>
      <c r="O46" s="17" t="s">
        <v>24</v>
      </c>
      <c r="P46" s="18">
        <f t="shared" si="7"/>
        <v>1</v>
      </c>
      <c r="Q46" s="19">
        <f t="shared" si="8"/>
        <v>0</v>
      </c>
      <c r="R46" s="3"/>
      <c r="S46" s="3"/>
      <c r="T46" s="3"/>
      <c r="U46" s="3"/>
      <c r="X46" s="3"/>
      <c r="Y46" s="3"/>
    </row>
    <row r="47" spans="1:25" ht="16" customHeight="1" x14ac:dyDescent="0.15">
      <c r="A47" s="98">
        <v>1309</v>
      </c>
      <c r="B47" s="78" t="s">
        <v>54</v>
      </c>
      <c r="C47" s="54">
        <v>4</v>
      </c>
      <c r="D47" s="28" t="s">
        <v>24</v>
      </c>
      <c r="E47" s="87" t="s">
        <v>24</v>
      </c>
      <c r="F47" s="87" t="s">
        <v>320</v>
      </c>
      <c r="G47" s="20"/>
      <c r="H47" s="65">
        <f>IF(Table2[[#This Row],[STEPmod publication index]]=Table2[[#This Row],[Final Listing]],1,0)</f>
        <v>1</v>
      </c>
      <c r="I47" s="16" t="s">
        <v>20</v>
      </c>
      <c r="J47" s="16" t="s">
        <v>21</v>
      </c>
      <c r="K47" s="55" t="s">
        <v>24</v>
      </c>
      <c r="L47" s="17" t="s">
        <v>24</v>
      </c>
      <c r="M47" s="21" t="s">
        <v>25</v>
      </c>
      <c r="N47" s="18">
        <f t="shared" si="6"/>
        <v>1</v>
      </c>
      <c r="O47" s="17" t="s">
        <v>24</v>
      </c>
      <c r="P47" s="18">
        <f t="shared" si="7"/>
        <v>1</v>
      </c>
      <c r="Q47" s="19">
        <f t="shared" si="8"/>
        <v>0</v>
      </c>
      <c r="R47" s="3"/>
      <c r="S47" s="3"/>
      <c r="T47" s="3"/>
      <c r="U47" s="3"/>
      <c r="X47" s="3"/>
      <c r="Y47" s="3"/>
    </row>
    <row r="48" spans="1:25" ht="16" customHeight="1" x14ac:dyDescent="0.15">
      <c r="A48" s="27">
        <v>1311</v>
      </c>
      <c r="B48" s="16" t="s">
        <v>55</v>
      </c>
      <c r="C48" s="36">
        <v>5</v>
      </c>
      <c r="D48" s="87" t="s">
        <v>65</v>
      </c>
      <c r="E48" s="87" t="s">
        <v>65</v>
      </c>
      <c r="F48" s="87" t="s">
        <v>321</v>
      </c>
      <c r="G48" s="20"/>
      <c r="H48" s="65">
        <f>IF(Table2[[#This Row],[STEPmod publication index]]=Table2[[#This Row],[Final Listing]],1,0)</f>
        <v>1</v>
      </c>
      <c r="I48" s="16"/>
      <c r="J48" s="16"/>
      <c r="K48" s="37"/>
      <c r="L48" s="16"/>
      <c r="M48" s="21"/>
      <c r="N48" s="18"/>
      <c r="O48" s="17"/>
      <c r="P48" s="18"/>
      <c r="Q48" s="19"/>
      <c r="R48" s="3"/>
      <c r="S48" s="3"/>
      <c r="T48" s="3"/>
      <c r="U48" s="3"/>
      <c r="X48" s="3"/>
      <c r="Y48" s="3"/>
    </row>
    <row r="49" spans="1:25" ht="16" customHeight="1" x14ac:dyDescent="0.15">
      <c r="A49" s="98">
        <v>1311</v>
      </c>
      <c r="B49" s="16" t="s">
        <v>55</v>
      </c>
      <c r="C49" s="54">
        <v>4</v>
      </c>
      <c r="D49" s="28" t="s">
        <v>27</v>
      </c>
      <c r="E49" s="86" t="s">
        <v>27</v>
      </c>
      <c r="F49" s="86" t="s">
        <v>323</v>
      </c>
      <c r="G49" s="72"/>
      <c r="H49" s="65">
        <f>IF(Table2[[#This Row],[STEPmod publication index]]=Table2[[#This Row],[Final Listing]],1,0)</f>
        <v>1</v>
      </c>
      <c r="I49" s="16" t="s">
        <v>20</v>
      </c>
      <c r="J49" s="16" t="s">
        <v>21</v>
      </c>
      <c r="K49" s="55" t="s">
        <v>27</v>
      </c>
      <c r="L49" s="17" t="s">
        <v>27</v>
      </c>
      <c r="M49" s="17" t="s">
        <v>27</v>
      </c>
      <c r="N49" s="18">
        <f t="shared" ref="N49:N57" si="9">IF(ISBLANK(E49),0,1)</f>
        <v>1</v>
      </c>
      <c r="O49" s="16"/>
      <c r="P49" s="18">
        <f t="shared" ref="P49:P57" si="10">IF(ISBLANK(O49),IF(ISBLANK(E49),0,1),1)</f>
        <v>1</v>
      </c>
      <c r="Q49" s="19">
        <f t="shared" ref="Q49:Q57" si="11">IF(AND(I49="Yes",J49="CR11",K49=L49,L49=M49,M49=E49),1,IF(AND(I49="Yes",J49="CR11",K49=M49,M49=E49),0.5,0))</f>
        <v>1</v>
      </c>
      <c r="R49" s="3"/>
      <c r="S49" s="3"/>
      <c r="T49" s="3"/>
      <c r="U49" s="3"/>
      <c r="X49" s="3"/>
      <c r="Y49" s="3"/>
    </row>
    <row r="50" spans="1:25" ht="16" customHeight="1" x14ac:dyDescent="0.15">
      <c r="A50" s="98">
        <v>1312</v>
      </c>
      <c r="B50" s="16" t="s">
        <v>56</v>
      </c>
      <c r="C50" s="54">
        <v>4</v>
      </c>
      <c r="D50" s="87" t="s">
        <v>24</v>
      </c>
      <c r="E50" s="31" t="s">
        <v>24</v>
      </c>
      <c r="F50" s="72" t="s">
        <v>320</v>
      </c>
      <c r="G50" s="20"/>
      <c r="H50" s="65">
        <f>IF(Table2[[#This Row],[STEPmod publication index]]=Table2[[#This Row],[Final Listing]],1,0)</f>
        <v>1</v>
      </c>
      <c r="I50" s="16" t="s">
        <v>20</v>
      </c>
      <c r="J50" s="16" t="s">
        <v>21</v>
      </c>
      <c r="K50" s="55" t="s">
        <v>24</v>
      </c>
      <c r="L50" s="17" t="s">
        <v>24</v>
      </c>
      <c r="M50" s="21" t="s">
        <v>25</v>
      </c>
      <c r="N50" s="18">
        <f t="shared" si="9"/>
        <v>1</v>
      </c>
      <c r="O50" s="17" t="s">
        <v>24</v>
      </c>
      <c r="P50" s="18">
        <f t="shared" si="10"/>
        <v>1</v>
      </c>
      <c r="Q50" s="19">
        <f t="shared" si="11"/>
        <v>0</v>
      </c>
      <c r="R50" s="3"/>
      <c r="S50" s="3"/>
      <c r="T50" s="3"/>
      <c r="U50" s="3"/>
      <c r="X50" s="3"/>
      <c r="Y50" s="3"/>
    </row>
    <row r="51" spans="1:25" ht="16" customHeight="1" x14ac:dyDescent="0.15">
      <c r="A51" s="98">
        <v>1318</v>
      </c>
      <c r="B51" s="16" t="s">
        <v>57</v>
      </c>
      <c r="C51" s="54">
        <v>2</v>
      </c>
      <c r="D51" s="56" t="s">
        <v>19</v>
      </c>
      <c r="E51" s="53" t="s">
        <v>19</v>
      </c>
      <c r="F51" s="71" t="s">
        <v>323</v>
      </c>
      <c r="G51" s="72"/>
      <c r="H51" s="65">
        <f>IF(Table2[[#This Row],[STEPmod publication index]]=Table2[[#This Row],[Final Listing]],1,0)</f>
        <v>1</v>
      </c>
      <c r="I51" s="16" t="s">
        <v>20</v>
      </c>
      <c r="J51" s="16" t="s">
        <v>21</v>
      </c>
      <c r="K51" s="55" t="s">
        <v>19</v>
      </c>
      <c r="L51" s="17" t="s">
        <v>19</v>
      </c>
      <c r="M51" s="17" t="s">
        <v>19</v>
      </c>
      <c r="N51" s="18">
        <f t="shared" si="9"/>
        <v>1</v>
      </c>
      <c r="O51" s="16"/>
      <c r="P51" s="18">
        <f t="shared" si="10"/>
        <v>1</v>
      </c>
      <c r="Q51" s="19">
        <f t="shared" si="11"/>
        <v>1</v>
      </c>
      <c r="R51" s="3"/>
      <c r="S51" s="3"/>
      <c r="T51" s="3"/>
      <c r="U51" s="3"/>
      <c r="X51" s="3"/>
      <c r="Y51" s="3"/>
    </row>
    <row r="52" spans="1:25" ht="16" customHeight="1" x14ac:dyDescent="0.15">
      <c r="A52" s="98">
        <v>1319</v>
      </c>
      <c r="B52" s="16" t="s">
        <v>58</v>
      </c>
      <c r="C52" s="54">
        <v>3</v>
      </c>
      <c r="D52" s="56" t="s">
        <v>19</v>
      </c>
      <c r="E52" s="53" t="s">
        <v>19</v>
      </c>
      <c r="F52" s="71" t="s">
        <v>323</v>
      </c>
      <c r="G52" s="72"/>
      <c r="H52" s="65">
        <f>IF(Table2[[#This Row],[STEPmod publication index]]=Table2[[#This Row],[Final Listing]],1,0)</f>
        <v>1</v>
      </c>
      <c r="I52" s="16" t="s">
        <v>20</v>
      </c>
      <c r="J52" s="16" t="s">
        <v>21</v>
      </c>
      <c r="K52" s="55" t="s">
        <v>19</v>
      </c>
      <c r="L52" s="17" t="s">
        <v>19</v>
      </c>
      <c r="M52" s="17" t="s">
        <v>19</v>
      </c>
      <c r="N52" s="18">
        <f t="shared" si="9"/>
        <v>1</v>
      </c>
      <c r="O52" s="16"/>
      <c r="P52" s="18">
        <f t="shared" si="10"/>
        <v>1</v>
      </c>
      <c r="Q52" s="19">
        <f t="shared" si="11"/>
        <v>1</v>
      </c>
      <c r="R52" s="3"/>
      <c r="S52" s="3"/>
      <c r="T52" s="3"/>
      <c r="U52" s="3"/>
      <c r="X52" s="3"/>
      <c r="Y52" s="3"/>
    </row>
    <row r="53" spans="1:25" ht="16" customHeight="1" x14ac:dyDescent="0.15">
      <c r="A53" s="98">
        <v>1323</v>
      </c>
      <c r="B53" s="16" t="s">
        <v>59</v>
      </c>
      <c r="C53" s="54">
        <v>4</v>
      </c>
      <c r="D53" s="56" t="s">
        <v>19</v>
      </c>
      <c r="E53" s="53" t="s">
        <v>19</v>
      </c>
      <c r="F53" s="71" t="s">
        <v>323</v>
      </c>
      <c r="G53" s="72"/>
      <c r="H53" s="65">
        <f>IF(Table2[[#This Row],[STEPmod publication index]]=Table2[[#This Row],[Final Listing]],1,0)</f>
        <v>1</v>
      </c>
      <c r="I53" s="16" t="s">
        <v>20</v>
      </c>
      <c r="J53" s="16" t="s">
        <v>21</v>
      </c>
      <c r="K53" s="55" t="s">
        <v>19</v>
      </c>
      <c r="L53" s="17" t="s">
        <v>19</v>
      </c>
      <c r="M53" s="17" t="s">
        <v>19</v>
      </c>
      <c r="N53" s="18">
        <f t="shared" si="9"/>
        <v>1</v>
      </c>
      <c r="O53" s="16"/>
      <c r="P53" s="18">
        <f t="shared" si="10"/>
        <v>1</v>
      </c>
      <c r="Q53" s="19">
        <f t="shared" si="11"/>
        <v>1</v>
      </c>
      <c r="R53" s="3"/>
      <c r="S53" s="3"/>
      <c r="T53" s="3"/>
      <c r="U53" s="3"/>
      <c r="X53" s="3"/>
      <c r="Y53" s="3"/>
    </row>
    <row r="54" spans="1:25" ht="16" customHeight="1" x14ac:dyDescent="0.15">
      <c r="A54" s="98">
        <v>1343</v>
      </c>
      <c r="B54" s="16" t="s">
        <v>60</v>
      </c>
      <c r="C54" s="54">
        <v>5</v>
      </c>
      <c r="D54" s="31" t="s">
        <v>29</v>
      </c>
      <c r="E54" s="53" t="s">
        <v>29</v>
      </c>
      <c r="F54" s="71" t="s">
        <v>322</v>
      </c>
      <c r="G54" s="72"/>
      <c r="H54" s="65">
        <f>IF(Table2[[#This Row],[STEPmod publication index]]=Table2[[#This Row],[Final Listing]],1,0)</f>
        <v>1</v>
      </c>
      <c r="I54" s="16" t="s">
        <v>20</v>
      </c>
      <c r="J54" s="16" t="s">
        <v>21</v>
      </c>
      <c r="K54" s="55" t="s">
        <v>29</v>
      </c>
      <c r="L54" s="17" t="s">
        <v>29</v>
      </c>
      <c r="M54" s="17" t="s">
        <v>29</v>
      </c>
      <c r="N54" s="18">
        <f t="shared" si="9"/>
        <v>1</v>
      </c>
      <c r="O54" s="16"/>
      <c r="P54" s="18">
        <f t="shared" si="10"/>
        <v>1</v>
      </c>
      <c r="Q54" s="19">
        <f t="shared" si="11"/>
        <v>1</v>
      </c>
      <c r="R54" s="3"/>
      <c r="S54" s="3"/>
      <c r="T54" s="3"/>
      <c r="U54" s="3"/>
      <c r="X54" s="3"/>
      <c r="Y54" s="3"/>
    </row>
    <row r="55" spans="1:25" ht="16" customHeight="1" x14ac:dyDescent="0.15">
      <c r="A55" s="98">
        <v>1346</v>
      </c>
      <c r="B55" s="16" t="s">
        <v>61</v>
      </c>
      <c r="C55" s="54">
        <v>4</v>
      </c>
      <c r="D55" s="31" t="s">
        <v>62</v>
      </c>
      <c r="E55" s="31" t="s">
        <v>62</v>
      </c>
      <c r="F55" s="72" t="s">
        <v>321</v>
      </c>
      <c r="G55" s="20"/>
      <c r="H55" s="65">
        <f>IF(Table2[[#This Row],[STEPmod publication index]]=Table2[[#This Row],[Final Listing]],1,0)</f>
        <v>1</v>
      </c>
      <c r="I55" s="16" t="s">
        <v>20</v>
      </c>
      <c r="J55" s="16" t="s">
        <v>21</v>
      </c>
      <c r="K55" s="55" t="s">
        <v>62</v>
      </c>
      <c r="L55" s="17" t="s">
        <v>24</v>
      </c>
      <c r="M55" s="17" t="s">
        <v>62</v>
      </c>
      <c r="N55" s="18">
        <f t="shared" si="9"/>
        <v>1</v>
      </c>
      <c r="O55" s="17"/>
      <c r="P55" s="18">
        <f t="shared" si="10"/>
        <v>1</v>
      </c>
      <c r="Q55" s="19">
        <f t="shared" si="11"/>
        <v>0.5</v>
      </c>
      <c r="R55" s="3"/>
      <c r="S55" s="3"/>
      <c r="T55" s="3"/>
      <c r="U55" s="3"/>
      <c r="X55" s="3"/>
      <c r="Y55" s="3"/>
    </row>
    <row r="56" spans="1:25" ht="16" customHeight="1" x14ac:dyDescent="0.15">
      <c r="A56" s="98">
        <v>1349</v>
      </c>
      <c r="B56" s="16" t="s">
        <v>63</v>
      </c>
      <c r="C56" s="54">
        <v>4</v>
      </c>
      <c r="D56" s="31" t="s">
        <v>24</v>
      </c>
      <c r="E56" s="31" t="s">
        <v>24</v>
      </c>
      <c r="F56" s="72" t="s">
        <v>320</v>
      </c>
      <c r="G56" s="20"/>
      <c r="H56" s="65">
        <f>IF(Table2[[#This Row],[STEPmod publication index]]=Table2[[#This Row],[Final Listing]],1,0)</f>
        <v>1</v>
      </c>
      <c r="I56" s="16" t="s">
        <v>20</v>
      </c>
      <c r="J56" s="16" t="s">
        <v>21</v>
      </c>
      <c r="K56" s="55" t="s">
        <v>24</v>
      </c>
      <c r="L56" s="17" t="s">
        <v>24</v>
      </c>
      <c r="M56" s="21" t="s">
        <v>25</v>
      </c>
      <c r="N56" s="18">
        <f t="shared" si="9"/>
        <v>1</v>
      </c>
      <c r="O56" s="17" t="s">
        <v>24</v>
      </c>
      <c r="P56" s="18">
        <f t="shared" si="10"/>
        <v>1</v>
      </c>
      <c r="Q56" s="19">
        <f t="shared" si="11"/>
        <v>0</v>
      </c>
      <c r="R56" s="3"/>
      <c r="S56" s="3"/>
      <c r="T56" s="3"/>
      <c r="U56" s="3"/>
      <c r="X56" s="3"/>
      <c r="Y56" s="3"/>
    </row>
    <row r="57" spans="1:25" ht="16" customHeight="1" x14ac:dyDescent="0.15">
      <c r="A57" s="98">
        <v>1350</v>
      </c>
      <c r="B57" s="16" t="s">
        <v>64</v>
      </c>
      <c r="C57" s="54">
        <v>3</v>
      </c>
      <c r="D57" s="31" t="s">
        <v>24</v>
      </c>
      <c r="E57" s="31" t="s">
        <v>24</v>
      </c>
      <c r="F57" s="72" t="s">
        <v>320</v>
      </c>
      <c r="G57" s="20"/>
      <c r="H57" s="65">
        <f>IF(Table2[[#This Row],[STEPmod publication index]]=Table2[[#This Row],[Final Listing]],1,0)</f>
        <v>1</v>
      </c>
      <c r="I57" s="16" t="s">
        <v>20</v>
      </c>
      <c r="J57" s="16" t="s">
        <v>21</v>
      </c>
      <c r="K57" s="55" t="s">
        <v>24</v>
      </c>
      <c r="L57" s="17" t="s">
        <v>24</v>
      </c>
      <c r="M57" s="21" t="s">
        <v>25</v>
      </c>
      <c r="N57" s="18">
        <f t="shared" si="9"/>
        <v>1</v>
      </c>
      <c r="O57" s="17" t="s">
        <v>24</v>
      </c>
      <c r="P57" s="18">
        <f t="shared" si="10"/>
        <v>1</v>
      </c>
      <c r="Q57" s="19">
        <f t="shared" si="11"/>
        <v>0</v>
      </c>
      <c r="R57" s="3"/>
      <c r="S57" s="3"/>
      <c r="T57" s="3"/>
      <c r="U57" s="3"/>
      <c r="X57" s="3"/>
      <c r="Y57" s="3"/>
    </row>
    <row r="58" spans="1:25" ht="16" customHeight="1" x14ac:dyDescent="0.15">
      <c r="A58" s="67">
        <v>1362</v>
      </c>
      <c r="B58" s="77" t="s">
        <v>66</v>
      </c>
      <c r="C58" s="63">
        <v>3</v>
      </c>
      <c r="D58" s="31"/>
      <c r="E58" s="31"/>
      <c r="F58" s="72" t="s">
        <v>321</v>
      </c>
      <c r="G58" s="20"/>
      <c r="H58" s="65">
        <f>IF(Table2[[#This Row],[STEPmod publication index]]=Table2[[#This Row],[Final Listing]],1,0)</f>
        <v>1</v>
      </c>
      <c r="I58" s="16"/>
      <c r="J58" s="16"/>
      <c r="K58" s="57" t="s">
        <v>67</v>
      </c>
      <c r="L58" s="16"/>
      <c r="M58" s="21"/>
      <c r="N58" s="18"/>
      <c r="O58" s="17"/>
      <c r="P58" s="18"/>
      <c r="Q58" s="19"/>
      <c r="R58" s="3"/>
      <c r="S58" s="3"/>
      <c r="T58" s="3"/>
      <c r="U58" s="3"/>
      <c r="X58" s="3"/>
      <c r="Y58" s="3"/>
    </row>
    <row r="59" spans="1:25" ht="16" customHeight="1" x14ac:dyDescent="0.15">
      <c r="A59" s="98">
        <v>1380</v>
      </c>
      <c r="B59" s="16" t="s">
        <v>73</v>
      </c>
      <c r="C59" s="54">
        <v>2</v>
      </c>
      <c r="D59" s="87" t="s">
        <v>62</v>
      </c>
      <c r="E59" s="31" t="s">
        <v>62</v>
      </c>
      <c r="F59" s="72" t="s">
        <v>321</v>
      </c>
      <c r="G59" s="20"/>
      <c r="H59" s="65">
        <f>IF(Table2[[#This Row],[STEPmod publication index]]=Table2[[#This Row],[Final Listing]],1,0)</f>
        <v>1</v>
      </c>
      <c r="I59" s="16" t="s">
        <v>20</v>
      </c>
      <c r="J59" s="16" t="s">
        <v>21</v>
      </c>
      <c r="K59" s="55" t="s">
        <v>62</v>
      </c>
      <c r="L59" s="17" t="s">
        <v>74</v>
      </c>
      <c r="M59" s="17" t="s">
        <v>62</v>
      </c>
      <c r="N59" s="18">
        <f t="shared" ref="N59:N90" si="12">IF(ISBLANK(E59),0,1)</f>
        <v>1</v>
      </c>
      <c r="O59" s="16"/>
      <c r="P59" s="18">
        <f t="shared" ref="P59:P74" si="13">IF(ISBLANK(O59),IF(ISBLANK(E59),0,1),1)</f>
        <v>1</v>
      </c>
      <c r="Q59" s="19">
        <f t="shared" ref="Q59:Q65" si="14">IF(AND(I59="Yes",J59="CR11",K59=L59,L59=M59,M59=E59),1,IF(AND(I59="Yes",J59="CR11",K59=M59,M59=E59),0.5,0))</f>
        <v>0.5</v>
      </c>
      <c r="R59" s="3"/>
      <c r="S59" s="3"/>
      <c r="T59" s="3"/>
      <c r="U59" s="3"/>
      <c r="X59" s="3"/>
      <c r="Y59" s="3"/>
    </row>
    <row r="60" spans="1:25" ht="16" customHeight="1" x14ac:dyDescent="0.15">
      <c r="A60" s="98">
        <v>1386</v>
      </c>
      <c r="B60" s="16" t="s">
        <v>75</v>
      </c>
      <c r="C60" s="54">
        <v>2</v>
      </c>
      <c r="D60" s="31" t="s">
        <v>62</v>
      </c>
      <c r="E60" s="31" t="s">
        <v>62</v>
      </c>
      <c r="F60" s="72" t="s">
        <v>321</v>
      </c>
      <c r="G60" s="20"/>
      <c r="H60" s="65">
        <f>IF(Table2[[#This Row],[STEPmod publication index]]=Table2[[#This Row],[Final Listing]],1,0)</f>
        <v>1</v>
      </c>
      <c r="I60" s="16" t="s">
        <v>20</v>
      </c>
      <c r="J60" s="16" t="s">
        <v>21</v>
      </c>
      <c r="K60" s="55" t="s">
        <v>62</v>
      </c>
      <c r="L60" s="17" t="s">
        <v>19</v>
      </c>
      <c r="M60" s="17" t="s">
        <v>62</v>
      </c>
      <c r="N60" s="18">
        <f t="shared" si="12"/>
        <v>1</v>
      </c>
      <c r="O60" s="16"/>
      <c r="P60" s="18">
        <f t="shared" si="13"/>
        <v>1</v>
      </c>
      <c r="Q60" s="19">
        <f t="shared" si="14"/>
        <v>0.5</v>
      </c>
      <c r="R60" s="3"/>
      <c r="S60" s="3"/>
      <c r="T60" s="3"/>
      <c r="U60" s="3"/>
      <c r="X60" s="3"/>
      <c r="Y60" s="3"/>
    </row>
    <row r="61" spans="1:25" ht="16" customHeight="1" x14ac:dyDescent="0.15">
      <c r="A61" s="98">
        <v>1399</v>
      </c>
      <c r="B61" s="16" t="s">
        <v>76</v>
      </c>
      <c r="C61" s="54">
        <v>2</v>
      </c>
      <c r="D61" s="87" t="s">
        <v>29</v>
      </c>
      <c r="E61" s="86" t="s">
        <v>29</v>
      </c>
      <c r="F61" s="86" t="s">
        <v>322</v>
      </c>
      <c r="G61" s="72"/>
      <c r="H61" s="65">
        <f>IF(Table2[[#This Row],[STEPmod publication index]]=Table2[[#This Row],[Final Listing]],1,0)</f>
        <v>1</v>
      </c>
      <c r="I61" s="16" t="s">
        <v>20</v>
      </c>
      <c r="J61" s="16" t="s">
        <v>21</v>
      </c>
      <c r="K61" s="55" t="s">
        <v>29</v>
      </c>
      <c r="L61" s="17" t="s">
        <v>29</v>
      </c>
      <c r="M61" s="17" t="s">
        <v>29</v>
      </c>
      <c r="N61" s="18">
        <f t="shared" si="12"/>
        <v>1</v>
      </c>
      <c r="O61" s="16"/>
      <c r="P61" s="18">
        <f t="shared" si="13"/>
        <v>1</v>
      </c>
      <c r="Q61" s="19">
        <f t="shared" si="14"/>
        <v>1</v>
      </c>
      <c r="R61" s="3"/>
      <c r="S61" s="3"/>
      <c r="T61" s="3"/>
      <c r="U61" s="3"/>
      <c r="X61" s="3"/>
      <c r="Y61" s="3"/>
    </row>
    <row r="62" spans="1:25" ht="16" customHeight="1" x14ac:dyDescent="0.15">
      <c r="A62" s="98">
        <v>1404</v>
      </c>
      <c r="B62" s="16" t="s">
        <v>78</v>
      </c>
      <c r="C62" s="54">
        <v>2</v>
      </c>
      <c r="D62" s="84" t="s">
        <v>79</v>
      </c>
      <c r="E62" s="86" t="s">
        <v>79</v>
      </c>
      <c r="F62" s="87" t="s">
        <v>320</v>
      </c>
      <c r="G62" s="20"/>
      <c r="H62" s="65">
        <f>IF(Table2[[#This Row],[STEPmod publication index]]=Table2[[#This Row],[Final Listing]],1,0)</f>
        <v>1</v>
      </c>
      <c r="I62" s="16" t="s">
        <v>20</v>
      </c>
      <c r="J62" s="16" t="s">
        <v>21</v>
      </c>
      <c r="K62" s="55" t="s">
        <v>79</v>
      </c>
      <c r="L62" s="17" t="s">
        <v>80</v>
      </c>
      <c r="M62" s="17" t="s">
        <v>79</v>
      </c>
      <c r="N62" s="18">
        <f t="shared" si="12"/>
        <v>1</v>
      </c>
      <c r="O62" s="16"/>
      <c r="P62" s="18">
        <f t="shared" si="13"/>
        <v>1</v>
      </c>
      <c r="Q62" s="19">
        <f t="shared" si="14"/>
        <v>0.5</v>
      </c>
      <c r="R62" s="3"/>
      <c r="S62" s="3"/>
      <c r="T62" s="3"/>
      <c r="U62" s="3"/>
      <c r="X62" s="3"/>
      <c r="Y62" s="3"/>
    </row>
    <row r="63" spans="1:25" ht="16" customHeight="1" x14ac:dyDescent="0.15">
      <c r="A63" s="98">
        <v>1507</v>
      </c>
      <c r="B63" s="16" t="s">
        <v>81</v>
      </c>
      <c r="C63" s="54">
        <v>3</v>
      </c>
      <c r="D63" s="56" t="s">
        <v>19</v>
      </c>
      <c r="E63" s="53" t="s">
        <v>19</v>
      </c>
      <c r="F63" s="71" t="s">
        <v>323</v>
      </c>
      <c r="G63" s="72"/>
      <c r="H63" s="65">
        <f>IF(Table2[[#This Row],[STEPmod publication index]]=Table2[[#This Row],[Final Listing]],1,0)</f>
        <v>1</v>
      </c>
      <c r="I63" s="16" t="s">
        <v>20</v>
      </c>
      <c r="J63" s="16" t="s">
        <v>21</v>
      </c>
      <c r="K63" s="55"/>
      <c r="L63" s="17" t="s">
        <v>19</v>
      </c>
      <c r="M63" s="17" t="s">
        <v>19</v>
      </c>
      <c r="N63" s="18">
        <f t="shared" si="12"/>
        <v>1</v>
      </c>
      <c r="O63" s="16"/>
      <c r="P63" s="18">
        <f t="shared" si="13"/>
        <v>1</v>
      </c>
      <c r="Q63" s="19">
        <f t="shared" si="14"/>
        <v>0</v>
      </c>
      <c r="R63" s="3"/>
      <c r="S63" s="3"/>
      <c r="T63" s="3"/>
      <c r="U63" s="3"/>
      <c r="X63" s="3"/>
      <c r="Y63" s="3"/>
    </row>
    <row r="64" spans="1:25" ht="16" customHeight="1" x14ac:dyDescent="0.15">
      <c r="A64" s="98">
        <v>1509</v>
      </c>
      <c r="B64" s="16" t="s">
        <v>82</v>
      </c>
      <c r="C64" s="54">
        <v>5</v>
      </c>
      <c r="D64" s="56" t="s">
        <v>19</v>
      </c>
      <c r="E64" s="53" t="s">
        <v>19</v>
      </c>
      <c r="F64" s="71" t="s">
        <v>323</v>
      </c>
      <c r="G64" s="72"/>
      <c r="H64" s="65">
        <f>IF(Table2[[#This Row],[STEPmod publication index]]=Table2[[#This Row],[Final Listing]],1,0)</f>
        <v>1</v>
      </c>
      <c r="I64" s="16" t="s">
        <v>20</v>
      </c>
      <c r="J64" s="16" t="s">
        <v>21</v>
      </c>
      <c r="K64" s="55" t="s">
        <v>19</v>
      </c>
      <c r="L64" s="17" t="s">
        <v>19</v>
      </c>
      <c r="M64" s="17" t="s">
        <v>19</v>
      </c>
      <c r="N64" s="18">
        <f t="shared" si="12"/>
        <v>1</v>
      </c>
      <c r="O64" s="16"/>
      <c r="P64" s="18">
        <f t="shared" si="13"/>
        <v>1</v>
      </c>
      <c r="Q64" s="19">
        <f t="shared" si="14"/>
        <v>1</v>
      </c>
      <c r="R64" s="3"/>
      <c r="S64" s="3"/>
      <c r="T64" s="3"/>
      <c r="U64" s="3"/>
      <c r="X64" s="3"/>
      <c r="Y64" s="3"/>
    </row>
    <row r="65" spans="1:25" ht="16" customHeight="1" x14ac:dyDescent="0.15">
      <c r="A65" s="98">
        <v>1514</v>
      </c>
      <c r="B65" s="16" t="s">
        <v>83</v>
      </c>
      <c r="C65" s="54">
        <v>4</v>
      </c>
      <c r="D65" s="84" t="s">
        <v>19</v>
      </c>
      <c r="E65" s="86" t="s">
        <v>19</v>
      </c>
      <c r="F65" s="71" t="s">
        <v>323</v>
      </c>
      <c r="G65" s="72"/>
      <c r="H65" s="65">
        <f>IF(Table2[[#This Row],[STEPmod publication index]]=Table2[[#This Row],[Final Listing]],1,0)</f>
        <v>1</v>
      </c>
      <c r="I65" s="16" t="s">
        <v>20</v>
      </c>
      <c r="J65" s="16" t="s">
        <v>21</v>
      </c>
      <c r="K65" s="55" t="s">
        <v>19</v>
      </c>
      <c r="L65" s="17" t="s">
        <v>19</v>
      </c>
      <c r="M65" s="16" t="s">
        <v>19</v>
      </c>
      <c r="N65" s="18">
        <f t="shared" si="12"/>
        <v>1</v>
      </c>
      <c r="O65" s="16"/>
      <c r="P65" s="18">
        <f t="shared" si="13"/>
        <v>1</v>
      </c>
      <c r="Q65" s="19">
        <f t="shared" si="14"/>
        <v>1</v>
      </c>
      <c r="R65" s="3"/>
      <c r="S65" s="3"/>
      <c r="T65" s="3"/>
      <c r="U65" s="3"/>
      <c r="X65" s="3"/>
      <c r="Y65" s="3"/>
    </row>
    <row r="66" spans="1:25" ht="16" customHeight="1" x14ac:dyDescent="0.15">
      <c r="A66" s="98">
        <v>1520</v>
      </c>
      <c r="B66" s="16" t="s">
        <v>84</v>
      </c>
      <c r="C66" s="54">
        <v>2</v>
      </c>
      <c r="D66" s="84" t="s">
        <v>19</v>
      </c>
      <c r="E66" s="53" t="s">
        <v>19</v>
      </c>
      <c r="F66" s="71" t="s">
        <v>323</v>
      </c>
      <c r="G66" s="72"/>
      <c r="H66" s="65">
        <f>IF(Table2[[#This Row],[STEPmod publication index]]=Table2[[#This Row],[Final Listing]],1,0)</f>
        <v>1</v>
      </c>
      <c r="I66" s="16" t="s">
        <v>20</v>
      </c>
      <c r="J66" s="16" t="s">
        <v>21</v>
      </c>
      <c r="K66" s="58" t="s">
        <v>85</v>
      </c>
      <c r="L66" s="17" t="s">
        <v>19</v>
      </c>
      <c r="M66" s="29" t="s">
        <v>86</v>
      </c>
      <c r="N66" s="18">
        <f t="shared" si="12"/>
        <v>1</v>
      </c>
      <c r="O66" s="16"/>
      <c r="P66" s="18">
        <f t="shared" si="13"/>
        <v>1</v>
      </c>
      <c r="Q66" s="19" t="e">
        <f>IF(AND(I66="Yes",J66="CR11",#REF!=L66,L66=#REF!,#REF!=E66),1,IF(AND(I66="Yes",J66="CR11",#REF!=#REF!,#REF!=E66),0.5,0))</f>
        <v>#REF!</v>
      </c>
      <c r="R66" s="3"/>
      <c r="S66" s="3"/>
      <c r="T66" s="3"/>
      <c r="U66" s="3"/>
      <c r="X66" s="3"/>
      <c r="Y66" s="3"/>
    </row>
    <row r="67" spans="1:25" ht="16" customHeight="1" x14ac:dyDescent="0.15">
      <c r="A67" s="98">
        <v>1521</v>
      </c>
      <c r="B67" s="16" t="s">
        <v>87</v>
      </c>
      <c r="C67" s="54">
        <v>2</v>
      </c>
      <c r="D67" s="84" t="s">
        <v>19</v>
      </c>
      <c r="E67" s="53" t="s">
        <v>19</v>
      </c>
      <c r="F67" s="71" t="s">
        <v>323</v>
      </c>
      <c r="G67" s="72"/>
      <c r="H67" s="65">
        <f>IF(Table2[[#This Row],[STEPmod publication index]]=Table2[[#This Row],[Final Listing]],1,0)</f>
        <v>1</v>
      </c>
      <c r="I67" s="16" t="s">
        <v>20</v>
      </c>
      <c r="J67" s="16" t="s">
        <v>21</v>
      </c>
      <c r="K67" s="55" t="s">
        <v>19</v>
      </c>
      <c r="L67" s="17" t="s">
        <v>19</v>
      </c>
      <c r="M67" s="17" t="s">
        <v>19</v>
      </c>
      <c r="N67" s="18">
        <f t="shared" si="12"/>
        <v>1</v>
      </c>
      <c r="O67" s="16"/>
      <c r="P67" s="18">
        <f t="shared" si="13"/>
        <v>1</v>
      </c>
      <c r="Q67" s="19">
        <f t="shared" ref="Q67:Q98" si="15">IF(AND(I67="Yes",J67="CR11",K67=L67,L67=M67,M67=E67),1,IF(AND(I67="Yes",J67="CR11",K67=M67,M67=E67),0.5,0))</f>
        <v>1</v>
      </c>
      <c r="R67" s="3"/>
      <c r="S67" s="3"/>
      <c r="T67" s="3"/>
      <c r="U67" s="3"/>
      <c r="X67" s="3"/>
      <c r="Y67" s="3"/>
    </row>
    <row r="68" spans="1:25" ht="16" customHeight="1" x14ac:dyDescent="0.15">
      <c r="A68" s="98">
        <v>1522</v>
      </c>
      <c r="B68" s="16" t="s">
        <v>88</v>
      </c>
      <c r="C68" s="54">
        <v>2</v>
      </c>
      <c r="D68" s="56" t="s">
        <v>19</v>
      </c>
      <c r="E68" s="53" t="s">
        <v>19</v>
      </c>
      <c r="F68" s="86" t="s">
        <v>323</v>
      </c>
      <c r="G68" s="72"/>
      <c r="H68" s="65">
        <f>IF(Table2[[#This Row],[STEPmod publication index]]=Table2[[#This Row],[Final Listing]],1,0)</f>
        <v>1</v>
      </c>
      <c r="I68" s="16" t="s">
        <v>20</v>
      </c>
      <c r="J68" s="16" t="s">
        <v>21</v>
      </c>
      <c r="K68" s="55" t="s">
        <v>19</v>
      </c>
      <c r="L68" s="17" t="s">
        <v>19</v>
      </c>
      <c r="M68" s="17" t="s">
        <v>19</v>
      </c>
      <c r="N68" s="18">
        <f t="shared" si="12"/>
        <v>1</v>
      </c>
      <c r="O68" s="16"/>
      <c r="P68" s="18">
        <f t="shared" si="13"/>
        <v>1</v>
      </c>
      <c r="Q68" s="19">
        <f t="shared" si="15"/>
        <v>1</v>
      </c>
      <c r="R68" s="3"/>
      <c r="S68" s="3"/>
      <c r="T68" s="3"/>
      <c r="U68" s="3"/>
      <c r="X68" s="3"/>
      <c r="Y68" s="3"/>
    </row>
    <row r="69" spans="1:25" ht="16" customHeight="1" x14ac:dyDescent="0.15">
      <c r="A69" s="98">
        <v>1523</v>
      </c>
      <c r="B69" s="16" t="s">
        <v>89</v>
      </c>
      <c r="C69" s="54">
        <v>2</v>
      </c>
      <c r="D69" s="56" t="s">
        <v>19</v>
      </c>
      <c r="E69" s="53" t="s">
        <v>19</v>
      </c>
      <c r="F69" s="71" t="s">
        <v>323</v>
      </c>
      <c r="G69" s="72"/>
      <c r="H69" s="65">
        <f>IF(Table2[[#This Row],[STEPmod publication index]]=Table2[[#This Row],[Final Listing]],1,0)</f>
        <v>1</v>
      </c>
      <c r="I69" s="16" t="s">
        <v>20</v>
      </c>
      <c r="J69" s="16" t="s">
        <v>21</v>
      </c>
      <c r="K69" s="55" t="s">
        <v>19</v>
      </c>
      <c r="L69" s="17" t="s">
        <v>19</v>
      </c>
      <c r="M69" s="16" t="s">
        <v>19</v>
      </c>
      <c r="N69" s="18">
        <f t="shared" si="12"/>
        <v>1</v>
      </c>
      <c r="O69" s="16"/>
      <c r="P69" s="18">
        <f t="shared" si="13"/>
        <v>1</v>
      </c>
      <c r="Q69" s="19">
        <f t="shared" si="15"/>
        <v>1</v>
      </c>
      <c r="R69" s="3"/>
      <c r="S69" s="3"/>
      <c r="T69" s="3"/>
      <c r="U69" s="3"/>
      <c r="X69" s="3"/>
      <c r="Y69" s="3"/>
    </row>
    <row r="70" spans="1:25" ht="16" customHeight="1" x14ac:dyDescent="0.15">
      <c r="A70" s="98">
        <v>1524</v>
      </c>
      <c r="B70" s="16" t="s">
        <v>90</v>
      </c>
      <c r="C70" s="54">
        <v>2</v>
      </c>
      <c r="D70" s="31" t="s">
        <v>27</v>
      </c>
      <c r="E70" s="53" t="s">
        <v>27</v>
      </c>
      <c r="F70" s="71" t="s">
        <v>323</v>
      </c>
      <c r="G70" s="72"/>
      <c r="H70" s="65">
        <f>IF(Table2[[#This Row],[STEPmod publication index]]=Table2[[#This Row],[Final Listing]],1,0)</f>
        <v>1</v>
      </c>
      <c r="I70" s="16" t="s">
        <v>20</v>
      </c>
      <c r="J70" s="16" t="s">
        <v>21</v>
      </c>
      <c r="K70" s="55" t="s">
        <v>27</v>
      </c>
      <c r="L70" s="17" t="s">
        <v>27</v>
      </c>
      <c r="M70" s="17" t="s">
        <v>27</v>
      </c>
      <c r="N70" s="18">
        <f t="shared" si="12"/>
        <v>1</v>
      </c>
      <c r="O70" s="16"/>
      <c r="P70" s="18">
        <f t="shared" si="13"/>
        <v>1</v>
      </c>
      <c r="Q70" s="19">
        <f t="shared" si="15"/>
        <v>1</v>
      </c>
      <c r="R70" s="3"/>
      <c r="S70" s="3"/>
      <c r="T70" s="3"/>
      <c r="U70" s="3"/>
      <c r="X70" s="3"/>
      <c r="Y70" s="3"/>
    </row>
    <row r="71" spans="1:25" ht="16" customHeight="1" x14ac:dyDescent="0.15">
      <c r="A71" s="98">
        <v>1525</v>
      </c>
      <c r="B71" s="16" t="s">
        <v>91</v>
      </c>
      <c r="C71" s="54">
        <v>2</v>
      </c>
      <c r="D71" s="84" t="s">
        <v>19</v>
      </c>
      <c r="E71" s="53" t="s">
        <v>19</v>
      </c>
      <c r="F71" s="71" t="s">
        <v>323</v>
      </c>
      <c r="G71" s="72"/>
      <c r="H71" s="65">
        <f>IF(Table2[[#This Row],[STEPmod publication index]]=Table2[[#This Row],[Final Listing]],1,0)</f>
        <v>1</v>
      </c>
      <c r="I71" s="16" t="s">
        <v>20</v>
      </c>
      <c r="J71" s="16" t="s">
        <v>21</v>
      </c>
      <c r="K71" s="55" t="s">
        <v>19</v>
      </c>
      <c r="L71" s="17" t="s">
        <v>19</v>
      </c>
      <c r="M71" s="17" t="s">
        <v>19</v>
      </c>
      <c r="N71" s="18">
        <f t="shared" si="12"/>
        <v>1</v>
      </c>
      <c r="O71" s="16"/>
      <c r="P71" s="18">
        <f t="shared" si="13"/>
        <v>1</v>
      </c>
      <c r="Q71" s="19">
        <f t="shared" si="15"/>
        <v>1</v>
      </c>
      <c r="R71" s="3"/>
      <c r="S71" s="3"/>
      <c r="T71" s="3"/>
      <c r="U71" s="3"/>
      <c r="X71" s="3"/>
      <c r="Y71" s="3"/>
    </row>
    <row r="72" spans="1:25" ht="16" customHeight="1" x14ac:dyDescent="0.15">
      <c r="A72" s="98">
        <v>1526</v>
      </c>
      <c r="B72" s="16" t="s">
        <v>92</v>
      </c>
      <c r="C72" s="54">
        <v>2</v>
      </c>
      <c r="D72" s="87" t="s">
        <v>62</v>
      </c>
      <c r="E72" s="31" t="s">
        <v>62</v>
      </c>
      <c r="F72" s="72" t="s">
        <v>321</v>
      </c>
      <c r="G72" s="20"/>
      <c r="H72" s="65">
        <f>IF(Table2[[#This Row],[STEPmod publication index]]=Table2[[#This Row],[Final Listing]],1,0)</f>
        <v>1</v>
      </c>
      <c r="I72" s="16" t="s">
        <v>20</v>
      </c>
      <c r="J72" s="16" t="s">
        <v>21</v>
      </c>
      <c r="K72" s="55" t="s">
        <v>62</v>
      </c>
      <c r="L72" s="17" t="s">
        <v>24</v>
      </c>
      <c r="M72" s="17" t="s">
        <v>62</v>
      </c>
      <c r="N72" s="18">
        <f t="shared" si="12"/>
        <v>1</v>
      </c>
      <c r="O72" s="17"/>
      <c r="P72" s="18">
        <f t="shared" si="13"/>
        <v>1</v>
      </c>
      <c r="Q72" s="19">
        <f t="shared" si="15"/>
        <v>0.5</v>
      </c>
      <c r="R72" s="3"/>
      <c r="S72" s="3"/>
      <c r="T72" s="3"/>
      <c r="U72" s="3"/>
      <c r="X72" s="3"/>
      <c r="Y72" s="3"/>
    </row>
    <row r="73" spans="1:25" ht="16" customHeight="1" x14ac:dyDescent="0.15">
      <c r="A73" s="98">
        <v>1527</v>
      </c>
      <c r="B73" s="16" t="s">
        <v>93</v>
      </c>
      <c r="C73" s="54">
        <v>2</v>
      </c>
      <c r="D73" s="31" t="s">
        <v>62</v>
      </c>
      <c r="E73" s="31" t="s">
        <v>62</v>
      </c>
      <c r="F73" s="87" t="s">
        <v>321</v>
      </c>
      <c r="G73" s="20"/>
      <c r="H73" s="65">
        <f>IF(Table2[[#This Row],[STEPmod publication index]]=Table2[[#This Row],[Final Listing]],1,0)</f>
        <v>1</v>
      </c>
      <c r="I73" s="16" t="s">
        <v>20</v>
      </c>
      <c r="J73" s="16" t="s">
        <v>21</v>
      </c>
      <c r="K73" s="55" t="s">
        <v>62</v>
      </c>
      <c r="L73" s="17" t="s">
        <v>24</v>
      </c>
      <c r="M73" s="17" t="s">
        <v>62</v>
      </c>
      <c r="N73" s="18">
        <f t="shared" si="12"/>
        <v>1</v>
      </c>
      <c r="O73" s="17"/>
      <c r="P73" s="18">
        <f t="shared" si="13"/>
        <v>1</v>
      </c>
      <c r="Q73" s="19">
        <f t="shared" si="15"/>
        <v>0.5</v>
      </c>
      <c r="R73" s="3"/>
      <c r="S73" s="3"/>
      <c r="T73" s="3"/>
      <c r="U73" s="3"/>
      <c r="X73" s="3"/>
      <c r="Y73" s="3"/>
    </row>
    <row r="74" spans="1:25" ht="16" customHeight="1" x14ac:dyDescent="0.15">
      <c r="A74" s="98">
        <v>1601</v>
      </c>
      <c r="B74" s="16" t="s">
        <v>95</v>
      </c>
      <c r="C74" s="54">
        <v>4</v>
      </c>
      <c r="D74" s="84" t="s">
        <v>79</v>
      </c>
      <c r="E74" s="53" t="s">
        <v>79</v>
      </c>
      <c r="F74" s="72" t="s">
        <v>320</v>
      </c>
      <c r="G74" s="20"/>
      <c r="H74" s="65">
        <f>IF(Table2[[#This Row],[STEPmod publication index]]=Table2[[#This Row],[Final Listing]],1,0)</f>
        <v>1</v>
      </c>
      <c r="I74" s="16" t="s">
        <v>20</v>
      </c>
      <c r="J74" s="16" t="s">
        <v>21</v>
      </c>
      <c r="K74" s="55" t="s">
        <v>79</v>
      </c>
      <c r="L74" s="17" t="s">
        <v>80</v>
      </c>
      <c r="M74" s="17" t="s">
        <v>79</v>
      </c>
      <c r="N74" s="18">
        <f t="shared" si="12"/>
        <v>1</v>
      </c>
      <c r="O74" s="16"/>
      <c r="P74" s="18">
        <f t="shared" si="13"/>
        <v>1</v>
      </c>
      <c r="Q74" s="19">
        <f t="shared" si="15"/>
        <v>0.5</v>
      </c>
      <c r="R74" s="3"/>
      <c r="S74" s="3"/>
      <c r="T74" s="3"/>
      <c r="U74" s="3"/>
      <c r="X74" s="3"/>
      <c r="Y74" s="3"/>
    </row>
    <row r="75" spans="1:25" ht="16" customHeight="1" x14ac:dyDescent="0.15">
      <c r="A75" s="97">
        <v>1602</v>
      </c>
      <c r="B75" s="16" t="s">
        <v>96</v>
      </c>
      <c r="C75" s="54" t="s">
        <v>97</v>
      </c>
      <c r="D75" s="84" t="s">
        <v>98</v>
      </c>
      <c r="E75" s="56" t="s">
        <v>98</v>
      </c>
      <c r="F75" s="73" t="s">
        <v>324</v>
      </c>
      <c r="G75" s="16" t="s">
        <v>99</v>
      </c>
      <c r="H75" s="65">
        <f>IF(Table2[[#This Row],[STEPmod publication index]]=Table2[[#This Row],[Final Listing]],1,0)</f>
        <v>1</v>
      </c>
      <c r="I75" s="16"/>
      <c r="J75" s="16" t="s">
        <v>21</v>
      </c>
      <c r="K75" s="55"/>
      <c r="L75" s="16"/>
      <c r="M75" s="16"/>
      <c r="N75" s="18">
        <f t="shared" si="12"/>
        <v>1</v>
      </c>
      <c r="O75" s="16"/>
      <c r="P75" s="18">
        <f>IF(ISBLANK(G75),IF(ISBLANK(E75),0,1),1)</f>
        <v>1</v>
      </c>
      <c r="Q75" s="19">
        <f t="shared" si="15"/>
        <v>0</v>
      </c>
      <c r="R75" s="3"/>
      <c r="S75" s="3"/>
      <c r="T75" s="3"/>
      <c r="U75" s="3"/>
      <c r="X75" s="3"/>
      <c r="Y75" s="3"/>
    </row>
    <row r="76" spans="1:25" ht="16" customHeight="1" x14ac:dyDescent="0.15">
      <c r="A76" s="98">
        <v>1628</v>
      </c>
      <c r="B76" s="16" t="s">
        <v>100</v>
      </c>
      <c r="C76" s="54">
        <v>6</v>
      </c>
      <c r="D76" s="87" t="s">
        <v>24</v>
      </c>
      <c r="E76" s="31" t="s">
        <v>24</v>
      </c>
      <c r="F76" s="72" t="s">
        <v>320</v>
      </c>
      <c r="G76" s="20"/>
      <c r="H76" s="65">
        <f>IF(Table2[[#This Row],[STEPmod publication index]]=Table2[[#This Row],[Final Listing]],1,0)</f>
        <v>1</v>
      </c>
      <c r="I76" s="16" t="s">
        <v>20</v>
      </c>
      <c r="J76" s="16" t="s">
        <v>21</v>
      </c>
      <c r="K76" s="55" t="s">
        <v>24</v>
      </c>
      <c r="L76" s="17" t="s">
        <v>24</v>
      </c>
      <c r="M76" s="21" t="s">
        <v>25</v>
      </c>
      <c r="N76" s="18">
        <f t="shared" si="12"/>
        <v>1</v>
      </c>
      <c r="O76" s="17" t="s">
        <v>24</v>
      </c>
      <c r="P76" s="18">
        <f t="shared" ref="P76:P98" si="16">IF(ISBLANK(O76),IF(ISBLANK(E76),0,1),1)</f>
        <v>1</v>
      </c>
      <c r="Q76" s="19">
        <f t="shared" si="15"/>
        <v>0</v>
      </c>
      <c r="R76" s="3"/>
      <c r="S76" s="3"/>
      <c r="T76" s="3"/>
      <c r="U76" s="3"/>
      <c r="X76" s="3"/>
      <c r="Y76" s="3"/>
    </row>
    <row r="77" spans="1:25" ht="16" customHeight="1" x14ac:dyDescent="0.15">
      <c r="A77" s="98">
        <v>1634</v>
      </c>
      <c r="B77" s="16" t="s">
        <v>101</v>
      </c>
      <c r="C77" s="54">
        <v>5</v>
      </c>
      <c r="D77" s="87" t="s">
        <v>80</v>
      </c>
      <c r="E77" s="31" t="s">
        <v>80</v>
      </c>
      <c r="F77" s="72" t="s">
        <v>320</v>
      </c>
      <c r="G77" s="20"/>
      <c r="H77" s="65">
        <f>IF(Table2[[#This Row],[STEPmod publication index]]=Table2[[#This Row],[Final Listing]],1,0)</f>
        <v>1</v>
      </c>
      <c r="I77" s="16" t="s">
        <v>20</v>
      </c>
      <c r="J77" s="16" t="s">
        <v>21</v>
      </c>
      <c r="K77" s="55" t="s">
        <v>80</v>
      </c>
      <c r="L77" s="17" t="s">
        <v>80</v>
      </c>
      <c r="M77" s="16" t="s">
        <v>80</v>
      </c>
      <c r="N77" s="18">
        <f t="shared" si="12"/>
        <v>1</v>
      </c>
      <c r="O77" s="16"/>
      <c r="P77" s="18">
        <f t="shared" si="16"/>
        <v>1</v>
      </c>
      <c r="Q77" s="19">
        <f t="shared" si="15"/>
        <v>1</v>
      </c>
      <c r="R77" s="3"/>
      <c r="S77" s="3"/>
      <c r="T77" s="3"/>
      <c r="U77" s="3"/>
      <c r="X77" s="3"/>
      <c r="Y77" s="3"/>
    </row>
    <row r="78" spans="1:25" ht="16" customHeight="1" x14ac:dyDescent="0.15">
      <c r="A78" s="98">
        <v>1635</v>
      </c>
      <c r="B78" s="16" t="s">
        <v>102</v>
      </c>
      <c r="C78" s="54">
        <v>3</v>
      </c>
      <c r="D78" s="87" t="s">
        <v>80</v>
      </c>
      <c r="E78" s="31" t="s">
        <v>80</v>
      </c>
      <c r="F78" s="72" t="s">
        <v>320</v>
      </c>
      <c r="G78" s="20"/>
      <c r="H78" s="65">
        <f>IF(Table2[[#This Row],[STEPmod publication index]]=Table2[[#This Row],[Final Listing]],1,0)</f>
        <v>1</v>
      </c>
      <c r="I78" s="16" t="s">
        <v>20</v>
      </c>
      <c r="J78" s="16" t="s">
        <v>21</v>
      </c>
      <c r="K78" s="55" t="s">
        <v>80</v>
      </c>
      <c r="L78" s="17" t="s">
        <v>80</v>
      </c>
      <c r="M78" s="16" t="s">
        <v>80</v>
      </c>
      <c r="N78" s="18">
        <f t="shared" si="12"/>
        <v>1</v>
      </c>
      <c r="O78" s="16"/>
      <c r="P78" s="18">
        <f t="shared" si="16"/>
        <v>1</v>
      </c>
      <c r="Q78" s="19">
        <f t="shared" si="15"/>
        <v>1</v>
      </c>
      <c r="R78" s="3"/>
      <c r="S78" s="3"/>
      <c r="T78" s="3"/>
      <c r="U78" s="3"/>
      <c r="X78" s="3"/>
      <c r="Y78" s="3"/>
    </row>
    <row r="79" spans="1:25" ht="16" customHeight="1" x14ac:dyDescent="0.15">
      <c r="A79" s="98">
        <v>1636</v>
      </c>
      <c r="B79" s="16" t="s">
        <v>103</v>
      </c>
      <c r="C79" s="54">
        <v>5</v>
      </c>
      <c r="D79" s="56" t="s">
        <v>38</v>
      </c>
      <c r="E79" s="53" t="s">
        <v>38</v>
      </c>
      <c r="F79" s="87" t="s">
        <v>321</v>
      </c>
      <c r="G79" s="20"/>
      <c r="H79" s="65">
        <f>IF(Table2[[#This Row],[STEPmod publication index]]=Table2[[#This Row],[Final Listing]],1,0)</f>
        <v>1</v>
      </c>
      <c r="I79" s="16" t="s">
        <v>20</v>
      </c>
      <c r="J79" s="16" t="s">
        <v>21</v>
      </c>
      <c r="K79" s="55" t="s">
        <v>38</v>
      </c>
      <c r="L79" s="17" t="s">
        <v>38</v>
      </c>
      <c r="M79" s="16" t="s">
        <v>38</v>
      </c>
      <c r="N79" s="18">
        <f t="shared" si="12"/>
        <v>1</v>
      </c>
      <c r="O79" s="16"/>
      <c r="P79" s="18">
        <f t="shared" si="16"/>
        <v>1</v>
      </c>
      <c r="Q79" s="19">
        <f t="shared" si="15"/>
        <v>1</v>
      </c>
      <c r="R79" s="3"/>
      <c r="S79" s="3"/>
      <c r="T79" s="3"/>
      <c r="U79" s="3"/>
      <c r="X79" s="3"/>
      <c r="Y79" s="3"/>
    </row>
    <row r="80" spans="1:25" ht="16" customHeight="1" x14ac:dyDescent="0.15">
      <c r="A80" s="98">
        <v>1638</v>
      </c>
      <c r="B80" s="16" t="s">
        <v>105</v>
      </c>
      <c r="C80" s="54" t="s">
        <v>97</v>
      </c>
      <c r="D80" s="84" t="s">
        <v>98</v>
      </c>
      <c r="E80" s="56" t="s">
        <v>98</v>
      </c>
      <c r="F80" s="73" t="s">
        <v>324</v>
      </c>
      <c r="G80" s="20" t="s">
        <v>314</v>
      </c>
      <c r="H80" s="65">
        <f>IF(Table2[[#This Row],[STEPmod publication index]]=Table2[[#This Row],[Final Listing]],1,0)</f>
        <v>1</v>
      </c>
      <c r="I80" s="16" t="s">
        <v>20</v>
      </c>
      <c r="J80" s="16" t="s">
        <v>21</v>
      </c>
      <c r="K80" s="55" t="s">
        <v>79</v>
      </c>
      <c r="L80" s="17" t="s">
        <v>80</v>
      </c>
      <c r="M80" s="17" t="s">
        <v>79</v>
      </c>
      <c r="N80" s="18">
        <f t="shared" si="12"/>
        <v>1</v>
      </c>
      <c r="O80" s="16"/>
      <c r="P80" s="18">
        <f t="shared" si="16"/>
        <v>1</v>
      </c>
      <c r="Q80" s="19">
        <f t="shared" si="15"/>
        <v>0</v>
      </c>
      <c r="R80" s="3"/>
      <c r="S80" s="3"/>
      <c r="T80" s="3"/>
      <c r="U80" s="3"/>
      <c r="X80" s="3"/>
      <c r="Y80" s="3"/>
    </row>
    <row r="81" spans="1:25" ht="16" customHeight="1" x14ac:dyDescent="0.15">
      <c r="A81" s="98">
        <v>1639</v>
      </c>
      <c r="B81" s="16" t="s">
        <v>107</v>
      </c>
      <c r="C81" s="54" t="s">
        <v>97</v>
      </c>
      <c r="D81" s="56" t="s">
        <v>98</v>
      </c>
      <c r="E81" s="56" t="s">
        <v>98</v>
      </c>
      <c r="F81" s="73" t="s">
        <v>324</v>
      </c>
      <c r="G81" s="20" t="s">
        <v>314</v>
      </c>
      <c r="H81" s="65">
        <f>IF(Table2[[#This Row],[STEPmod publication index]]=Table2[[#This Row],[Final Listing]],1,0)</f>
        <v>1</v>
      </c>
      <c r="I81" s="16" t="s">
        <v>20</v>
      </c>
      <c r="J81" s="16" t="s">
        <v>21</v>
      </c>
      <c r="K81" s="55" t="s">
        <v>79</v>
      </c>
      <c r="L81" s="17" t="s">
        <v>80</v>
      </c>
      <c r="M81" s="17" t="s">
        <v>79</v>
      </c>
      <c r="N81" s="18">
        <f t="shared" si="12"/>
        <v>1</v>
      </c>
      <c r="O81" s="16"/>
      <c r="P81" s="18">
        <f t="shared" si="16"/>
        <v>1</v>
      </c>
      <c r="Q81" s="19">
        <f t="shared" si="15"/>
        <v>0</v>
      </c>
      <c r="R81" s="3"/>
      <c r="S81" s="3"/>
      <c r="T81" s="3"/>
      <c r="U81" s="3"/>
      <c r="X81" s="3"/>
      <c r="Y81" s="3"/>
    </row>
    <row r="82" spans="1:25" ht="16" customHeight="1" x14ac:dyDescent="0.15">
      <c r="A82" s="98">
        <v>1640</v>
      </c>
      <c r="B82" s="16" t="s">
        <v>108</v>
      </c>
      <c r="C82" s="54">
        <v>4</v>
      </c>
      <c r="D82" s="31" t="s">
        <v>80</v>
      </c>
      <c r="E82" s="31" t="s">
        <v>80</v>
      </c>
      <c r="F82" s="72" t="s">
        <v>320</v>
      </c>
      <c r="G82" s="20"/>
      <c r="H82" s="65">
        <f>IF(Table2[[#This Row],[STEPmod publication index]]=Table2[[#This Row],[Final Listing]],1,0)</f>
        <v>1</v>
      </c>
      <c r="I82" s="16" t="s">
        <v>20</v>
      </c>
      <c r="J82" s="16" t="s">
        <v>21</v>
      </c>
      <c r="K82" s="55" t="s">
        <v>80</v>
      </c>
      <c r="L82" s="17" t="s">
        <v>80</v>
      </c>
      <c r="M82" s="16" t="s">
        <v>80</v>
      </c>
      <c r="N82" s="18">
        <f t="shared" si="12"/>
        <v>1</v>
      </c>
      <c r="O82" s="16"/>
      <c r="P82" s="18">
        <f t="shared" si="16"/>
        <v>1</v>
      </c>
      <c r="Q82" s="19">
        <f t="shared" si="15"/>
        <v>1</v>
      </c>
      <c r="R82" s="3"/>
      <c r="S82" s="3"/>
      <c r="T82" s="3"/>
      <c r="U82" s="3"/>
      <c r="X82" s="3"/>
      <c r="Y82" s="3"/>
    </row>
    <row r="83" spans="1:25" ht="16" customHeight="1" x14ac:dyDescent="0.15">
      <c r="A83" s="98">
        <v>1641</v>
      </c>
      <c r="B83" s="16" t="s">
        <v>109</v>
      </c>
      <c r="C83" s="54">
        <v>4</v>
      </c>
      <c r="D83" s="87" t="s">
        <v>80</v>
      </c>
      <c r="E83" s="87" t="s">
        <v>80</v>
      </c>
      <c r="F83" s="72" t="s">
        <v>320</v>
      </c>
      <c r="G83" s="20"/>
      <c r="H83" s="65">
        <f>IF(Table2[[#This Row],[STEPmod publication index]]=Table2[[#This Row],[Final Listing]],1,0)</f>
        <v>1</v>
      </c>
      <c r="I83" s="16" t="s">
        <v>20</v>
      </c>
      <c r="J83" s="16" t="s">
        <v>21</v>
      </c>
      <c r="K83" s="55" t="s">
        <v>80</v>
      </c>
      <c r="L83" s="17" t="s">
        <v>80</v>
      </c>
      <c r="M83" s="16" t="s">
        <v>80</v>
      </c>
      <c r="N83" s="18">
        <f t="shared" si="12"/>
        <v>1</v>
      </c>
      <c r="O83" s="16"/>
      <c r="P83" s="18">
        <f t="shared" si="16"/>
        <v>1</v>
      </c>
      <c r="Q83" s="19">
        <f t="shared" si="15"/>
        <v>1</v>
      </c>
      <c r="R83" s="3"/>
      <c r="S83" s="3"/>
      <c r="T83" s="3"/>
      <c r="U83" s="3"/>
      <c r="X83" s="3"/>
      <c r="Y83" s="3"/>
    </row>
    <row r="84" spans="1:25" ht="16" customHeight="1" x14ac:dyDescent="0.15">
      <c r="A84" s="98">
        <v>1642</v>
      </c>
      <c r="B84" s="16" t="s">
        <v>110</v>
      </c>
      <c r="C84" s="54">
        <v>5</v>
      </c>
      <c r="D84" s="84" t="s">
        <v>38</v>
      </c>
      <c r="E84" s="53" t="s">
        <v>38</v>
      </c>
      <c r="F84" s="72" t="s">
        <v>321</v>
      </c>
      <c r="G84" s="16"/>
      <c r="H84" s="65">
        <f>IF(Table2[[#This Row],[STEPmod publication index]]=Table2[[#This Row],[Final Listing]],1,0)</f>
        <v>1</v>
      </c>
      <c r="I84" s="16" t="s">
        <v>20</v>
      </c>
      <c r="J84" s="16" t="s">
        <v>21</v>
      </c>
      <c r="K84" s="55" t="s">
        <v>38</v>
      </c>
      <c r="L84" s="17" t="s">
        <v>38</v>
      </c>
      <c r="M84" s="16" t="s">
        <v>38</v>
      </c>
      <c r="N84" s="18">
        <f t="shared" si="12"/>
        <v>1</v>
      </c>
      <c r="O84" s="16"/>
      <c r="P84" s="18">
        <f t="shared" si="16"/>
        <v>1</v>
      </c>
      <c r="Q84" s="19">
        <f t="shared" si="15"/>
        <v>1</v>
      </c>
      <c r="R84" s="3"/>
      <c r="S84" s="3"/>
      <c r="T84" s="3"/>
      <c r="U84" s="3"/>
      <c r="X84" s="3"/>
      <c r="Y84" s="3"/>
    </row>
    <row r="85" spans="1:25" ht="16" customHeight="1" x14ac:dyDescent="0.15">
      <c r="A85" s="98">
        <v>1643</v>
      </c>
      <c r="B85" s="16" t="s">
        <v>111</v>
      </c>
      <c r="C85" s="54">
        <v>4</v>
      </c>
      <c r="D85" s="31" t="s">
        <v>80</v>
      </c>
      <c r="E85" s="31" t="s">
        <v>80</v>
      </c>
      <c r="F85" s="87" t="s">
        <v>320</v>
      </c>
      <c r="G85" s="20"/>
      <c r="H85" s="65">
        <f>IF(Table2[[#This Row],[STEPmod publication index]]=Table2[[#This Row],[Final Listing]],1,0)</f>
        <v>1</v>
      </c>
      <c r="I85" s="16" t="s">
        <v>20</v>
      </c>
      <c r="J85" s="16" t="s">
        <v>21</v>
      </c>
      <c r="K85" s="55" t="s">
        <v>80</v>
      </c>
      <c r="L85" s="17" t="s">
        <v>80</v>
      </c>
      <c r="M85" s="16" t="s">
        <v>80</v>
      </c>
      <c r="N85" s="18">
        <f t="shared" si="12"/>
        <v>1</v>
      </c>
      <c r="O85" s="16"/>
      <c r="P85" s="18">
        <f t="shared" si="16"/>
        <v>1</v>
      </c>
      <c r="Q85" s="19">
        <f t="shared" si="15"/>
        <v>1</v>
      </c>
      <c r="R85" s="3"/>
      <c r="S85" s="3"/>
      <c r="T85" s="3"/>
      <c r="U85" s="3"/>
      <c r="X85" s="3"/>
      <c r="Y85" s="3"/>
    </row>
    <row r="86" spans="1:25" ht="16" customHeight="1" x14ac:dyDescent="0.15">
      <c r="A86" s="98">
        <v>1644</v>
      </c>
      <c r="B86" s="16" t="s">
        <v>112</v>
      </c>
      <c r="C86" s="54">
        <v>4</v>
      </c>
      <c r="D86" s="31" t="s">
        <v>80</v>
      </c>
      <c r="E86" s="31" t="s">
        <v>80</v>
      </c>
      <c r="F86" s="72" t="s">
        <v>320</v>
      </c>
      <c r="G86" s="73" t="s">
        <v>315</v>
      </c>
      <c r="H86" s="65">
        <f>IF(Table2[[#This Row],[STEPmod publication index]]=Table2[[#This Row],[Final Listing]],1,0)</f>
        <v>1</v>
      </c>
      <c r="I86" s="16" t="s">
        <v>20</v>
      </c>
      <c r="J86" s="16" t="s">
        <v>21</v>
      </c>
      <c r="K86" s="55" t="s">
        <v>80</v>
      </c>
      <c r="L86" s="17" t="s">
        <v>80</v>
      </c>
      <c r="M86" s="16" t="s">
        <v>80</v>
      </c>
      <c r="N86" s="18">
        <f t="shared" si="12"/>
        <v>1</v>
      </c>
      <c r="O86" s="16"/>
      <c r="P86" s="18">
        <f t="shared" si="16"/>
        <v>1</v>
      </c>
      <c r="Q86" s="19">
        <f t="shared" si="15"/>
        <v>1</v>
      </c>
      <c r="R86" s="3"/>
      <c r="S86" s="3"/>
      <c r="T86" s="3"/>
      <c r="U86" s="3"/>
      <c r="X86" s="3"/>
      <c r="Y86" s="3"/>
    </row>
    <row r="87" spans="1:25" ht="16" customHeight="1" x14ac:dyDescent="0.15">
      <c r="A87" s="98">
        <v>1645</v>
      </c>
      <c r="B87" s="16" t="s">
        <v>113</v>
      </c>
      <c r="C87" s="54">
        <v>4</v>
      </c>
      <c r="D87" s="31" t="s">
        <v>80</v>
      </c>
      <c r="E87" s="31" t="s">
        <v>80</v>
      </c>
      <c r="F87" s="72" t="s">
        <v>320</v>
      </c>
      <c r="G87" s="20"/>
      <c r="H87" s="65">
        <f>IF(Table2[[#This Row],[STEPmod publication index]]=Table2[[#This Row],[Final Listing]],1,0)</f>
        <v>1</v>
      </c>
      <c r="I87" s="16" t="s">
        <v>20</v>
      </c>
      <c r="J87" s="16" t="s">
        <v>21</v>
      </c>
      <c r="K87" s="55" t="s">
        <v>80</v>
      </c>
      <c r="L87" s="17" t="s">
        <v>80</v>
      </c>
      <c r="M87" s="16" t="s">
        <v>80</v>
      </c>
      <c r="N87" s="18">
        <f t="shared" si="12"/>
        <v>1</v>
      </c>
      <c r="O87" s="16"/>
      <c r="P87" s="18">
        <f t="shared" si="16"/>
        <v>1</v>
      </c>
      <c r="Q87" s="19">
        <f t="shared" si="15"/>
        <v>1</v>
      </c>
      <c r="R87" s="3"/>
      <c r="S87" s="3"/>
      <c r="T87" s="3"/>
      <c r="U87" s="3"/>
      <c r="X87" s="3"/>
      <c r="Y87" s="3"/>
    </row>
    <row r="88" spans="1:25" ht="16" customHeight="1" x14ac:dyDescent="0.15">
      <c r="A88" s="98">
        <v>1646</v>
      </c>
      <c r="B88" s="16" t="s">
        <v>114</v>
      </c>
      <c r="C88" s="54">
        <v>5</v>
      </c>
      <c r="D88" s="87" t="s">
        <v>80</v>
      </c>
      <c r="E88" s="31" t="s">
        <v>80</v>
      </c>
      <c r="F88" s="72" t="s">
        <v>320</v>
      </c>
      <c r="G88" s="16"/>
      <c r="H88" s="19">
        <f>IF(Table2[[#This Row],[STEPmod publication index]]=Table2[[#This Row],[Final Listing]],1,0)</f>
        <v>1</v>
      </c>
      <c r="I88" s="16" t="s">
        <v>20</v>
      </c>
      <c r="J88" s="16" t="s">
        <v>21</v>
      </c>
      <c r="K88" s="55" t="s">
        <v>80</v>
      </c>
      <c r="L88" s="16" t="s">
        <v>80</v>
      </c>
      <c r="M88" s="16" t="s">
        <v>80</v>
      </c>
      <c r="N88" s="18">
        <f t="shared" si="12"/>
        <v>1</v>
      </c>
      <c r="O88" s="16"/>
      <c r="P88" s="18">
        <f t="shared" si="16"/>
        <v>1</v>
      </c>
      <c r="Q88" s="19">
        <f t="shared" si="15"/>
        <v>1</v>
      </c>
      <c r="R88" s="3"/>
      <c r="S88" s="3"/>
      <c r="T88" s="3"/>
      <c r="U88" s="3"/>
      <c r="X88" s="3"/>
      <c r="Y88" s="3"/>
    </row>
    <row r="89" spans="1:25" ht="16" customHeight="1" x14ac:dyDescent="0.15">
      <c r="A89" s="98">
        <v>1648</v>
      </c>
      <c r="B89" s="16" t="s">
        <v>115</v>
      </c>
      <c r="C89" s="54">
        <v>4</v>
      </c>
      <c r="D89" s="87" t="s">
        <v>29</v>
      </c>
      <c r="E89" s="53" t="s">
        <v>29</v>
      </c>
      <c r="F89" s="71" t="s">
        <v>322</v>
      </c>
      <c r="G89" s="72"/>
      <c r="H89" s="65">
        <f>IF(Table2[[#This Row],[STEPmod publication index]]=Table2[[#This Row],[Final Listing]],1,0)</f>
        <v>1</v>
      </c>
      <c r="I89" s="16" t="s">
        <v>20</v>
      </c>
      <c r="J89" s="16" t="s">
        <v>21</v>
      </c>
      <c r="K89" s="55" t="s">
        <v>29</v>
      </c>
      <c r="L89" s="16" t="s">
        <v>29</v>
      </c>
      <c r="M89" s="17" t="s">
        <v>29</v>
      </c>
      <c r="N89" s="18">
        <f t="shared" si="12"/>
        <v>1</v>
      </c>
      <c r="O89" s="16"/>
      <c r="P89" s="18">
        <f t="shared" si="16"/>
        <v>1</v>
      </c>
      <c r="Q89" s="19">
        <f t="shared" si="15"/>
        <v>1</v>
      </c>
      <c r="R89" s="3"/>
      <c r="S89" s="3"/>
      <c r="T89" s="3"/>
      <c r="U89" s="3"/>
      <c r="X89" s="3"/>
      <c r="Y89" s="3"/>
    </row>
    <row r="90" spans="1:25" ht="16" customHeight="1" x14ac:dyDescent="0.15">
      <c r="A90" s="98">
        <v>1649</v>
      </c>
      <c r="B90" s="16" t="s">
        <v>116</v>
      </c>
      <c r="C90" s="54">
        <v>4</v>
      </c>
      <c r="D90" s="84" t="s">
        <v>38</v>
      </c>
      <c r="E90" s="53" t="s">
        <v>38</v>
      </c>
      <c r="F90" s="72" t="s">
        <v>321</v>
      </c>
      <c r="G90" s="20"/>
      <c r="H90" s="65">
        <f>IF(Table2[[#This Row],[STEPmod publication index]]=Table2[[#This Row],[Final Listing]],1,0)</f>
        <v>1</v>
      </c>
      <c r="I90" s="16" t="s">
        <v>20</v>
      </c>
      <c r="J90" s="16" t="s">
        <v>21</v>
      </c>
      <c r="K90" s="55" t="s">
        <v>38</v>
      </c>
      <c r="L90" s="17" t="s">
        <v>38</v>
      </c>
      <c r="M90" s="16" t="s">
        <v>38</v>
      </c>
      <c r="N90" s="18">
        <f t="shared" si="12"/>
        <v>1</v>
      </c>
      <c r="O90" s="16"/>
      <c r="P90" s="18">
        <f t="shared" si="16"/>
        <v>1</v>
      </c>
      <c r="Q90" s="19">
        <f t="shared" si="15"/>
        <v>1</v>
      </c>
      <c r="R90" s="3"/>
      <c r="S90" s="3"/>
      <c r="T90" s="3"/>
      <c r="U90" s="3"/>
      <c r="X90" s="3"/>
      <c r="Y90" s="3"/>
    </row>
    <row r="91" spans="1:25" ht="16" customHeight="1" x14ac:dyDescent="0.15">
      <c r="A91" s="98">
        <v>1650</v>
      </c>
      <c r="B91" s="16" t="s">
        <v>117</v>
      </c>
      <c r="C91" s="54">
        <v>5</v>
      </c>
      <c r="D91" s="87" t="s">
        <v>80</v>
      </c>
      <c r="E91" s="31" t="s">
        <v>80</v>
      </c>
      <c r="F91" s="72" t="s">
        <v>320</v>
      </c>
      <c r="G91" s="20"/>
      <c r="H91" s="65">
        <f>IF(Table2[[#This Row],[STEPmod publication index]]=Table2[[#This Row],[Final Listing]],1,0)</f>
        <v>1</v>
      </c>
      <c r="I91" s="16" t="s">
        <v>20</v>
      </c>
      <c r="J91" s="16" t="s">
        <v>21</v>
      </c>
      <c r="K91" s="55" t="s">
        <v>80</v>
      </c>
      <c r="L91" s="17" t="s">
        <v>80</v>
      </c>
      <c r="M91" s="16" t="s">
        <v>80</v>
      </c>
      <c r="N91" s="18">
        <f t="shared" ref="N91:N122" si="17">IF(ISBLANK(E91),0,1)</f>
        <v>1</v>
      </c>
      <c r="O91" s="16"/>
      <c r="P91" s="18">
        <f t="shared" si="16"/>
        <v>1</v>
      </c>
      <c r="Q91" s="19">
        <f t="shared" si="15"/>
        <v>1</v>
      </c>
      <c r="R91" s="3"/>
      <c r="S91" s="3"/>
      <c r="T91" s="3"/>
      <c r="U91" s="3"/>
      <c r="X91" s="3"/>
      <c r="Y91" s="3"/>
    </row>
    <row r="92" spans="1:25" ht="16" customHeight="1" x14ac:dyDescent="0.15">
      <c r="A92" s="98">
        <v>1652</v>
      </c>
      <c r="B92" s="16" t="s">
        <v>118</v>
      </c>
      <c r="C92" s="54">
        <v>6</v>
      </c>
      <c r="D92" s="56" t="s">
        <v>19</v>
      </c>
      <c r="E92" s="53" t="s">
        <v>19</v>
      </c>
      <c r="F92" s="86" t="s">
        <v>323</v>
      </c>
      <c r="G92" s="72"/>
      <c r="H92" s="65">
        <f>IF(Table2[[#This Row],[STEPmod publication index]]=Table2[[#This Row],[Final Listing]],1,0)</f>
        <v>1</v>
      </c>
      <c r="I92" s="16" t="s">
        <v>20</v>
      </c>
      <c r="J92" s="16" t="s">
        <v>21</v>
      </c>
      <c r="K92" s="55" t="s">
        <v>19</v>
      </c>
      <c r="L92" s="17" t="s">
        <v>19</v>
      </c>
      <c r="M92" s="16" t="s">
        <v>19</v>
      </c>
      <c r="N92" s="18">
        <f t="shared" si="17"/>
        <v>1</v>
      </c>
      <c r="O92" s="16"/>
      <c r="P92" s="18">
        <f t="shared" si="16"/>
        <v>1</v>
      </c>
      <c r="Q92" s="19">
        <f t="shared" si="15"/>
        <v>1</v>
      </c>
      <c r="R92" s="3"/>
      <c r="S92" s="3"/>
      <c r="T92" s="3"/>
      <c r="U92" s="3"/>
      <c r="X92" s="3"/>
      <c r="Y92" s="3"/>
    </row>
    <row r="93" spans="1:25" ht="16" customHeight="1" x14ac:dyDescent="0.15">
      <c r="A93" s="98">
        <v>1653</v>
      </c>
      <c r="B93" s="16" t="s">
        <v>119</v>
      </c>
      <c r="C93" s="54">
        <v>4</v>
      </c>
      <c r="D93" s="56" t="s">
        <v>79</v>
      </c>
      <c r="E93" s="53" t="s">
        <v>79</v>
      </c>
      <c r="F93" s="72" t="s">
        <v>320</v>
      </c>
      <c r="G93" s="20"/>
      <c r="H93" s="65">
        <f>IF(Table2[[#This Row],[STEPmod publication index]]=Table2[[#This Row],[Final Listing]],1,0)</f>
        <v>1</v>
      </c>
      <c r="I93" s="16" t="s">
        <v>20</v>
      </c>
      <c r="J93" s="16" t="s">
        <v>21</v>
      </c>
      <c r="K93" s="55" t="s">
        <v>38</v>
      </c>
      <c r="L93" s="17" t="s">
        <v>38</v>
      </c>
      <c r="M93" s="16" t="s">
        <v>38</v>
      </c>
      <c r="N93" s="18">
        <f t="shared" si="17"/>
        <v>1</v>
      </c>
      <c r="O93" s="16"/>
      <c r="P93" s="18">
        <f t="shared" si="16"/>
        <v>1</v>
      </c>
      <c r="Q93" s="19">
        <f t="shared" si="15"/>
        <v>0</v>
      </c>
      <c r="R93" s="3"/>
      <c r="S93" s="3"/>
      <c r="T93" s="3"/>
      <c r="U93" s="3"/>
      <c r="X93" s="3"/>
      <c r="Y93" s="3"/>
    </row>
    <row r="94" spans="1:25" ht="16" customHeight="1" x14ac:dyDescent="0.15">
      <c r="A94" s="98">
        <v>1654</v>
      </c>
      <c r="B94" s="16" t="s">
        <v>120</v>
      </c>
      <c r="C94" s="54">
        <v>6</v>
      </c>
      <c r="D94" s="31" t="s">
        <v>24</v>
      </c>
      <c r="E94" s="31" t="s">
        <v>24</v>
      </c>
      <c r="F94" s="87" t="s">
        <v>320</v>
      </c>
      <c r="G94" s="20"/>
      <c r="H94" s="65">
        <f>IF(Table2[[#This Row],[STEPmod publication index]]=Table2[[#This Row],[Final Listing]],1,0)</f>
        <v>1</v>
      </c>
      <c r="I94" s="16" t="s">
        <v>20</v>
      </c>
      <c r="J94" s="16" t="s">
        <v>21</v>
      </c>
      <c r="K94" s="55" t="s">
        <v>24</v>
      </c>
      <c r="L94" s="17" t="s">
        <v>24</v>
      </c>
      <c r="M94" s="21" t="s">
        <v>25</v>
      </c>
      <c r="N94" s="18">
        <f t="shared" si="17"/>
        <v>1</v>
      </c>
      <c r="O94" s="17" t="s">
        <v>24</v>
      </c>
      <c r="P94" s="18">
        <f t="shared" si="16"/>
        <v>1</v>
      </c>
      <c r="Q94" s="19">
        <f t="shared" si="15"/>
        <v>0</v>
      </c>
      <c r="R94" s="3"/>
      <c r="S94" s="3"/>
      <c r="T94" s="3"/>
      <c r="U94" s="3"/>
      <c r="X94" s="3"/>
      <c r="Y94" s="3"/>
    </row>
    <row r="95" spans="1:25" ht="16" customHeight="1" x14ac:dyDescent="0.15">
      <c r="A95" s="97">
        <v>1656</v>
      </c>
      <c r="B95" s="16" t="s">
        <v>121</v>
      </c>
      <c r="C95" s="54">
        <v>5</v>
      </c>
      <c r="D95" s="28" t="s">
        <v>80</v>
      </c>
      <c r="E95" s="87" t="s">
        <v>80</v>
      </c>
      <c r="F95" s="72" t="s">
        <v>320</v>
      </c>
      <c r="G95" s="73" t="s">
        <v>315</v>
      </c>
      <c r="H95" s="65">
        <f>IF(Table2[[#This Row],[STEPmod publication index]]=Table2[[#This Row],[Final Listing]],1,0)</f>
        <v>1</v>
      </c>
      <c r="I95" s="16" t="s">
        <v>20</v>
      </c>
      <c r="J95" s="16" t="s">
        <v>21</v>
      </c>
      <c r="K95" s="55" t="s">
        <v>80</v>
      </c>
      <c r="L95" s="59" t="s">
        <v>38</v>
      </c>
      <c r="M95" s="16" t="s">
        <v>80</v>
      </c>
      <c r="N95" s="18">
        <f t="shared" si="17"/>
        <v>1</v>
      </c>
      <c r="O95" s="16"/>
      <c r="P95" s="18">
        <f t="shared" si="16"/>
        <v>1</v>
      </c>
      <c r="Q95" s="19">
        <f t="shared" si="15"/>
        <v>0.5</v>
      </c>
      <c r="R95" s="3"/>
      <c r="S95" s="3"/>
      <c r="T95" s="3"/>
      <c r="U95" s="3"/>
      <c r="X95" s="3"/>
      <c r="Y95" s="3"/>
    </row>
    <row r="96" spans="1:25" ht="16" customHeight="1" x14ac:dyDescent="0.15">
      <c r="A96" s="98">
        <v>1657</v>
      </c>
      <c r="B96" s="16" t="s">
        <v>122</v>
      </c>
      <c r="C96" s="54">
        <v>4</v>
      </c>
      <c r="D96" s="84" t="s">
        <v>38</v>
      </c>
      <c r="E96" s="53" t="s">
        <v>38</v>
      </c>
      <c r="F96" s="72" t="s">
        <v>321</v>
      </c>
      <c r="G96" s="20"/>
      <c r="H96" s="65">
        <f>IF(Table2[[#This Row],[STEPmod publication index]]=Table2[[#This Row],[Final Listing]],1,0)</f>
        <v>1</v>
      </c>
      <c r="I96" s="16" t="s">
        <v>20</v>
      </c>
      <c r="J96" s="16" t="s">
        <v>21</v>
      </c>
      <c r="K96" s="55" t="s">
        <v>38</v>
      </c>
      <c r="L96" s="17" t="s">
        <v>38</v>
      </c>
      <c r="M96" s="16" t="s">
        <v>38</v>
      </c>
      <c r="N96" s="18">
        <f t="shared" si="17"/>
        <v>1</v>
      </c>
      <c r="O96" s="16"/>
      <c r="P96" s="18">
        <f t="shared" si="16"/>
        <v>1</v>
      </c>
      <c r="Q96" s="19">
        <f t="shared" si="15"/>
        <v>1</v>
      </c>
      <c r="R96" s="3"/>
      <c r="S96" s="3"/>
      <c r="T96" s="3"/>
      <c r="U96" s="3"/>
      <c r="X96" s="3"/>
      <c r="Y96" s="3"/>
    </row>
    <row r="97" spans="1:25" ht="16" customHeight="1" x14ac:dyDescent="0.15">
      <c r="A97" s="98">
        <v>1660</v>
      </c>
      <c r="B97" s="16" t="s">
        <v>124</v>
      </c>
      <c r="C97" s="54">
        <v>4</v>
      </c>
      <c r="D97" s="84" t="s">
        <v>79</v>
      </c>
      <c r="E97" s="53" t="s">
        <v>79</v>
      </c>
      <c r="F97" s="72" t="s">
        <v>320</v>
      </c>
      <c r="G97" s="20"/>
      <c r="H97" s="65">
        <f>IF(Table2[[#This Row],[STEPmod publication index]]=Table2[[#This Row],[Final Listing]],1,0)</f>
        <v>1</v>
      </c>
      <c r="I97" s="16" t="s">
        <v>20</v>
      </c>
      <c r="J97" s="16" t="s">
        <v>21</v>
      </c>
      <c r="K97" s="55" t="s">
        <v>79</v>
      </c>
      <c r="L97" s="17" t="s">
        <v>80</v>
      </c>
      <c r="M97" s="17" t="s">
        <v>79</v>
      </c>
      <c r="N97" s="18">
        <f t="shared" si="17"/>
        <v>1</v>
      </c>
      <c r="O97" s="16"/>
      <c r="P97" s="18">
        <f t="shared" si="16"/>
        <v>1</v>
      </c>
      <c r="Q97" s="19">
        <f t="shared" si="15"/>
        <v>0.5</v>
      </c>
      <c r="R97" s="3"/>
      <c r="S97" s="3"/>
      <c r="T97" s="3"/>
      <c r="U97" s="3"/>
      <c r="X97" s="3"/>
      <c r="Y97" s="3"/>
    </row>
    <row r="98" spans="1:25" ht="16" customHeight="1" x14ac:dyDescent="0.15">
      <c r="A98" s="98">
        <v>1662</v>
      </c>
      <c r="B98" s="16" t="s">
        <v>126</v>
      </c>
      <c r="C98" s="54">
        <v>4</v>
      </c>
      <c r="D98" s="84" t="s">
        <v>79</v>
      </c>
      <c r="E98" s="53" t="s">
        <v>79</v>
      </c>
      <c r="F98" s="72" t="s">
        <v>320</v>
      </c>
      <c r="G98" s="20"/>
      <c r="H98" s="65">
        <f>IF(Table2[[#This Row],[STEPmod publication index]]=Table2[[#This Row],[Final Listing]],1,0)</f>
        <v>1</v>
      </c>
      <c r="I98" s="16" t="s">
        <v>20</v>
      </c>
      <c r="J98" s="16" t="s">
        <v>21</v>
      </c>
      <c r="K98" s="55" t="s">
        <v>79</v>
      </c>
      <c r="L98" s="16"/>
      <c r="M98" s="17" t="s">
        <v>79</v>
      </c>
      <c r="N98" s="18">
        <f t="shared" si="17"/>
        <v>1</v>
      </c>
      <c r="O98" s="16"/>
      <c r="P98" s="18">
        <f t="shared" si="16"/>
        <v>1</v>
      </c>
      <c r="Q98" s="19">
        <f t="shared" si="15"/>
        <v>0.5</v>
      </c>
      <c r="R98" s="3"/>
      <c r="S98" s="3"/>
      <c r="T98" s="3"/>
      <c r="U98" s="3"/>
      <c r="X98" s="3"/>
      <c r="Y98" s="3"/>
    </row>
    <row r="99" spans="1:25" ht="16" customHeight="1" x14ac:dyDescent="0.15">
      <c r="A99" s="98">
        <v>1666</v>
      </c>
      <c r="B99" s="16" t="s">
        <v>127</v>
      </c>
      <c r="C99" s="54" t="s">
        <v>128</v>
      </c>
      <c r="D99" s="87" t="s">
        <v>27</v>
      </c>
      <c r="E99" s="53" t="s">
        <v>27</v>
      </c>
      <c r="F99" s="71" t="s">
        <v>323</v>
      </c>
      <c r="G99" s="73" t="s">
        <v>128</v>
      </c>
      <c r="H99" s="94">
        <f>IF(Table2[[#This Row],[STEPmod publication index]]=Table2[[#This Row],[Final Listing]],1,0)</f>
        <v>1</v>
      </c>
      <c r="I99" s="16" t="s">
        <v>20</v>
      </c>
      <c r="J99" s="16" t="s">
        <v>21</v>
      </c>
      <c r="K99" s="55"/>
      <c r="L99" s="17" t="s">
        <v>24</v>
      </c>
      <c r="M99" s="17" t="s">
        <v>27</v>
      </c>
      <c r="N99" s="18">
        <f t="shared" si="17"/>
        <v>1</v>
      </c>
      <c r="O99" s="16"/>
      <c r="P99" s="18">
        <f>IF(ISBLANK(G99),IF(ISBLANK(E99),0,1),1)</f>
        <v>1</v>
      </c>
      <c r="Q99" s="19">
        <f t="shared" ref="Q99:Q130" si="18">IF(AND(I99="Yes",J99="CR11",K99=L99,L99=M99,M99=E99),1,IF(AND(I99="Yes",J99="CR11",K99=M99,M99=E99),0.5,0))</f>
        <v>0</v>
      </c>
      <c r="R99" s="3"/>
      <c r="S99" s="3"/>
      <c r="T99" s="3"/>
      <c r="U99" s="3"/>
      <c r="X99" s="3"/>
      <c r="Y99" s="3"/>
    </row>
    <row r="100" spans="1:25" ht="16" customHeight="1" x14ac:dyDescent="0.15">
      <c r="A100" s="98">
        <v>1668</v>
      </c>
      <c r="B100" s="16" t="s">
        <v>129</v>
      </c>
      <c r="C100" s="54">
        <v>5</v>
      </c>
      <c r="D100" s="87" t="s">
        <v>80</v>
      </c>
      <c r="E100" s="31" t="s">
        <v>80</v>
      </c>
      <c r="F100" s="72" t="s">
        <v>320</v>
      </c>
      <c r="G100" s="20"/>
      <c r="H100" s="65">
        <f>IF(Table2[[#This Row],[STEPmod publication index]]=Table2[[#This Row],[Final Listing]],1,0)</f>
        <v>1</v>
      </c>
      <c r="I100" s="16" t="s">
        <v>20</v>
      </c>
      <c r="J100" s="16" t="s">
        <v>21</v>
      </c>
      <c r="K100" s="55" t="s">
        <v>80</v>
      </c>
      <c r="L100" s="17" t="s">
        <v>80</v>
      </c>
      <c r="M100" s="16" t="s">
        <v>80</v>
      </c>
      <c r="N100" s="18">
        <f t="shared" si="17"/>
        <v>1</v>
      </c>
      <c r="O100" s="16"/>
      <c r="P100" s="18">
        <f t="shared" ref="P100:P136" si="19">IF(ISBLANK(O100),IF(ISBLANK(E100),0,1),1)</f>
        <v>1</v>
      </c>
      <c r="Q100" s="19">
        <f t="shared" si="18"/>
        <v>1</v>
      </c>
      <c r="R100" s="3"/>
      <c r="S100" s="3"/>
      <c r="T100" s="3"/>
      <c r="U100" s="3"/>
      <c r="X100" s="3"/>
      <c r="Y100" s="3"/>
    </row>
    <row r="101" spans="1:25" ht="16" customHeight="1" x14ac:dyDescent="0.15">
      <c r="A101" s="98">
        <v>1670</v>
      </c>
      <c r="B101" s="16" t="s">
        <v>130</v>
      </c>
      <c r="C101" s="54">
        <v>5</v>
      </c>
      <c r="D101" s="87" t="s">
        <v>80</v>
      </c>
      <c r="E101" s="31" t="s">
        <v>80</v>
      </c>
      <c r="F101" s="72" t="s">
        <v>320</v>
      </c>
      <c r="G101" s="20"/>
      <c r="H101" s="65">
        <f>IF(Table2[[#This Row],[STEPmod publication index]]=Table2[[#This Row],[Final Listing]],1,0)</f>
        <v>1</v>
      </c>
      <c r="I101" s="16" t="s">
        <v>20</v>
      </c>
      <c r="J101" s="16" t="s">
        <v>21</v>
      </c>
      <c r="K101" s="55" t="s">
        <v>80</v>
      </c>
      <c r="L101" s="17" t="s">
        <v>80</v>
      </c>
      <c r="M101" s="16" t="s">
        <v>80</v>
      </c>
      <c r="N101" s="18">
        <f t="shared" si="17"/>
        <v>1</v>
      </c>
      <c r="O101" s="16"/>
      <c r="P101" s="18">
        <f t="shared" si="19"/>
        <v>1</v>
      </c>
      <c r="Q101" s="19">
        <f t="shared" si="18"/>
        <v>1</v>
      </c>
      <c r="R101" s="3"/>
      <c r="S101" s="3"/>
      <c r="T101" s="3"/>
      <c r="U101" s="3"/>
      <c r="X101" s="3"/>
      <c r="Y101" s="3"/>
    </row>
    <row r="102" spans="1:25" ht="16" customHeight="1" x14ac:dyDescent="0.15">
      <c r="A102" s="98">
        <v>1671</v>
      </c>
      <c r="B102" s="16" t="s">
        <v>131</v>
      </c>
      <c r="C102" s="54">
        <v>5</v>
      </c>
      <c r="D102" s="31" t="s">
        <v>29</v>
      </c>
      <c r="E102" s="53" t="s">
        <v>29</v>
      </c>
      <c r="F102" s="86" t="s">
        <v>322</v>
      </c>
      <c r="G102" s="72"/>
      <c r="H102" s="65">
        <f>IF(Table2[[#This Row],[STEPmod publication index]]=Table2[[#This Row],[Final Listing]],1,0)</f>
        <v>1</v>
      </c>
      <c r="I102" s="16" t="s">
        <v>20</v>
      </c>
      <c r="J102" s="16" t="s">
        <v>21</v>
      </c>
      <c r="K102" s="55" t="s">
        <v>29</v>
      </c>
      <c r="L102" s="16" t="s">
        <v>29</v>
      </c>
      <c r="M102" s="17" t="s">
        <v>29</v>
      </c>
      <c r="N102" s="18">
        <f t="shared" si="17"/>
        <v>1</v>
      </c>
      <c r="O102" s="16"/>
      <c r="P102" s="18">
        <f t="shared" si="19"/>
        <v>1</v>
      </c>
      <c r="Q102" s="19">
        <f t="shared" si="18"/>
        <v>1</v>
      </c>
      <c r="R102" s="3"/>
      <c r="S102" s="3"/>
      <c r="T102" s="3"/>
      <c r="U102" s="3"/>
      <c r="X102" s="3"/>
      <c r="Y102" s="3"/>
    </row>
    <row r="103" spans="1:25" ht="16" customHeight="1" x14ac:dyDescent="0.15">
      <c r="A103" s="98">
        <v>1674</v>
      </c>
      <c r="B103" s="16" t="s">
        <v>132</v>
      </c>
      <c r="C103" s="54">
        <v>3</v>
      </c>
      <c r="D103" s="84" t="s">
        <v>38</v>
      </c>
      <c r="E103" s="53" t="s">
        <v>38</v>
      </c>
      <c r="F103" s="72" t="s">
        <v>321</v>
      </c>
      <c r="G103" s="20"/>
      <c r="H103" s="65">
        <f>IF(Table2[[#This Row],[STEPmod publication index]]=Table2[[#This Row],[Final Listing]],1,0)</f>
        <v>1</v>
      </c>
      <c r="I103" s="16" t="s">
        <v>20</v>
      </c>
      <c r="J103" s="16" t="s">
        <v>21</v>
      </c>
      <c r="K103" s="55" t="s">
        <v>38</v>
      </c>
      <c r="L103" s="17" t="s">
        <v>38</v>
      </c>
      <c r="M103" s="16" t="s">
        <v>38</v>
      </c>
      <c r="N103" s="18">
        <f t="shared" si="17"/>
        <v>1</v>
      </c>
      <c r="O103" s="16"/>
      <c r="P103" s="18">
        <f t="shared" si="19"/>
        <v>1</v>
      </c>
      <c r="Q103" s="19">
        <f t="shared" si="18"/>
        <v>1</v>
      </c>
      <c r="R103" s="3"/>
      <c r="S103" s="3"/>
      <c r="T103" s="3"/>
      <c r="U103" s="3"/>
      <c r="X103" s="3"/>
      <c r="Y103" s="3"/>
    </row>
    <row r="104" spans="1:25" ht="16" customHeight="1" x14ac:dyDescent="0.15">
      <c r="A104" s="97">
        <v>1676</v>
      </c>
      <c r="B104" s="16" t="s">
        <v>134</v>
      </c>
      <c r="C104" s="54">
        <v>4</v>
      </c>
      <c r="D104" s="84" t="s">
        <v>79</v>
      </c>
      <c r="E104" s="53" t="s">
        <v>79</v>
      </c>
      <c r="F104" s="72" t="s">
        <v>320</v>
      </c>
      <c r="G104" s="20"/>
      <c r="H104" s="65">
        <f>IF(Table2[[#This Row],[STEPmod publication index]]=Table2[[#This Row],[Final Listing]],1,0)</f>
        <v>1</v>
      </c>
      <c r="I104" s="16"/>
      <c r="J104" s="16"/>
      <c r="K104" s="55" t="s">
        <v>79</v>
      </c>
      <c r="L104" s="17" t="s">
        <v>80</v>
      </c>
      <c r="M104" s="17" t="s">
        <v>79</v>
      </c>
      <c r="N104" s="18">
        <f t="shared" si="17"/>
        <v>1</v>
      </c>
      <c r="O104" s="16"/>
      <c r="P104" s="18">
        <f t="shared" si="19"/>
        <v>1</v>
      </c>
      <c r="Q104" s="19">
        <f t="shared" si="18"/>
        <v>0</v>
      </c>
      <c r="R104" s="3"/>
      <c r="S104" s="3"/>
      <c r="T104" s="3"/>
      <c r="U104" s="3"/>
      <c r="X104" s="3"/>
      <c r="Y104" s="3"/>
    </row>
    <row r="105" spans="1:25" ht="16" customHeight="1" x14ac:dyDescent="0.15">
      <c r="A105" s="98">
        <v>1679</v>
      </c>
      <c r="B105" s="16" t="s">
        <v>135</v>
      </c>
      <c r="C105" s="54">
        <v>3</v>
      </c>
      <c r="D105" s="84" t="s">
        <v>38</v>
      </c>
      <c r="E105" s="53" t="s">
        <v>38</v>
      </c>
      <c r="F105" s="72" t="s">
        <v>321</v>
      </c>
      <c r="G105" s="20"/>
      <c r="H105" s="65">
        <f>IF(Table2[[#This Row],[STEPmod publication index]]=Table2[[#This Row],[Final Listing]],1,0)</f>
        <v>1</v>
      </c>
      <c r="I105" s="16" t="s">
        <v>20</v>
      </c>
      <c r="J105" s="16" t="s">
        <v>21</v>
      </c>
      <c r="K105" s="55" t="s">
        <v>38</v>
      </c>
      <c r="L105" s="17" t="s">
        <v>38</v>
      </c>
      <c r="M105" s="16" t="s">
        <v>38</v>
      </c>
      <c r="N105" s="18">
        <f t="shared" si="17"/>
        <v>1</v>
      </c>
      <c r="O105" s="16"/>
      <c r="P105" s="18">
        <f t="shared" si="19"/>
        <v>1</v>
      </c>
      <c r="Q105" s="19">
        <f t="shared" si="18"/>
        <v>1</v>
      </c>
      <c r="R105" s="3"/>
      <c r="S105" s="3"/>
      <c r="T105" s="3"/>
      <c r="U105" s="3"/>
      <c r="X105" s="3"/>
      <c r="Y105" s="3"/>
    </row>
    <row r="106" spans="1:25" ht="16" customHeight="1" x14ac:dyDescent="0.15">
      <c r="A106" s="98">
        <v>1681</v>
      </c>
      <c r="B106" s="16" t="s">
        <v>136</v>
      </c>
      <c r="C106" s="54">
        <v>4</v>
      </c>
      <c r="D106" s="87" t="s">
        <v>24</v>
      </c>
      <c r="E106" s="31" t="s">
        <v>24</v>
      </c>
      <c r="F106" s="72" t="s">
        <v>320</v>
      </c>
      <c r="G106" s="20"/>
      <c r="H106" s="65">
        <f>IF(Table2[[#This Row],[STEPmod publication index]]=Table2[[#This Row],[Final Listing]],1,0)</f>
        <v>1</v>
      </c>
      <c r="I106" s="16" t="s">
        <v>20</v>
      </c>
      <c r="J106" s="16" t="s">
        <v>21</v>
      </c>
      <c r="K106" s="55" t="s">
        <v>24</v>
      </c>
      <c r="L106" s="16" t="s">
        <v>24</v>
      </c>
      <c r="M106" s="21" t="s">
        <v>25</v>
      </c>
      <c r="N106" s="18">
        <f t="shared" si="17"/>
        <v>1</v>
      </c>
      <c r="O106" s="17" t="s">
        <v>24</v>
      </c>
      <c r="P106" s="18">
        <f t="shared" si="19"/>
        <v>1</v>
      </c>
      <c r="Q106" s="19">
        <f t="shared" si="18"/>
        <v>0</v>
      </c>
      <c r="R106" s="3"/>
      <c r="S106" s="3"/>
      <c r="T106" s="3"/>
      <c r="U106" s="3"/>
      <c r="X106" s="3"/>
      <c r="Y106" s="3"/>
    </row>
    <row r="107" spans="1:25" ht="16" customHeight="1" x14ac:dyDescent="0.15">
      <c r="A107" s="98">
        <v>1682</v>
      </c>
      <c r="B107" s="16" t="s">
        <v>137</v>
      </c>
      <c r="C107" s="54">
        <v>5</v>
      </c>
      <c r="D107" s="87" t="s">
        <v>80</v>
      </c>
      <c r="E107" s="31" t="s">
        <v>80</v>
      </c>
      <c r="F107" s="72" t="s">
        <v>320</v>
      </c>
      <c r="G107" s="20"/>
      <c r="H107" s="65">
        <f>IF(Table2[[#This Row],[STEPmod publication index]]=Table2[[#This Row],[Final Listing]],1,0)</f>
        <v>1</v>
      </c>
      <c r="I107" s="16" t="s">
        <v>20</v>
      </c>
      <c r="J107" s="16" t="s">
        <v>21</v>
      </c>
      <c r="K107" s="55" t="s">
        <v>80</v>
      </c>
      <c r="L107" s="16" t="s">
        <v>80</v>
      </c>
      <c r="M107" s="16" t="s">
        <v>80</v>
      </c>
      <c r="N107" s="18">
        <f t="shared" si="17"/>
        <v>1</v>
      </c>
      <c r="O107" s="16"/>
      <c r="P107" s="18">
        <f t="shared" si="19"/>
        <v>1</v>
      </c>
      <c r="Q107" s="19">
        <f t="shared" si="18"/>
        <v>1</v>
      </c>
      <c r="R107" s="3"/>
      <c r="S107" s="3"/>
      <c r="T107" s="3"/>
      <c r="U107" s="3"/>
      <c r="X107" s="3"/>
      <c r="Y107" s="3"/>
    </row>
    <row r="108" spans="1:25" ht="16" customHeight="1" x14ac:dyDescent="0.15">
      <c r="A108" s="98">
        <v>1685</v>
      </c>
      <c r="B108" s="16" t="s">
        <v>138</v>
      </c>
      <c r="C108" s="54">
        <v>4</v>
      </c>
      <c r="D108" s="31" t="s">
        <v>80</v>
      </c>
      <c r="E108" s="31" t="s">
        <v>80</v>
      </c>
      <c r="F108" s="72" t="s">
        <v>320</v>
      </c>
      <c r="G108" s="20"/>
      <c r="H108" s="65">
        <f>IF(Table2[[#This Row],[STEPmod publication index]]=Table2[[#This Row],[Final Listing]],1,0)</f>
        <v>1</v>
      </c>
      <c r="I108" s="16" t="s">
        <v>20</v>
      </c>
      <c r="J108" s="16" t="s">
        <v>21</v>
      </c>
      <c r="K108" s="55" t="s">
        <v>80</v>
      </c>
      <c r="L108" s="17" t="s">
        <v>80</v>
      </c>
      <c r="M108" s="16" t="s">
        <v>80</v>
      </c>
      <c r="N108" s="18">
        <f t="shared" si="17"/>
        <v>1</v>
      </c>
      <c r="O108" s="16"/>
      <c r="P108" s="18">
        <f t="shared" si="19"/>
        <v>1</v>
      </c>
      <c r="Q108" s="19">
        <f t="shared" si="18"/>
        <v>1</v>
      </c>
      <c r="R108" s="3"/>
      <c r="S108" s="3"/>
      <c r="T108" s="3"/>
      <c r="U108" s="3"/>
      <c r="X108" s="3"/>
      <c r="Y108" s="3"/>
    </row>
    <row r="109" spans="1:25" ht="16" customHeight="1" x14ac:dyDescent="0.15">
      <c r="A109" s="98">
        <v>1686</v>
      </c>
      <c r="B109" s="16" t="s">
        <v>139</v>
      </c>
      <c r="C109" s="54">
        <v>5</v>
      </c>
      <c r="D109" s="31" t="s">
        <v>80</v>
      </c>
      <c r="E109" s="31" t="s">
        <v>80</v>
      </c>
      <c r="F109" s="87" t="s">
        <v>320</v>
      </c>
      <c r="G109" s="20"/>
      <c r="H109" s="65">
        <f>IF(Table2[[#This Row],[STEPmod publication index]]=Table2[[#This Row],[Final Listing]],1,0)</f>
        <v>1</v>
      </c>
      <c r="I109" s="16" t="s">
        <v>20</v>
      </c>
      <c r="J109" s="16" t="s">
        <v>21</v>
      </c>
      <c r="K109" s="55" t="s">
        <v>80</v>
      </c>
      <c r="L109" s="17" t="s">
        <v>80</v>
      </c>
      <c r="M109" s="16" t="s">
        <v>80</v>
      </c>
      <c r="N109" s="18">
        <f t="shared" si="17"/>
        <v>1</v>
      </c>
      <c r="O109" s="16"/>
      <c r="P109" s="18">
        <f t="shared" si="19"/>
        <v>1</v>
      </c>
      <c r="Q109" s="19">
        <f t="shared" si="18"/>
        <v>1</v>
      </c>
      <c r="R109" s="3"/>
      <c r="S109" s="3"/>
      <c r="T109" s="3"/>
      <c r="U109" s="3"/>
      <c r="X109" s="3"/>
      <c r="Y109" s="3"/>
    </row>
    <row r="110" spans="1:25" ht="16" customHeight="1" x14ac:dyDescent="0.15">
      <c r="A110" s="98">
        <v>1687</v>
      </c>
      <c r="B110" s="16" t="s">
        <v>140</v>
      </c>
      <c r="C110" s="54">
        <v>4</v>
      </c>
      <c r="D110" s="31" t="s">
        <v>80</v>
      </c>
      <c r="E110" s="31" t="s">
        <v>80</v>
      </c>
      <c r="F110" s="87" t="s">
        <v>320</v>
      </c>
      <c r="G110" s="20"/>
      <c r="H110" s="65">
        <f>IF(Table2[[#This Row],[STEPmod publication index]]=Table2[[#This Row],[Final Listing]],1,0)</f>
        <v>1</v>
      </c>
      <c r="I110" s="16" t="s">
        <v>20</v>
      </c>
      <c r="J110" s="16" t="s">
        <v>21</v>
      </c>
      <c r="K110" s="55" t="s">
        <v>80</v>
      </c>
      <c r="L110" s="17" t="s">
        <v>80</v>
      </c>
      <c r="M110" s="16" t="s">
        <v>80</v>
      </c>
      <c r="N110" s="18">
        <f t="shared" si="17"/>
        <v>1</v>
      </c>
      <c r="O110" s="16"/>
      <c r="P110" s="18">
        <f t="shared" si="19"/>
        <v>1</v>
      </c>
      <c r="Q110" s="19">
        <f t="shared" si="18"/>
        <v>1</v>
      </c>
      <c r="R110" s="3"/>
      <c r="S110" s="3"/>
      <c r="T110" s="3"/>
      <c r="U110" s="3"/>
      <c r="X110" s="3"/>
      <c r="Y110" s="3"/>
    </row>
    <row r="111" spans="1:25" ht="16" customHeight="1" x14ac:dyDescent="0.15">
      <c r="A111" s="98">
        <v>1689</v>
      </c>
      <c r="B111" s="16" t="s">
        <v>141</v>
      </c>
      <c r="C111" s="54">
        <v>5</v>
      </c>
      <c r="D111" s="31" t="s">
        <v>80</v>
      </c>
      <c r="E111" s="31" t="s">
        <v>80</v>
      </c>
      <c r="F111" s="87" t="s">
        <v>320</v>
      </c>
      <c r="G111" s="20"/>
      <c r="H111" s="65">
        <f>IF(Table2[[#This Row],[STEPmod publication index]]=Table2[[#This Row],[Final Listing]],1,0)</f>
        <v>1</v>
      </c>
      <c r="I111" s="16" t="s">
        <v>20</v>
      </c>
      <c r="J111" s="16" t="s">
        <v>21</v>
      </c>
      <c r="K111" s="55" t="s">
        <v>80</v>
      </c>
      <c r="L111" s="17" t="s">
        <v>80</v>
      </c>
      <c r="M111" s="16" t="s">
        <v>80</v>
      </c>
      <c r="N111" s="18">
        <f t="shared" si="17"/>
        <v>1</v>
      </c>
      <c r="O111" s="16"/>
      <c r="P111" s="18">
        <f t="shared" si="19"/>
        <v>1</v>
      </c>
      <c r="Q111" s="19">
        <f t="shared" si="18"/>
        <v>1</v>
      </c>
      <c r="R111" s="3"/>
      <c r="S111" s="3"/>
      <c r="T111" s="3"/>
      <c r="U111" s="3"/>
      <c r="X111" s="3"/>
      <c r="Y111" s="3"/>
    </row>
    <row r="112" spans="1:25" ht="16" customHeight="1" x14ac:dyDescent="0.15">
      <c r="A112" s="98">
        <v>1690</v>
      </c>
      <c r="B112" s="16" t="s">
        <v>142</v>
      </c>
      <c r="C112" s="54">
        <v>4</v>
      </c>
      <c r="D112" s="28" t="s">
        <v>80</v>
      </c>
      <c r="E112" s="31" t="s">
        <v>80</v>
      </c>
      <c r="F112" s="72" t="s">
        <v>320</v>
      </c>
      <c r="G112" s="20"/>
      <c r="H112" s="65">
        <f>IF(Table2[[#This Row],[STEPmod publication index]]=Table2[[#This Row],[Final Listing]],1,0)</f>
        <v>1</v>
      </c>
      <c r="I112" s="16" t="s">
        <v>20</v>
      </c>
      <c r="J112" s="16" t="s">
        <v>21</v>
      </c>
      <c r="K112" s="55" t="s">
        <v>80</v>
      </c>
      <c r="L112" s="17" t="s">
        <v>80</v>
      </c>
      <c r="M112" s="16" t="s">
        <v>80</v>
      </c>
      <c r="N112" s="18">
        <f t="shared" si="17"/>
        <v>1</v>
      </c>
      <c r="O112" s="16"/>
      <c r="P112" s="18">
        <f t="shared" si="19"/>
        <v>1</v>
      </c>
      <c r="Q112" s="19">
        <f t="shared" si="18"/>
        <v>1</v>
      </c>
      <c r="R112" s="3"/>
      <c r="S112" s="3"/>
      <c r="T112" s="3"/>
      <c r="U112" s="3"/>
      <c r="X112" s="3"/>
      <c r="Y112" s="3"/>
    </row>
    <row r="113" spans="1:25" ht="16" customHeight="1" x14ac:dyDescent="0.15">
      <c r="A113" s="98">
        <v>1691</v>
      </c>
      <c r="B113" s="16" t="s">
        <v>143</v>
      </c>
      <c r="C113" s="54">
        <v>4</v>
      </c>
      <c r="D113" s="84" t="s">
        <v>38</v>
      </c>
      <c r="E113" s="53" t="s">
        <v>38</v>
      </c>
      <c r="F113" s="72" t="s">
        <v>321</v>
      </c>
      <c r="G113" s="20"/>
      <c r="H113" s="65">
        <f>IF(Table2[[#This Row],[STEPmod publication index]]=Table2[[#This Row],[Final Listing]],1,0)</f>
        <v>1</v>
      </c>
      <c r="I113" s="16" t="s">
        <v>20</v>
      </c>
      <c r="J113" s="16" t="s">
        <v>21</v>
      </c>
      <c r="K113" s="55" t="s">
        <v>38</v>
      </c>
      <c r="L113" s="17" t="s">
        <v>38</v>
      </c>
      <c r="M113" s="16" t="s">
        <v>38</v>
      </c>
      <c r="N113" s="18">
        <f t="shared" si="17"/>
        <v>1</v>
      </c>
      <c r="O113" s="16"/>
      <c r="P113" s="18">
        <f t="shared" si="19"/>
        <v>1</v>
      </c>
      <c r="Q113" s="19">
        <f t="shared" si="18"/>
        <v>1</v>
      </c>
      <c r="R113" s="3"/>
      <c r="S113" s="3"/>
      <c r="T113" s="3"/>
      <c r="U113" s="3"/>
      <c r="X113" s="3"/>
      <c r="Y113" s="3"/>
    </row>
    <row r="114" spans="1:25" ht="16" customHeight="1" x14ac:dyDescent="0.15">
      <c r="A114" s="98">
        <v>1692</v>
      </c>
      <c r="B114" s="16" t="s">
        <v>144</v>
      </c>
      <c r="C114" s="54">
        <v>5</v>
      </c>
      <c r="D114" s="87" t="s">
        <v>80</v>
      </c>
      <c r="E114" s="31" t="s">
        <v>80</v>
      </c>
      <c r="F114" s="72" t="s">
        <v>320</v>
      </c>
      <c r="G114" s="20"/>
      <c r="H114" s="65">
        <f>IF(Table2[[#This Row],[STEPmod publication index]]=Table2[[#This Row],[Final Listing]],1,0)</f>
        <v>1</v>
      </c>
      <c r="I114" s="16" t="s">
        <v>20</v>
      </c>
      <c r="J114" s="16" t="s">
        <v>21</v>
      </c>
      <c r="K114" s="55" t="s">
        <v>80</v>
      </c>
      <c r="L114" s="17" t="s">
        <v>80</v>
      </c>
      <c r="M114" s="16" t="s">
        <v>80</v>
      </c>
      <c r="N114" s="18">
        <f t="shared" si="17"/>
        <v>1</v>
      </c>
      <c r="O114" s="16"/>
      <c r="P114" s="18">
        <f t="shared" si="19"/>
        <v>1</v>
      </c>
      <c r="Q114" s="19">
        <f t="shared" si="18"/>
        <v>1</v>
      </c>
      <c r="R114" s="3"/>
      <c r="S114" s="3"/>
      <c r="T114" s="3"/>
      <c r="U114" s="3"/>
      <c r="X114" s="3"/>
      <c r="Y114" s="3"/>
    </row>
    <row r="115" spans="1:25" ht="16" customHeight="1" x14ac:dyDescent="0.15">
      <c r="A115" s="98">
        <v>1696</v>
      </c>
      <c r="B115" s="16" t="s">
        <v>145</v>
      </c>
      <c r="C115" s="54">
        <v>5</v>
      </c>
      <c r="D115" s="31" t="s">
        <v>80</v>
      </c>
      <c r="E115" s="31" t="s">
        <v>80</v>
      </c>
      <c r="F115" s="72" t="s">
        <v>320</v>
      </c>
      <c r="G115" s="20"/>
      <c r="H115" s="65">
        <f>IF(Table2[[#This Row],[STEPmod publication index]]=Table2[[#This Row],[Final Listing]],1,0)</f>
        <v>1</v>
      </c>
      <c r="I115" s="16" t="s">
        <v>20</v>
      </c>
      <c r="J115" s="16" t="s">
        <v>21</v>
      </c>
      <c r="K115" s="55" t="s">
        <v>80</v>
      </c>
      <c r="L115" s="16" t="s">
        <v>80</v>
      </c>
      <c r="M115" s="16" t="s">
        <v>80</v>
      </c>
      <c r="N115" s="18">
        <f t="shared" si="17"/>
        <v>1</v>
      </c>
      <c r="O115" s="16"/>
      <c r="P115" s="18">
        <f t="shared" si="19"/>
        <v>1</v>
      </c>
      <c r="Q115" s="19">
        <f t="shared" si="18"/>
        <v>1</v>
      </c>
      <c r="R115" s="3"/>
      <c r="S115" s="3"/>
      <c r="T115" s="3"/>
      <c r="U115" s="3"/>
      <c r="X115" s="3"/>
      <c r="Y115" s="3"/>
    </row>
    <row r="116" spans="1:25" ht="16" customHeight="1" x14ac:dyDescent="0.15">
      <c r="A116" s="98">
        <v>1698</v>
      </c>
      <c r="B116" s="16" t="s">
        <v>146</v>
      </c>
      <c r="C116" s="54">
        <v>6</v>
      </c>
      <c r="D116" s="87" t="s">
        <v>80</v>
      </c>
      <c r="E116" s="31" t="s">
        <v>80</v>
      </c>
      <c r="F116" s="72" t="s">
        <v>320</v>
      </c>
      <c r="G116" s="20"/>
      <c r="H116" s="65">
        <f>IF(Table2[[#This Row],[STEPmod publication index]]=Table2[[#This Row],[Final Listing]],1,0)</f>
        <v>1</v>
      </c>
      <c r="I116" s="16" t="s">
        <v>20</v>
      </c>
      <c r="J116" s="16" t="s">
        <v>21</v>
      </c>
      <c r="K116" s="55" t="s">
        <v>80</v>
      </c>
      <c r="L116" s="16" t="s">
        <v>80</v>
      </c>
      <c r="M116" s="16" t="s">
        <v>80</v>
      </c>
      <c r="N116" s="18">
        <f t="shared" si="17"/>
        <v>1</v>
      </c>
      <c r="O116" s="16"/>
      <c r="P116" s="18">
        <f t="shared" si="19"/>
        <v>1</v>
      </c>
      <c r="Q116" s="19">
        <f t="shared" si="18"/>
        <v>1</v>
      </c>
      <c r="R116" s="3"/>
      <c r="S116" s="3"/>
      <c r="T116" s="3"/>
      <c r="U116" s="3"/>
      <c r="X116" s="3"/>
      <c r="Y116" s="3"/>
    </row>
    <row r="117" spans="1:25" ht="16" customHeight="1" x14ac:dyDescent="0.15">
      <c r="A117" s="98">
        <v>1700</v>
      </c>
      <c r="B117" s="16" t="s">
        <v>147</v>
      </c>
      <c r="C117" s="54">
        <v>5</v>
      </c>
      <c r="D117" s="87" t="s">
        <v>80</v>
      </c>
      <c r="E117" s="31" t="s">
        <v>80</v>
      </c>
      <c r="F117" s="72" t="s">
        <v>320</v>
      </c>
      <c r="G117" s="20"/>
      <c r="H117" s="65">
        <f>IF(Table2[[#This Row],[STEPmod publication index]]=Table2[[#This Row],[Final Listing]],1,0)</f>
        <v>1</v>
      </c>
      <c r="I117" s="16" t="s">
        <v>20</v>
      </c>
      <c r="J117" s="16" t="s">
        <v>21</v>
      </c>
      <c r="K117" s="55" t="s">
        <v>80</v>
      </c>
      <c r="L117" s="17" t="s">
        <v>80</v>
      </c>
      <c r="M117" s="16" t="s">
        <v>80</v>
      </c>
      <c r="N117" s="18">
        <f t="shared" si="17"/>
        <v>1</v>
      </c>
      <c r="O117" s="16"/>
      <c r="P117" s="18">
        <f t="shared" si="19"/>
        <v>1</v>
      </c>
      <c r="Q117" s="19">
        <f t="shared" si="18"/>
        <v>1</v>
      </c>
      <c r="R117" s="3"/>
      <c r="S117" s="3"/>
      <c r="T117" s="3"/>
      <c r="U117" s="3"/>
      <c r="X117" s="3"/>
      <c r="Y117" s="3"/>
    </row>
    <row r="118" spans="1:25" ht="16" customHeight="1" x14ac:dyDescent="0.15">
      <c r="A118" s="98">
        <v>1701</v>
      </c>
      <c r="B118" s="16" t="s">
        <v>148</v>
      </c>
      <c r="C118" s="54">
        <v>4</v>
      </c>
      <c r="D118" s="87" t="s">
        <v>80</v>
      </c>
      <c r="E118" s="31" t="s">
        <v>80</v>
      </c>
      <c r="F118" s="72" t="s">
        <v>320</v>
      </c>
      <c r="G118" s="20"/>
      <c r="H118" s="65">
        <f>IF(Table2[[#This Row],[STEPmod publication index]]=Table2[[#This Row],[Final Listing]],1,0)</f>
        <v>1</v>
      </c>
      <c r="I118" s="16" t="s">
        <v>20</v>
      </c>
      <c r="J118" s="16" t="s">
        <v>21</v>
      </c>
      <c r="K118" s="55" t="s">
        <v>80</v>
      </c>
      <c r="L118" s="16" t="s">
        <v>80</v>
      </c>
      <c r="M118" s="16" t="s">
        <v>80</v>
      </c>
      <c r="N118" s="18">
        <f t="shared" si="17"/>
        <v>1</v>
      </c>
      <c r="O118" s="16"/>
      <c r="P118" s="18">
        <f t="shared" si="19"/>
        <v>1</v>
      </c>
      <c r="Q118" s="19">
        <f t="shared" si="18"/>
        <v>1</v>
      </c>
      <c r="R118" s="3"/>
      <c r="S118" s="3"/>
      <c r="T118" s="3"/>
      <c r="U118" s="3"/>
      <c r="X118" s="3"/>
      <c r="Y118" s="3"/>
    </row>
    <row r="119" spans="1:25" ht="16" customHeight="1" x14ac:dyDescent="0.15">
      <c r="A119" s="98">
        <v>1702</v>
      </c>
      <c r="B119" s="16" t="s">
        <v>149</v>
      </c>
      <c r="C119" s="54">
        <v>4</v>
      </c>
      <c r="D119" s="56" t="s">
        <v>19</v>
      </c>
      <c r="E119" s="53" t="s">
        <v>19</v>
      </c>
      <c r="F119" s="86" t="s">
        <v>323</v>
      </c>
      <c r="G119" s="72"/>
      <c r="H119" s="65">
        <f>IF(Table2[[#This Row],[STEPmod publication index]]=Table2[[#This Row],[Final Listing]],1,0)</f>
        <v>1</v>
      </c>
      <c r="I119" s="16" t="s">
        <v>20</v>
      </c>
      <c r="J119" s="16" t="s">
        <v>21</v>
      </c>
      <c r="K119" s="55" t="s">
        <v>19</v>
      </c>
      <c r="L119" s="17" t="s">
        <v>19</v>
      </c>
      <c r="M119" s="17" t="s">
        <v>19</v>
      </c>
      <c r="N119" s="18">
        <f t="shared" si="17"/>
        <v>1</v>
      </c>
      <c r="O119" s="16"/>
      <c r="P119" s="18">
        <f t="shared" si="19"/>
        <v>1</v>
      </c>
      <c r="Q119" s="19">
        <f t="shared" si="18"/>
        <v>1</v>
      </c>
      <c r="R119" s="3"/>
      <c r="S119" s="3"/>
      <c r="T119" s="3"/>
      <c r="U119" s="3"/>
      <c r="X119" s="3"/>
      <c r="Y119" s="3"/>
    </row>
    <row r="120" spans="1:25" ht="16" customHeight="1" x14ac:dyDescent="0.15">
      <c r="A120" s="98">
        <v>1703</v>
      </c>
      <c r="B120" s="16" t="s">
        <v>150</v>
      </c>
      <c r="C120" s="54">
        <v>5</v>
      </c>
      <c r="D120" s="84" t="s">
        <v>38</v>
      </c>
      <c r="E120" s="53" t="s">
        <v>38</v>
      </c>
      <c r="F120" s="72" t="s">
        <v>321</v>
      </c>
      <c r="G120" s="20"/>
      <c r="H120" s="65">
        <f>IF(Table2[[#This Row],[STEPmod publication index]]=Table2[[#This Row],[Final Listing]],1,0)</f>
        <v>1</v>
      </c>
      <c r="I120" s="16" t="s">
        <v>20</v>
      </c>
      <c r="J120" s="16" t="s">
        <v>21</v>
      </c>
      <c r="K120" s="55" t="s">
        <v>38</v>
      </c>
      <c r="L120" s="17" t="s">
        <v>38</v>
      </c>
      <c r="M120" s="16" t="s">
        <v>38</v>
      </c>
      <c r="N120" s="18">
        <f t="shared" si="17"/>
        <v>1</v>
      </c>
      <c r="O120" s="16"/>
      <c r="P120" s="18">
        <f t="shared" si="19"/>
        <v>1</v>
      </c>
      <c r="Q120" s="19">
        <f t="shared" si="18"/>
        <v>1</v>
      </c>
      <c r="R120" s="3"/>
      <c r="S120" s="3"/>
      <c r="T120" s="3"/>
      <c r="U120" s="3"/>
      <c r="X120" s="3"/>
      <c r="Y120" s="3"/>
    </row>
    <row r="121" spans="1:25" ht="16" customHeight="1" x14ac:dyDescent="0.15">
      <c r="A121" s="98">
        <v>1704</v>
      </c>
      <c r="B121" s="16" t="s">
        <v>151</v>
      </c>
      <c r="C121" s="54">
        <v>4</v>
      </c>
      <c r="D121" s="84" t="s">
        <v>38</v>
      </c>
      <c r="E121" s="53" t="s">
        <v>38</v>
      </c>
      <c r="F121" s="72" t="s">
        <v>321</v>
      </c>
      <c r="G121" s="20"/>
      <c r="H121" s="65">
        <f>IF(Table2[[#This Row],[STEPmod publication index]]=Table2[[#This Row],[Final Listing]],1,0)</f>
        <v>1</v>
      </c>
      <c r="I121" s="16" t="s">
        <v>20</v>
      </c>
      <c r="J121" s="16" t="s">
        <v>21</v>
      </c>
      <c r="K121" s="55" t="s">
        <v>38</v>
      </c>
      <c r="L121" s="17" t="s">
        <v>38</v>
      </c>
      <c r="M121" s="16" t="s">
        <v>38</v>
      </c>
      <c r="N121" s="18">
        <f t="shared" si="17"/>
        <v>1</v>
      </c>
      <c r="O121" s="16"/>
      <c r="P121" s="18">
        <f t="shared" si="19"/>
        <v>1</v>
      </c>
      <c r="Q121" s="19">
        <f t="shared" si="18"/>
        <v>1</v>
      </c>
      <c r="R121" s="3"/>
      <c r="S121" s="3"/>
      <c r="T121" s="3"/>
      <c r="U121" s="3"/>
      <c r="X121" s="3"/>
      <c r="Y121" s="3"/>
    </row>
    <row r="122" spans="1:25" ht="16" customHeight="1" x14ac:dyDescent="0.15">
      <c r="A122" s="98">
        <v>1705</v>
      </c>
      <c r="B122" s="16" t="s">
        <v>152</v>
      </c>
      <c r="C122" s="54">
        <v>5</v>
      </c>
      <c r="D122" s="84" t="s">
        <v>38</v>
      </c>
      <c r="E122" s="53" t="s">
        <v>38</v>
      </c>
      <c r="F122" s="72" t="s">
        <v>321</v>
      </c>
      <c r="G122" s="20"/>
      <c r="H122" s="65">
        <f>IF(Table2[[#This Row],[STEPmod publication index]]=Table2[[#This Row],[Final Listing]],1,0)</f>
        <v>1</v>
      </c>
      <c r="I122" s="16" t="s">
        <v>20</v>
      </c>
      <c r="J122" s="16" t="s">
        <v>21</v>
      </c>
      <c r="K122" s="55" t="s">
        <v>38</v>
      </c>
      <c r="L122" s="17" t="s">
        <v>38</v>
      </c>
      <c r="M122" s="16" t="s">
        <v>38</v>
      </c>
      <c r="N122" s="18">
        <f t="shared" si="17"/>
        <v>1</v>
      </c>
      <c r="O122" s="16"/>
      <c r="P122" s="18">
        <f t="shared" si="19"/>
        <v>1</v>
      </c>
      <c r="Q122" s="19">
        <f t="shared" si="18"/>
        <v>1</v>
      </c>
      <c r="R122" s="3"/>
      <c r="S122" s="3"/>
      <c r="T122" s="3"/>
      <c r="U122" s="3"/>
      <c r="X122" s="3"/>
      <c r="Y122" s="3"/>
    </row>
    <row r="123" spans="1:25" ht="16" customHeight="1" x14ac:dyDescent="0.15">
      <c r="A123" s="98">
        <v>1706</v>
      </c>
      <c r="B123" s="16" t="s">
        <v>153</v>
      </c>
      <c r="C123" s="54">
        <v>5</v>
      </c>
      <c r="D123" s="31" t="s">
        <v>29</v>
      </c>
      <c r="E123" s="53" t="s">
        <v>29</v>
      </c>
      <c r="F123" s="86" t="s">
        <v>322</v>
      </c>
      <c r="G123" s="72"/>
      <c r="H123" s="65">
        <f>IF(Table2[[#This Row],[STEPmod publication index]]=Table2[[#This Row],[Final Listing]],1,0)</f>
        <v>1</v>
      </c>
      <c r="I123" s="16" t="s">
        <v>20</v>
      </c>
      <c r="J123" s="16" t="s">
        <v>21</v>
      </c>
      <c r="K123" s="55" t="s">
        <v>29</v>
      </c>
      <c r="L123" s="16" t="s">
        <v>29</v>
      </c>
      <c r="M123" s="17" t="s">
        <v>29</v>
      </c>
      <c r="N123" s="18">
        <f t="shared" ref="N123:N136" si="20">IF(ISBLANK(E123),0,1)</f>
        <v>1</v>
      </c>
      <c r="O123" s="16"/>
      <c r="P123" s="18">
        <f t="shared" si="19"/>
        <v>1</v>
      </c>
      <c r="Q123" s="19">
        <f t="shared" si="18"/>
        <v>1</v>
      </c>
      <c r="R123" s="3"/>
      <c r="S123" s="3"/>
      <c r="T123" s="3"/>
      <c r="U123" s="3"/>
      <c r="X123" s="3"/>
      <c r="Y123" s="3"/>
    </row>
    <row r="124" spans="1:25" ht="16" customHeight="1" x14ac:dyDescent="0.15">
      <c r="A124" s="98">
        <v>1707</v>
      </c>
      <c r="B124" s="16" t="s">
        <v>154</v>
      </c>
      <c r="C124" s="54">
        <v>6</v>
      </c>
      <c r="D124" s="31" t="s">
        <v>80</v>
      </c>
      <c r="E124" s="31" t="s">
        <v>80</v>
      </c>
      <c r="F124" s="72" t="s">
        <v>320</v>
      </c>
      <c r="G124" s="20"/>
      <c r="H124" s="65">
        <f>IF(Table2[[#This Row],[STEPmod publication index]]=Table2[[#This Row],[Final Listing]],1,0)</f>
        <v>1</v>
      </c>
      <c r="I124" s="16" t="s">
        <v>20</v>
      </c>
      <c r="J124" s="16" t="s">
        <v>21</v>
      </c>
      <c r="K124" s="55" t="s">
        <v>80</v>
      </c>
      <c r="L124" s="17" t="s">
        <v>80</v>
      </c>
      <c r="M124" s="16" t="s">
        <v>80</v>
      </c>
      <c r="N124" s="18">
        <f t="shared" si="20"/>
        <v>1</v>
      </c>
      <c r="O124" s="16"/>
      <c r="P124" s="18">
        <f t="shared" si="19"/>
        <v>1</v>
      </c>
      <c r="Q124" s="19">
        <f t="shared" si="18"/>
        <v>1</v>
      </c>
      <c r="R124" s="3"/>
      <c r="S124" s="3"/>
      <c r="T124" s="3"/>
      <c r="U124" s="3"/>
      <c r="X124" s="3"/>
      <c r="Y124" s="3"/>
    </row>
    <row r="125" spans="1:25" ht="16" customHeight="1" x14ac:dyDescent="0.15">
      <c r="A125" s="98">
        <v>1708</v>
      </c>
      <c r="B125" s="16" t="s">
        <v>155</v>
      </c>
      <c r="C125" s="54">
        <v>3</v>
      </c>
      <c r="D125" s="28" t="s">
        <v>80</v>
      </c>
      <c r="E125" s="31" t="s">
        <v>80</v>
      </c>
      <c r="F125" s="72" t="s">
        <v>320</v>
      </c>
      <c r="G125" s="20"/>
      <c r="H125" s="65">
        <f>IF(Table2[[#This Row],[STEPmod publication index]]=Table2[[#This Row],[Final Listing]],1,0)</f>
        <v>1</v>
      </c>
      <c r="I125" s="16" t="s">
        <v>20</v>
      </c>
      <c r="J125" s="16" t="s">
        <v>21</v>
      </c>
      <c r="K125" s="55" t="s">
        <v>80</v>
      </c>
      <c r="L125" s="17" t="s">
        <v>80</v>
      </c>
      <c r="M125" s="16" t="s">
        <v>80</v>
      </c>
      <c r="N125" s="18">
        <f t="shared" si="20"/>
        <v>1</v>
      </c>
      <c r="O125" s="16"/>
      <c r="P125" s="18">
        <f t="shared" si="19"/>
        <v>1</v>
      </c>
      <c r="Q125" s="19">
        <f t="shared" si="18"/>
        <v>1</v>
      </c>
      <c r="R125" s="3"/>
      <c r="S125" s="3"/>
      <c r="T125" s="3"/>
      <c r="U125" s="3"/>
      <c r="X125" s="3"/>
      <c r="Y125" s="3"/>
    </row>
    <row r="126" spans="1:25" ht="16" customHeight="1" x14ac:dyDescent="0.15">
      <c r="A126" s="27">
        <v>1709</v>
      </c>
      <c r="B126" s="16" t="s">
        <v>156</v>
      </c>
      <c r="C126" s="19" t="s">
        <v>97</v>
      </c>
      <c r="D126" s="56" t="s">
        <v>98</v>
      </c>
      <c r="E126" s="56" t="s">
        <v>98</v>
      </c>
      <c r="F126" s="73" t="s">
        <v>324</v>
      </c>
      <c r="G126" s="20" t="s">
        <v>316</v>
      </c>
      <c r="H126" s="65">
        <f>IF(Table2[[#This Row],[STEPmod publication index]]=Table2[[#This Row],[Final Listing]],1,0)</f>
        <v>1</v>
      </c>
      <c r="I126" s="16" t="s">
        <v>20</v>
      </c>
      <c r="J126" s="16" t="s">
        <v>21</v>
      </c>
      <c r="K126" s="55" t="s">
        <v>79</v>
      </c>
      <c r="L126" s="17" t="s">
        <v>80</v>
      </c>
      <c r="M126" s="17" t="s">
        <v>79</v>
      </c>
      <c r="N126" s="18">
        <f t="shared" si="20"/>
        <v>1</v>
      </c>
      <c r="O126" s="16"/>
      <c r="P126" s="18">
        <f t="shared" si="19"/>
        <v>1</v>
      </c>
      <c r="Q126" s="19">
        <f t="shared" si="18"/>
        <v>0</v>
      </c>
      <c r="R126" s="3"/>
      <c r="S126" s="3"/>
      <c r="T126" s="3"/>
      <c r="U126" s="3"/>
      <c r="X126" s="3"/>
      <c r="Y126" s="3"/>
    </row>
    <row r="127" spans="1:25" ht="16" customHeight="1" x14ac:dyDescent="0.15">
      <c r="A127" s="98">
        <v>1710</v>
      </c>
      <c r="B127" s="16" t="s">
        <v>157</v>
      </c>
      <c r="C127" s="54">
        <v>4</v>
      </c>
      <c r="D127" s="31" t="s">
        <v>80</v>
      </c>
      <c r="E127" s="31" t="s">
        <v>80</v>
      </c>
      <c r="F127" s="72" t="s">
        <v>320</v>
      </c>
      <c r="G127" s="20"/>
      <c r="H127" s="65">
        <f>IF(Table2[[#This Row],[STEPmod publication index]]=Table2[[#This Row],[Final Listing]],1,0)</f>
        <v>1</v>
      </c>
      <c r="I127" s="16" t="s">
        <v>20</v>
      </c>
      <c r="J127" s="16" t="s">
        <v>21</v>
      </c>
      <c r="K127" s="55" t="s">
        <v>80</v>
      </c>
      <c r="L127" s="17" t="s">
        <v>80</v>
      </c>
      <c r="M127" s="16" t="s">
        <v>80</v>
      </c>
      <c r="N127" s="18">
        <f t="shared" si="20"/>
        <v>1</v>
      </c>
      <c r="O127" s="16"/>
      <c r="P127" s="18">
        <f t="shared" si="19"/>
        <v>1</v>
      </c>
      <c r="Q127" s="19">
        <f t="shared" si="18"/>
        <v>1</v>
      </c>
      <c r="R127" s="3"/>
      <c r="S127" s="3"/>
      <c r="T127" s="3"/>
      <c r="U127" s="3"/>
      <c r="X127" s="3"/>
      <c r="Y127" s="3"/>
    </row>
    <row r="128" spans="1:25" ht="16" customHeight="1" x14ac:dyDescent="0.15">
      <c r="A128" s="98">
        <v>1711</v>
      </c>
      <c r="B128" s="16" t="s">
        <v>158</v>
      </c>
      <c r="C128" s="54">
        <v>4</v>
      </c>
      <c r="D128" s="28" t="s">
        <v>29</v>
      </c>
      <c r="E128" s="53" t="s">
        <v>29</v>
      </c>
      <c r="F128" s="71" t="s">
        <v>322</v>
      </c>
      <c r="G128" s="72"/>
      <c r="H128" s="65">
        <f>IF(Table2[[#This Row],[STEPmod publication index]]=Table2[[#This Row],[Final Listing]],1,0)</f>
        <v>1</v>
      </c>
      <c r="I128" s="16" t="s">
        <v>20</v>
      </c>
      <c r="J128" s="16" t="s">
        <v>21</v>
      </c>
      <c r="K128" s="55" t="s">
        <v>29</v>
      </c>
      <c r="L128" s="16" t="s">
        <v>29</v>
      </c>
      <c r="M128" s="17" t="s">
        <v>29</v>
      </c>
      <c r="N128" s="18">
        <f t="shared" si="20"/>
        <v>1</v>
      </c>
      <c r="O128" s="16"/>
      <c r="P128" s="18">
        <f t="shared" si="19"/>
        <v>1</v>
      </c>
      <c r="Q128" s="19">
        <f t="shared" si="18"/>
        <v>1</v>
      </c>
      <c r="R128" s="3"/>
      <c r="S128" s="3"/>
      <c r="T128" s="3"/>
      <c r="U128" s="3"/>
      <c r="X128" s="3"/>
      <c r="Y128" s="3"/>
    </row>
    <row r="129" spans="1:25" ht="16" customHeight="1" x14ac:dyDescent="0.15">
      <c r="A129" s="98">
        <v>1712</v>
      </c>
      <c r="B129" s="16" t="s">
        <v>159</v>
      </c>
      <c r="C129" s="54">
        <v>4</v>
      </c>
      <c r="D129" s="31" t="s">
        <v>29</v>
      </c>
      <c r="E129" s="53" t="s">
        <v>29</v>
      </c>
      <c r="F129" s="71" t="s">
        <v>322</v>
      </c>
      <c r="G129" s="72"/>
      <c r="H129" s="65">
        <f>IF(Table2[[#This Row],[STEPmod publication index]]=Table2[[#This Row],[Final Listing]],1,0)</f>
        <v>1</v>
      </c>
      <c r="I129" s="16" t="s">
        <v>20</v>
      </c>
      <c r="J129" s="16" t="s">
        <v>21</v>
      </c>
      <c r="K129" s="55" t="s">
        <v>29</v>
      </c>
      <c r="L129" s="16" t="s">
        <v>29</v>
      </c>
      <c r="M129" s="17" t="s">
        <v>29</v>
      </c>
      <c r="N129" s="18">
        <f t="shared" si="20"/>
        <v>1</v>
      </c>
      <c r="O129" s="16"/>
      <c r="P129" s="18">
        <f t="shared" si="19"/>
        <v>1</v>
      </c>
      <c r="Q129" s="19">
        <f t="shared" si="18"/>
        <v>1</v>
      </c>
      <c r="R129" s="3"/>
      <c r="S129" s="3"/>
      <c r="T129" s="3"/>
      <c r="U129" s="3"/>
      <c r="X129" s="3"/>
      <c r="Y129" s="3"/>
    </row>
    <row r="130" spans="1:25" ht="16" customHeight="1" x14ac:dyDescent="0.15">
      <c r="A130" s="98">
        <v>1714</v>
      </c>
      <c r="B130" s="16" t="s">
        <v>160</v>
      </c>
      <c r="C130" s="54">
        <v>4</v>
      </c>
      <c r="D130" s="84" t="s">
        <v>38</v>
      </c>
      <c r="E130" s="53" t="s">
        <v>38</v>
      </c>
      <c r="F130" s="72" t="s">
        <v>321</v>
      </c>
      <c r="G130" s="20"/>
      <c r="H130" s="65">
        <f>IF(Table2[[#This Row],[STEPmod publication index]]=Table2[[#This Row],[Final Listing]],1,0)</f>
        <v>1</v>
      </c>
      <c r="I130" s="16" t="s">
        <v>20</v>
      </c>
      <c r="J130" s="16" t="s">
        <v>21</v>
      </c>
      <c r="K130" s="55" t="s">
        <v>38</v>
      </c>
      <c r="L130" s="17" t="s">
        <v>38</v>
      </c>
      <c r="M130" s="16" t="s">
        <v>38</v>
      </c>
      <c r="N130" s="18">
        <f t="shared" si="20"/>
        <v>1</v>
      </c>
      <c r="O130" s="16"/>
      <c r="P130" s="18">
        <f t="shared" si="19"/>
        <v>1</v>
      </c>
      <c r="Q130" s="19">
        <f t="shared" si="18"/>
        <v>1</v>
      </c>
      <c r="R130" s="3"/>
      <c r="S130" s="3"/>
      <c r="T130" s="3"/>
      <c r="U130" s="3"/>
      <c r="X130" s="3"/>
      <c r="Y130" s="3"/>
    </row>
    <row r="131" spans="1:25" ht="16" customHeight="1" x14ac:dyDescent="0.15">
      <c r="A131" s="98">
        <v>1716</v>
      </c>
      <c r="B131" s="16" t="s">
        <v>161</v>
      </c>
      <c r="C131" s="54">
        <v>5</v>
      </c>
      <c r="D131" s="31" t="s">
        <v>80</v>
      </c>
      <c r="E131" s="31" t="s">
        <v>80</v>
      </c>
      <c r="F131" s="72" t="s">
        <v>320</v>
      </c>
      <c r="G131" s="20"/>
      <c r="H131" s="65">
        <f>IF(Table2[[#This Row],[STEPmod publication index]]=Table2[[#This Row],[Final Listing]],1,0)</f>
        <v>1</v>
      </c>
      <c r="I131" s="16" t="s">
        <v>20</v>
      </c>
      <c r="J131" s="16" t="s">
        <v>21</v>
      </c>
      <c r="K131" s="55" t="s">
        <v>80</v>
      </c>
      <c r="L131" s="16" t="s">
        <v>80</v>
      </c>
      <c r="M131" s="16" t="s">
        <v>80</v>
      </c>
      <c r="N131" s="18">
        <f t="shared" si="20"/>
        <v>1</v>
      </c>
      <c r="O131" s="16"/>
      <c r="P131" s="18">
        <f t="shared" si="19"/>
        <v>1</v>
      </c>
      <c r="Q131" s="19">
        <f t="shared" ref="Q131:Q136" si="21">IF(AND(I131="Yes",J131="CR11",K131=L131,L131=M131,M131=E131),1,IF(AND(I131="Yes",J131="CR11",K131=M131,M131=E131),0.5,0))</f>
        <v>1</v>
      </c>
      <c r="R131" s="3"/>
      <c r="S131" s="3"/>
      <c r="T131" s="3"/>
      <c r="U131" s="3"/>
      <c r="X131" s="3"/>
      <c r="Y131" s="3"/>
    </row>
    <row r="132" spans="1:25" ht="16" customHeight="1" x14ac:dyDescent="0.15">
      <c r="A132" s="97">
        <v>1717</v>
      </c>
      <c r="B132" s="16" t="s">
        <v>162</v>
      </c>
      <c r="C132" s="54">
        <v>4</v>
      </c>
      <c r="D132" s="31" t="s">
        <v>29</v>
      </c>
      <c r="E132" s="53" t="s">
        <v>29</v>
      </c>
      <c r="F132" s="71" t="s">
        <v>322</v>
      </c>
      <c r="G132" s="72"/>
      <c r="H132" s="65">
        <f>IF(Table2[[#This Row],[STEPmod publication index]]=Table2[[#This Row],[Final Listing]],1,0)</f>
        <v>1</v>
      </c>
      <c r="I132" s="16"/>
      <c r="J132" s="16"/>
      <c r="K132" s="55" t="s">
        <v>29</v>
      </c>
      <c r="L132" s="17" t="s">
        <v>29</v>
      </c>
      <c r="M132" s="16" t="s">
        <v>29</v>
      </c>
      <c r="N132" s="18">
        <f t="shared" si="20"/>
        <v>1</v>
      </c>
      <c r="O132" s="16"/>
      <c r="P132" s="18">
        <f t="shared" si="19"/>
        <v>1</v>
      </c>
      <c r="Q132" s="19">
        <f t="shared" si="21"/>
        <v>0</v>
      </c>
      <c r="R132" s="3"/>
      <c r="S132" s="3"/>
      <c r="T132" s="3"/>
      <c r="U132" s="3"/>
      <c r="X132" s="3"/>
      <c r="Y132" s="3"/>
    </row>
    <row r="133" spans="1:25" ht="16" customHeight="1" x14ac:dyDescent="0.15">
      <c r="A133" s="98">
        <v>1718</v>
      </c>
      <c r="B133" s="16" t="s">
        <v>163</v>
      </c>
      <c r="C133" s="54">
        <v>6</v>
      </c>
      <c r="D133" s="28" t="s">
        <v>80</v>
      </c>
      <c r="E133" s="87" t="s">
        <v>80</v>
      </c>
      <c r="F133" s="72" t="s">
        <v>320</v>
      </c>
      <c r="G133" s="20"/>
      <c r="H133" s="65">
        <f>IF(Table2[[#This Row],[STEPmod publication index]]=Table2[[#This Row],[Final Listing]],1,0)</f>
        <v>1</v>
      </c>
      <c r="I133" s="16" t="s">
        <v>20</v>
      </c>
      <c r="J133" s="16" t="s">
        <v>21</v>
      </c>
      <c r="K133" s="55" t="s">
        <v>80</v>
      </c>
      <c r="L133" s="16" t="s">
        <v>80</v>
      </c>
      <c r="M133" s="16" t="s">
        <v>80</v>
      </c>
      <c r="N133" s="18">
        <f t="shared" si="20"/>
        <v>1</v>
      </c>
      <c r="O133" s="16"/>
      <c r="P133" s="18">
        <f t="shared" si="19"/>
        <v>1</v>
      </c>
      <c r="Q133" s="19">
        <f t="shared" si="21"/>
        <v>1</v>
      </c>
      <c r="R133" s="3"/>
      <c r="S133" s="3"/>
      <c r="T133" s="3"/>
      <c r="U133" s="3"/>
      <c r="X133" s="3"/>
      <c r="Y133" s="3"/>
    </row>
    <row r="134" spans="1:25" ht="16" customHeight="1" x14ac:dyDescent="0.15">
      <c r="A134" s="98">
        <v>1721</v>
      </c>
      <c r="B134" s="16" t="s">
        <v>164</v>
      </c>
      <c r="C134" s="54">
        <v>4</v>
      </c>
      <c r="D134" s="56" t="s">
        <v>38</v>
      </c>
      <c r="E134" s="53" t="s">
        <v>38</v>
      </c>
      <c r="F134" s="87" t="s">
        <v>321</v>
      </c>
      <c r="G134" s="20"/>
      <c r="H134" s="65">
        <f>IF(Table2[[#This Row],[STEPmod publication index]]=Table2[[#This Row],[Final Listing]],1,0)</f>
        <v>1</v>
      </c>
      <c r="I134" s="16" t="s">
        <v>20</v>
      </c>
      <c r="J134" s="16" t="s">
        <v>21</v>
      </c>
      <c r="K134" s="55" t="s">
        <v>38</v>
      </c>
      <c r="L134" s="17" t="s">
        <v>38</v>
      </c>
      <c r="M134" s="16" t="s">
        <v>38</v>
      </c>
      <c r="N134" s="18">
        <f t="shared" si="20"/>
        <v>1</v>
      </c>
      <c r="O134" s="16"/>
      <c r="P134" s="18">
        <f t="shared" si="19"/>
        <v>1</v>
      </c>
      <c r="Q134" s="19">
        <f t="shared" si="21"/>
        <v>1</v>
      </c>
      <c r="R134" s="3"/>
      <c r="S134" s="3"/>
      <c r="T134" s="3"/>
      <c r="U134" s="3"/>
      <c r="X134" s="3"/>
      <c r="Y134" s="3"/>
    </row>
    <row r="135" spans="1:25" ht="16" customHeight="1" x14ac:dyDescent="0.15">
      <c r="A135" s="98">
        <v>1722</v>
      </c>
      <c r="B135" s="16" t="s">
        <v>166</v>
      </c>
      <c r="C135" s="54">
        <v>4</v>
      </c>
      <c r="D135" s="56" t="s">
        <v>79</v>
      </c>
      <c r="E135" s="53" t="s">
        <v>79</v>
      </c>
      <c r="F135" s="72" t="s">
        <v>320</v>
      </c>
      <c r="G135" s="20"/>
      <c r="H135" s="65">
        <f>IF(Table2[[#This Row],[STEPmod publication index]]=Table2[[#This Row],[Final Listing]],1,0)</f>
        <v>1</v>
      </c>
      <c r="I135" s="16" t="s">
        <v>20</v>
      </c>
      <c r="J135" s="16" t="s">
        <v>21</v>
      </c>
      <c r="K135" s="55" t="s">
        <v>79</v>
      </c>
      <c r="L135" s="16" t="s">
        <v>29</v>
      </c>
      <c r="M135" s="17" t="s">
        <v>79</v>
      </c>
      <c r="N135" s="18">
        <f t="shared" si="20"/>
        <v>1</v>
      </c>
      <c r="O135" s="16"/>
      <c r="P135" s="18">
        <f t="shared" si="19"/>
        <v>1</v>
      </c>
      <c r="Q135" s="19">
        <f t="shared" si="21"/>
        <v>0.5</v>
      </c>
      <c r="R135" s="3"/>
      <c r="S135" s="3"/>
      <c r="T135" s="3"/>
      <c r="U135" s="3"/>
      <c r="X135" s="3"/>
      <c r="Y135" s="3"/>
    </row>
    <row r="136" spans="1:25" ht="16" customHeight="1" x14ac:dyDescent="0.15">
      <c r="A136" s="98">
        <v>1723</v>
      </c>
      <c r="B136" s="16" t="s">
        <v>167</v>
      </c>
      <c r="C136" s="54">
        <v>4</v>
      </c>
      <c r="D136" s="31" t="s">
        <v>80</v>
      </c>
      <c r="E136" s="31" t="s">
        <v>80</v>
      </c>
      <c r="F136" s="72" t="s">
        <v>320</v>
      </c>
      <c r="G136" s="20"/>
      <c r="H136" s="65">
        <f>IF(Table2[[#This Row],[STEPmod publication index]]=Table2[[#This Row],[Final Listing]],1,0)</f>
        <v>1</v>
      </c>
      <c r="I136" s="16" t="s">
        <v>20</v>
      </c>
      <c r="J136" s="16" t="s">
        <v>21</v>
      </c>
      <c r="K136" s="55" t="s">
        <v>80</v>
      </c>
      <c r="L136" s="17" t="s">
        <v>80</v>
      </c>
      <c r="M136" s="16" t="s">
        <v>80</v>
      </c>
      <c r="N136" s="18">
        <f t="shared" si="20"/>
        <v>1</v>
      </c>
      <c r="O136" s="16"/>
      <c r="P136" s="18">
        <f t="shared" si="19"/>
        <v>1</v>
      </c>
      <c r="Q136" s="19">
        <f t="shared" si="21"/>
        <v>1</v>
      </c>
      <c r="R136" s="3"/>
      <c r="S136" s="3"/>
      <c r="T136" s="3"/>
      <c r="U136" s="3"/>
      <c r="X136" s="3"/>
      <c r="Y136" s="3"/>
    </row>
    <row r="137" spans="1:25" ht="16" customHeight="1" x14ac:dyDescent="0.15">
      <c r="A137" s="27">
        <v>1724</v>
      </c>
      <c r="B137" s="16" t="s">
        <v>168</v>
      </c>
      <c r="C137" s="36">
        <v>5</v>
      </c>
      <c r="D137" s="56" t="s">
        <v>79</v>
      </c>
      <c r="E137" s="31" t="s">
        <v>79</v>
      </c>
      <c r="F137" s="72" t="s">
        <v>320</v>
      </c>
      <c r="G137" s="20"/>
      <c r="H137" s="65">
        <f>IF(Table2[[#This Row],[STEPmod publication index]]=Table2[[#This Row],[Final Listing]],1,0)</f>
        <v>1</v>
      </c>
      <c r="I137" s="16"/>
      <c r="J137" s="16"/>
      <c r="K137" s="37"/>
      <c r="L137" s="16"/>
      <c r="M137" s="16"/>
      <c r="N137" s="18"/>
      <c r="O137" s="16"/>
      <c r="P137" s="18"/>
      <c r="Q137" s="19"/>
      <c r="R137" s="3"/>
      <c r="S137" s="3"/>
      <c r="T137" s="3"/>
      <c r="U137" s="3"/>
      <c r="X137" s="3"/>
      <c r="Y137" s="3"/>
    </row>
    <row r="138" spans="1:25" ht="16" customHeight="1" x14ac:dyDescent="0.15">
      <c r="A138" s="97">
        <v>1725</v>
      </c>
      <c r="B138" s="55" t="s">
        <v>170</v>
      </c>
      <c r="C138" s="54">
        <v>5</v>
      </c>
      <c r="D138" s="84" t="s">
        <v>79</v>
      </c>
      <c r="E138" s="53" t="s">
        <v>79</v>
      </c>
      <c r="F138" s="72" t="s">
        <v>320</v>
      </c>
      <c r="G138" s="20" t="s">
        <v>171</v>
      </c>
      <c r="H138" s="65">
        <f>IF(Table2[[#This Row],[STEPmod publication index]]=Table2[[#This Row],[Final Listing]],1,0)</f>
        <v>1</v>
      </c>
      <c r="I138" s="16"/>
      <c r="J138" s="16"/>
      <c r="K138" s="55" t="s">
        <v>79</v>
      </c>
      <c r="L138" s="17" t="s">
        <v>80</v>
      </c>
      <c r="M138" s="17" t="s">
        <v>79</v>
      </c>
      <c r="N138" s="18">
        <f t="shared" ref="N138:N143" si="22">IF(ISBLANK(E138),0,1)</f>
        <v>1</v>
      </c>
      <c r="O138" s="16"/>
      <c r="P138" s="18">
        <f t="shared" ref="P138:P143" si="23">IF(ISBLANK(O138),IF(ISBLANK(E138),0,1),1)</f>
        <v>1</v>
      </c>
      <c r="Q138" s="19">
        <f t="shared" ref="Q138:Q143" si="24">IF(AND(I138="Yes",J138="CR11",K138=L138,L138=M138,M138=E138),1,IF(AND(I138="Yes",J138="CR11",K138=M138,M138=E138),0.5,0))</f>
        <v>0</v>
      </c>
      <c r="R138" s="3"/>
      <c r="S138" s="3"/>
      <c r="T138" s="3"/>
      <c r="U138" s="3"/>
      <c r="X138" s="3"/>
      <c r="Y138" s="3"/>
    </row>
    <row r="139" spans="1:25" ht="16" customHeight="1" x14ac:dyDescent="0.15">
      <c r="A139" s="98">
        <v>1726</v>
      </c>
      <c r="B139" s="16" t="s">
        <v>172</v>
      </c>
      <c r="C139" s="54">
        <v>4</v>
      </c>
      <c r="D139" s="31" t="s">
        <v>80</v>
      </c>
      <c r="E139" s="31" t="s">
        <v>80</v>
      </c>
      <c r="F139" s="87" t="s">
        <v>320</v>
      </c>
      <c r="G139" s="20"/>
      <c r="H139" s="65">
        <f>IF(Table2[[#This Row],[STEPmod publication index]]=Table2[[#This Row],[Final Listing]],1,0)</f>
        <v>1</v>
      </c>
      <c r="I139" s="16" t="s">
        <v>20</v>
      </c>
      <c r="J139" s="16" t="s">
        <v>21</v>
      </c>
      <c r="K139" s="55" t="s">
        <v>80</v>
      </c>
      <c r="L139" s="16" t="s">
        <v>80</v>
      </c>
      <c r="M139" s="16" t="s">
        <v>80</v>
      </c>
      <c r="N139" s="18">
        <f t="shared" si="22"/>
        <v>1</v>
      </c>
      <c r="O139" s="16"/>
      <c r="P139" s="18">
        <f t="shared" si="23"/>
        <v>1</v>
      </c>
      <c r="Q139" s="19">
        <f t="shared" si="24"/>
        <v>1</v>
      </c>
      <c r="R139" s="3"/>
      <c r="S139" s="3"/>
      <c r="T139" s="3"/>
      <c r="U139" s="3"/>
      <c r="X139" s="3"/>
      <c r="Y139" s="3"/>
    </row>
    <row r="140" spans="1:25" ht="16" customHeight="1" x14ac:dyDescent="0.15">
      <c r="A140" s="98">
        <v>1727</v>
      </c>
      <c r="B140" s="16" t="s">
        <v>174</v>
      </c>
      <c r="C140" s="54">
        <v>4</v>
      </c>
      <c r="D140" s="56" t="s">
        <v>79</v>
      </c>
      <c r="E140" s="53" t="s">
        <v>79</v>
      </c>
      <c r="F140" s="72" t="s">
        <v>320</v>
      </c>
      <c r="G140" s="20"/>
      <c r="H140" s="65">
        <f>IF(Table2[[#This Row],[STEPmod publication index]]=Table2[[#This Row],[Final Listing]],1,0)</f>
        <v>1</v>
      </c>
      <c r="I140" s="16" t="s">
        <v>20</v>
      </c>
      <c r="J140" s="16" t="s">
        <v>21</v>
      </c>
      <c r="K140" s="55" t="s">
        <v>79</v>
      </c>
      <c r="L140" s="16"/>
      <c r="M140" s="17" t="s">
        <v>79</v>
      </c>
      <c r="N140" s="18">
        <f t="shared" si="22"/>
        <v>1</v>
      </c>
      <c r="O140" s="16"/>
      <c r="P140" s="18">
        <f t="shared" si="23"/>
        <v>1</v>
      </c>
      <c r="Q140" s="19">
        <f t="shared" si="24"/>
        <v>0.5</v>
      </c>
      <c r="R140" s="3"/>
      <c r="S140" s="3"/>
      <c r="T140" s="3"/>
      <c r="U140" s="3"/>
      <c r="X140" s="3"/>
      <c r="Y140" s="3"/>
    </row>
    <row r="141" spans="1:25" ht="16" customHeight="1" x14ac:dyDescent="0.15">
      <c r="A141" s="98">
        <v>1728</v>
      </c>
      <c r="B141" s="16" t="s">
        <v>175</v>
      </c>
      <c r="C141" s="54">
        <v>5</v>
      </c>
      <c r="D141" s="31" t="s">
        <v>80</v>
      </c>
      <c r="E141" s="31" t="s">
        <v>80</v>
      </c>
      <c r="F141" s="72" t="s">
        <v>320</v>
      </c>
      <c r="G141" s="20"/>
      <c r="H141" s="65">
        <f>IF(Table2[[#This Row],[STEPmod publication index]]=Table2[[#This Row],[Final Listing]],1,0)</f>
        <v>1</v>
      </c>
      <c r="I141" s="16" t="s">
        <v>20</v>
      </c>
      <c r="J141" s="16" t="s">
        <v>21</v>
      </c>
      <c r="K141" s="55" t="s">
        <v>80</v>
      </c>
      <c r="L141" s="16" t="s">
        <v>80</v>
      </c>
      <c r="M141" s="16" t="s">
        <v>80</v>
      </c>
      <c r="N141" s="18">
        <f t="shared" si="22"/>
        <v>1</v>
      </c>
      <c r="O141" s="16"/>
      <c r="P141" s="18">
        <f t="shared" si="23"/>
        <v>1</v>
      </c>
      <c r="Q141" s="19">
        <f t="shared" si="24"/>
        <v>1</v>
      </c>
      <c r="R141" s="3"/>
      <c r="S141" s="3"/>
      <c r="T141" s="3"/>
      <c r="U141" s="3"/>
      <c r="X141" s="3"/>
      <c r="Y141" s="3"/>
    </row>
    <row r="142" spans="1:25" ht="16" customHeight="1" x14ac:dyDescent="0.15">
      <c r="A142" s="97">
        <v>1729</v>
      </c>
      <c r="B142" s="16" t="s">
        <v>177</v>
      </c>
      <c r="C142" s="54">
        <v>4</v>
      </c>
      <c r="D142" s="56" t="s">
        <v>79</v>
      </c>
      <c r="E142" s="53" t="s">
        <v>79</v>
      </c>
      <c r="F142" s="72" t="s">
        <v>320</v>
      </c>
      <c r="G142" s="20"/>
      <c r="H142" s="65">
        <f>IF(Table2[[#This Row],[STEPmod publication index]]=Table2[[#This Row],[Final Listing]],1,0)</f>
        <v>1</v>
      </c>
      <c r="I142" s="16"/>
      <c r="J142" s="16"/>
      <c r="K142" s="55" t="s">
        <v>79</v>
      </c>
      <c r="L142" s="17" t="s">
        <v>80</v>
      </c>
      <c r="M142" s="17" t="s">
        <v>79</v>
      </c>
      <c r="N142" s="18">
        <f t="shared" si="22"/>
        <v>1</v>
      </c>
      <c r="O142" s="16"/>
      <c r="P142" s="18">
        <f t="shared" si="23"/>
        <v>1</v>
      </c>
      <c r="Q142" s="19">
        <f t="shared" si="24"/>
        <v>0</v>
      </c>
      <c r="R142" s="3"/>
      <c r="S142" s="3"/>
      <c r="T142" s="3"/>
      <c r="U142" s="3"/>
      <c r="X142" s="3"/>
      <c r="Y142" s="3"/>
    </row>
    <row r="143" spans="1:25" ht="16" customHeight="1" x14ac:dyDescent="0.15">
      <c r="A143" s="98">
        <v>1731</v>
      </c>
      <c r="B143" s="16" t="s">
        <v>178</v>
      </c>
      <c r="C143" s="54">
        <v>5</v>
      </c>
      <c r="D143" s="84" t="s">
        <v>19</v>
      </c>
      <c r="E143" s="84" t="s">
        <v>19</v>
      </c>
      <c r="F143" s="71" t="s">
        <v>323</v>
      </c>
      <c r="G143" s="72"/>
      <c r="H143" s="65">
        <f>IF(Table2[[#This Row],[STEPmod publication index]]=Table2[[#This Row],[Final Listing]],1,0)</f>
        <v>1</v>
      </c>
      <c r="I143" s="16" t="s">
        <v>20</v>
      </c>
      <c r="J143" s="16" t="s">
        <v>21</v>
      </c>
      <c r="K143" s="55" t="s">
        <v>19</v>
      </c>
      <c r="L143" s="17" t="s">
        <v>19</v>
      </c>
      <c r="M143" s="17" t="s">
        <v>19</v>
      </c>
      <c r="N143" s="18">
        <f t="shared" si="22"/>
        <v>1</v>
      </c>
      <c r="O143" s="16"/>
      <c r="P143" s="18">
        <f t="shared" si="23"/>
        <v>1</v>
      </c>
      <c r="Q143" s="19">
        <f t="shared" si="24"/>
        <v>1</v>
      </c>
      <c r="R143" s="3"/>
      <c r="S143" s="3"/>
      <c r="T143" s="3"/>
      <c r="U143" s="3"/>
      <c r="X143" s="3"/>
      <c r="Y143" s="3"/>
    </row>
    <row r="144" spans="1:25" ht="16" customHeight="1" x14ac:dyDescent="0.15">
      <c r="A144" s="98">
        <v>1731</v>
      </c>
      <c r="B144" s="16" t="s">
        <v>178</v>
      </c>
      <c r="C144" s="54">
        <v>6</v>
      </c>
      <c r="D144" s="87" t="s">
        <v>17</v>
      </c>
      <c r="E144" s="31" t="s">
        <v>17</v>
      </c>
      <c r="F144" s="72" t="s">
        <v>321</v>
      </c>
      <c r="G144" s="20"/>
      <c r="H144" s="65">
        <f>IF(Table2[[#This Row],[STEPmod publication index]]=Table2[[#This Row],[Final Listing]],1,0)</f>
        <v>1</v>
      </c>
      <c r="I144" s="16"/>
      <c r="J144" s="16"/>
      <c r="K144" s="37"/>
      <c r="L144" s="16"/>
      <c r="M144" s="17"/>
      <c r="N144" s="18"/>
      <c r="O144" s="16"/>
      <c r="P144" s="18"/>
      <c r="Q144" s="19"/>
      <c r="R144" s="3"/>
      <c r="S144" s="3"/>
      <c r="T144" s="3"/>
      <c r="U144" s="3"/>
      <c r="X144" s="3"/>
      <c r="Y144" s="3"/>
    </row>
    <row r="145" spans="1:25" ht="16" customHeight="1" x14ac:dyDescent="0.15">
      <c r="A145" s="97">
        <v>1732</v>
      </c>
      <c r="B145" s="55" t="s">
        <v>179</v>
      </c>
      <c r="C145" s="54">
        <v>5</v>
      </c>
      <c r="D145" s="56" t="s">
        <v>38</v>
      </c>
      <c r="E145" s="53" t="s">
        <v>38</v>
      </c>
      <c r="F145" s="72" t="s">
        <v>321</v>
      </c>
      <c r="G145" s="20"/>
      <c r="H145" s="65">
        <f>IF(Table2[[#This Row],[STEPmod publication index]]=Table2[[#This Row],[Final Listing]],1,0)</f>
        <v>1</v>
      </c>
      <c r="I145" s="16"/>
      <c r="J145" s="16"/>
      <c r="K145" s="55" t="s">
        <v>38</v>
      </c>
      <c r="L145" s="17"/>
      <c r="M145" s="17"/>
      <c r="N145" s="18">
        <f t="shared" ref="N145:N178" si="25">IF(ISBLANK(E145),0,1)</f>
        <v>1</v>
      </c>
      <c r="O145" s="16"/>
      <c r="P145" s="18">
        <f t="shared" ref="P145:P178" si="26">IF(ISBLANK(O145),IF(ISBLANK(E145),0,1),1)</f>
        <v>1</v>
      </c>
      <c r="Q145" s="19">
        <f t="shared" ref="Q145:Q178" si="27">IF(AND(I145="Yes",J145="CR11",K145=L145,L145=M145,M145=E145),1,IF(AND(I145="Yes",J145="CR11",K145=M145,M145=E145),0.5,0))</f>
        <v>0</v>
      </c>
      <c r="R145" s="3"/>
      <c r="S145" s="3"/>
      <c r="T145" s="3"/>
      <c r="U145" s="3"/>
      <c r="X145" s="3"/>
      <c r="Y145" s="3"/>
    </row>
    <row r="146" spans="1:25" ht="16" customHeight="1" x14ac:dyDescent="0.15">
      <c r="A146" s="98">
        <v>1733</v>
      </c>
      <c r="B146" s="16" t="s">
        <v>181</v>
      </c>
      <c r="C146" s="54">
        <v>3</v>
      </c>
      <c r="D146" s="84" t="s">
        <v>79</v>
      </c>
      <c r="E146" s="86" t="s">
        <v>79</v>
      </c>
      <c r="F146" s="72" t="s">
        <v>320</v>
      </c>
      <c r="G146" s="20"/>
      <c r="H146" s="65">
        <f>IF(Table2[[#This Row],[STEPmod publication index]]=Table2[[#This Row],[Final Listing]],1,0)</f>
        <v>1</v>
      </c>
      <c r="I146" s="16" t="s">
        <v>20</v>
      </c>
      <c r="J146" s="16" t="s">
        <v>21</v>
      </c>
      <c r="K146" s="55" t="s">
        <v>79</v>
      </c>
      <c r="L146" s="17" t="s">
        <v>24</v>
      </c>
      <c r="M146" s="17" t="s">
        <v>79</v>
      </c>
      <c r="N146" s="18">
        <f t="shared" si="25"/>
        <v>1</v>
      </c>
      <c r="O146" s="17"/>
      <c r="P146" s="18">
        <f t="shared" si="26"/>
        <v>1</v>
      </c>
      <c r="Q146" s="19">
        <f t="shared" si="27"/>
        <v>0.5</v>
      </c>
      <c r="R146" s="3"/>
      <c r="S146" s="3"/>
      <c r="T146" s="3"/>
      <c r="U146" s="3"/>
      <c r="X146" s="3"/>
      <c r="Y146" s="3"/>
    </row>
    <row r="147" spans="1:25" ht="16" customHeight="1" x14ac:dyDescent="0.15">
      <c r="A147" s="98">
        <v>1735</v>
      </c>
      <c r="B147" s="16" t="s">
        <v>183</v>
      </c>
      <c r="C147" s="54">
        <v>4</v>
      </c>
      <c r="D147" s="56" t="s">
        <v>79</v>
      </c>
      <c r="E147" s="53" t="s">
        <v>79</v>
      </c>
      <c r="F147" s="87" t="s">
        <v>320</v>
      </c>
      <c r="G147" s="20"/>
      <c r="H147" s="65">
        <f>IF(Table2[[#This Row],[STEPmod publication index]]=Table2[[#This Row],[Final Listing]],1,0)</f>
        <v>1</v>
      </c>
      <c r="I147" s="16" t="s">
        <v>20</v>
      </c>
      <c r="J147" s="16" t="s">
        <v>21</v>
      </c>
      <c r="K147" s="55" t="s">
        <v>79</v>
      </c>
      <c r="L147" s="17" t="s">
        <v>80</v>
      </c>
      <c r="M147" s="17" t="s">
        <v>79</v>
      </c>
      <c r="N147" s="18">
        <f t="shared" si="25"/>
        <v>1</v>
      </c>
      <c r="O147" s="16"/>
      <c r="P147" s="18">
        <f t="shared" si="26"/>
        <v>1</v>
      </c>
      <c r="Q147" s="19">
        <f t="shared" si="27"/>
        <v>0.5</v>
      </c>
      <c r="R147" s="3"/>
      <c r="S147" s="3"/>
      <c r="T147" s="3"/>
      <c r="U147" s="3"/>
      <c r="X147" s="3"/>
      <c r="Y147" s="3"/>
    </row>
    <row r="148" spans="1:25" ht="16" customHeight="1" x14ac:dyDescent="0.15">
      <c r="A148" s="98">
        <v>1736</v>
      </c>
      <c r="B148" s="16" t="s">
        <v>185</v>
      </c>
      <c r="C148" s="54">
        <v>4</v>
      </c>
      <c r="D148" s="84" t="s">
        <v>79</v>
      </c>
      <c r="E148" s="53" t="s">
        <v>79</v>
      </c>
      <c r="F148" s="72" t="s">
        <v>320</v>
      </c>
      <c r="G148" s="20"/>
      <c r="H148" s="65">
        <f>IF(Table2[[#This Row],[STEPmod publication index]]=Table2[[#This Row],[Final Listing]],1,0)</f>
        <v>1</v>
      </c>
      <c r="I148" s="16" t="s">
        <v>20</v>
      </c>
      <c r="J148" s="16" t="s">
        <v>21</v>
      </c>
      <c r="K148" s="55" t="s">
        <v>79</v>
      </c>
      <c r="L148" s="17" t="s">
        <v>80</v>
      </c>
      <c r="M148" s="17" t="s">
        <v>79</v>
      </c>
      <c r="N148" s="18">
        <f t="shared" si="25"/>
        <v>1</v>
      </c>
      <c r="O148" s="16"/>
      <c r="P148" s="18">
        <f t="shared" si="26"/>
        <v>1</v>
      </c>
      <c r="Q148" s="19">
        <f t="shared" si="27"/>
        <v>0.5</v>
      </c>
      <c r="R148" s="3"/>
      <c r="S148" s="3"/>
      <c r="T148" s="3"/>
      <c r="U148" s="3"/>
      <c r="X148" s="3"/>
      <c r="Y148" s="3"/>
    </row>
    <row r="149" spans="1:25" ht="16" customHeight="1" x14ac:dyDescent="0.15">
      <c r="A149" s="98">
        <v>1737</v>
      </c>
      <c r="B149" s="16" t="s">
        <v>186</v>
      </c>
      <c r="C149" s="54">
        <v>5</v>
      </c>
      <c r="D149" s="87" t="s">
        <v>80</v>
      </c>
      <c r="E149" s="31" t="s">
        <v>80</v>
      </c>
      <c r="F149" s="72" t="s">
        <v>320</v>
      </c>
      <c r="G149" s="20"/>
      <c r="H149" s="65">
        <f>IF(Table2[[#This Row],[STEPmod publication index]]=Table2[[#This Row],[Final Listing]],1,0)</f>
        <v>1</v>
      </c>
      <c r="I149" s="16" t="s">
        <v>20</v>
      </c>
      <c r="J149" s="16" t="s">
        <v>21</v>
      </c>
      <c r="K149" s="55" t="s">
        <v>80</v>
      </c>
      <c r="L149" s="17" t="s">
        <v>80</v>
      </c>
      <c r="M149" s="16" t="s">
        <v>80</v>
      </c>
      <c r="N149" s="18">
        <f t="shared" si="25"/>
        <v>1</v>
      </c>
      <c r="O149" s="16"/>
      <c r="P149" s="18">
        <f t="shared" si="26"/>
        <v>1</v>
      </c>
      <c r="Q149" s="19">
        <f t="shared" si="27"/>
        <v>1</v>
      </c>
      <c r="R149" s="3"/>
      <c r="S149" s="3"/>
      <c r="T149" s="3"/>
      <c r="U149" s="3"/>
      <c r="X149" s="3"/>
      <c r="Y149" s="3"/>
    </row>
    <row r="150" spans="1:25" ht="16" customHeight="1" x14ac:dyDescent="0.15">
      <c r="A150" s="98">
        <v>1740</v>
      </c>
      <c r="B150" s="16" t="s">
        <v>187</v>
      </c>
      <c r="C150" s="54">
        <v>4</v>
      </c>
      <c r="D150" s="56" t="s">
        <v>38</v>
      </c>
      <c r="E150" s="53" t="s">
        <v>38</v>
      </c>
      <c r="F150" s="72" t="s">
        <v>321</v>
      </c>
      <c r="G150" s="20"/>
      <c r="H150" s="65">
        <f>IF(Table2[[#This Row],[STEPmod publication index]]=Table2[[#This Row],[Final Listing]],1,0)</f>
        <v>1</v>
      </c>
      <c r="I150" s="16" t="s">
        <v>20</v>
      </c>
      <c r="J150" s="16" t="s">
        <v>21</v>
      </c>
      <c r="K150" s="55" t="s">
        <v>38</v>
      </c>
      <c r="L150" s="17" t="s">
        <v>38</v>
      </c>
      <c r="M150" s="16" t="s">
        <v>38</v>
      </c>
      <c r="N150" s="18">
        <f t="shared" si="25"/>
        <v>1</v>
      </c>
      <c r="O150" s="16"/>
      <c r="P150" s="18">
        <f t="shared" si="26"/>
        <v>1</v>
      </c>
      <c r="Q150" s="19">
        <f t="shared" si="27"/>
        <v>1</v>
      </c>
      <c r="R150" s="3"/>
      <c r="S150" s="3"/>
      <c r="T150" s="3"/>
      <c r="U150" s="3"/>
      <c r="X150" s="3"/>
      <c r="Y150" s="3"/>
    </row>
    <row r="151" spans="1:25" ht="16" customHeight="1" x14ac:dyDescent="0.15">
      <c r="A151" s="98">
        <v>1741</v>
      </c>
      <c r="B151" s="16" t="s">
        <v>189</v>
      </c>
      <c r="C151" s="54">
        <v>5</v>
      </c>
      <c r="D151" s="84" t="s">
        <v>79</v>
      </c>
      <c r="E151" s="86" t="s">
        <v>79</v>
      </c>
      <c r="F151" s="87" t="s">
        <v>320</v>
      </c>
      <c r="G151" s="20"/>
      <c r="H151" s="65">
        <f>IF(Table2[[#This Row],[STEPmod publication index]]=Table2[[#This Row],[Final Listing]],1,0)</f>
        <v>1</v>
      </c>
      <c r="I151" s="16" t="s">
        <v>20</v>
      </c>
      <c r="J151" s="16" t="s">
        <v>21</v>
      </c>
      <c r="K151" s="55" t="s">
        <v>79</v>
      </c>
      <c r="L151" s="17" t="s">
        <v>80</v>
      </c>
      <c r="M151" s="17" t="s">
        <v>79</v>
      </c>
      <c r="N151" s="18">
        <f t="shared" si="25"/>
        <v>1</v>
      </c>
      <c r="O151" s="16"/>
      <c r="P151" s="18">
        <f t="shared" si="26"/>
        <v>1</v>
      </c>
      <c r="Q151" s="19">
        <f t="shared" si="27"/>
        <v>0.5</v>
      </c>
      <c r="R151" s="3"/>
      <c r="S151" s="3"/>
      <c r="T151" s="3"/>
      <c r="U151" s="3"/>
      <c r="X151" s="3"/>
      <c r="Y151" s="3"/>
    </row>
    <row r="152" spans="1:25" ht="16" customHeight="1" x14ac:dyDescent="0.15">
      <c r="A152" s="98">
        <v>1744</v>
      </c>
      <c r="B152" s="16" t="s">
        <v>191</v>
      </c>
      <c r="C152" s="54">
        <v>4</v>
      </c>
      <c r="D152" s="84" t="s">
        <v>79</v>
      </c>
      <c r="E152" s="86" t="s">
        <v>79</v>
      </c>
      <c r="F152" s="87" t="s">
        <v>320</v>
      </c>
      <c r="G152" s="20"/>
      <c r="H152" s="65">
        <f>IF(Table2[[#This Row],[STEPmod publication index]]=Table2[[#This Row],[Final Listing]],1,0)</f>
        <v>1</v>
      </c>
      <c r="I152" s="16" t="s">
        <v>20</v>
      </c>
      <c r="J152" s="16" t="s">
        <v>21</v>
      </c>
      <c r="K152" s="55" t="s">
        <v>79</v>
      </c>
      <c r="L152" s="17" t="s">
        <v>80</v>
      </c>
      <c r="M152" s="17" t="s">
        <v>79</v>
      </c>
      <c r="N152" s="18">
        <f t="shared" si="25"/>
        <v>1</v>
      </c>
      <c r="O152" s="16"/>
      <c r="P152" s="18">
        <f t="shared" si="26"/>
        <v>1</v>
      </c>
      <c r="Q152" s="19">
        <f t="shared" si="27"/>
        <v>0.5</v>
      </c>
      <c r="R152" s="3"/>
      <c r="S152" s="3"/>
      <c r="T152" s="3"/>
      <c r="U152" s="3"/>
      <c r="X152" s="3"/>
      <c r="Y152" s="3"/>
    </row>
    <row r="153" spans="1:25" ht="16" customHeight="1" x14ac:dyDescent="0.15">
      <c r="A153" s="98">
        <v>1747</v>
      </c>
      <c r="B153" s="16" t="s">
        <v>193</v>
      </c>
      <c r="C153" s="54">
        <v>4</v>
      </c>
      <c r="D153" s="84" t="s">
        <v>79</v>
      </c>
      <c r="E153" s="86" t="s">
        <v>79</v>
      </c>
      <c r="F153" s="72" t="s">
        <v>320</v>
      </c>
      <c r="G153" s="20"/>
      <c r="H153" s="65">
        <f>IF(Table2[[#This Row],[STEPmod publication index]]=Table2[[#This Row],[Final Listing]],1,0)</f>
        <v>1</v>
      </c>
      <c r="I153" s="16" t="s">
        <v>20</v>
      </c>
      <c r="J153" s="16" t="s">
        <v>21</v>
      </c>
      <c r="K153" s="55" t="s">
        <v>79</v>
      </c>
      <c r="L153" s="17" t="s">
        <v>24</v>
      </c>
      <c r="M153" s="17" t="s">
        <v>79</v>
      </c>
      <c r="N153" s="18">
        <f t="shared" si="25"/>
        <v>1</v>
      </c>
      <c r="O153" s="17"/>
      <c r="P153" s="18">
        <f t="shared" si="26"/>
        <v>1</v>
      </c>
      <c r="Q153" s="19">
        <f t="shared" si="27"/>
        <v>0.5</v>
      </c>
      <c r="R153" s="3"/>
      <c r="S153" s="3"/>
      <c r="T153" s="3"/>
      <c r="U153" s="3"/>
      <c r="X153" s="3"/>
      <c r="Y153" s="3"/>
    </row>
    <row r="154" spans="1:25" ht="16" customHeight="1" x14ac:dyDescent="0.15">
      <c r="A154" s="98">
        <v>1750</v>
      </c>
      <c r="B154" s="16" t="s">
        <v>194</v>
      </c>
      <c r="C154" s="54">
        <v>5</v>
      </c>
      <c r="D154" s="87" t="s">
        <v>24</v>
      </c>
      <c r="E154" s="87" t="s">
        <v>24</v>
      </c>
      <c r="F154" s="72" t="s">
        <v>320</v>
      </c>
      <c r="G154" s="20"/>
      <c r="H154" s="65">
        <f>IF(Table2[[#This Row],[STEPmod publication index]]=Table2[[#This Row],[Final Listing]],1,0)</f>
        <v>1</v>
      </c>
      <c r="I154" s="16" t="s">
        <v>20</v>
      </c>
      <c r="J154" s="16" t="s">
        <v>21</v>
      </c>
      <c r="K154" s="55" t="s">
        <v>24</v>
      </c>
      <c r="L154" s="17" t="s">
        <v>24</v>
      </c>
      <c r="M154" s="21" t="s">
        <v>25</v>
      </c>
      <c r="N154" s="18">
        <f t="shared" si="25"/>
        <v>1</v>
      </c>
      <c r="O154" s="17" t="s">
        <v>24</v>
      </c>
      <c r="P154" s="18">
        <f t="shared" si="26"/>
        <v>1</v>
      </c>
      <c r="Q154" s="19">
        <f t="shared" si="27"/>
        <v>0</v>
      </c>
      <c r="R154" s="3"/>
      <c r="S154" s="3"/>
      <c r="T154" s="3"/>
      <c r="U154" s="3"/>
      <c r="X154" s="3"/>
      <c r="Y154" s="3"/>
    </row>
    <row r="155" spans="1:25" ht="16" customHeight="1" x14ac:dyDescent="0.15">
      <c r="A155" s="98">
        <v>1751</v>
      </c>
      <c r="B155" s="16" t="s">
        <v>195</v>
      </c>
      <c r="C155" s="54">
        <v>3</v>
      </c>
      <c r="D155" s="31" t="s">
        <v>80</v>
      </c>
      <c r="E155" s="31" t="s">
        <v>80</v>
      </c>
      <c r="F155" s="72" t="s">
        <v>320</v>
      </c>
      <c r="G155" s="20"/>
      <c r="H155" s="65">
        <f>IF(Table2[[#This Row],[STEPmod publication index]]=Table2[[#This Row],[Final Listing]],1,0)</f>
        <v>1</v>
      </c>
      <c r="I155" s="16" t="s">
        <v>20</v>
      </c>
      <c r="J155" s="16" t="s">
        <v>21</v>
      </c>
      <c r="K155" s="55" t="s">
        <v>80</v>
      </c>
      <c r="L155" s="17" t="s">
        <v>80</v>
      </c>
      <c r="M155" s="16" t="s">
        <v>80</v>
      </c>
      <c r="N155" s="18">
        <f t="shared" si="25"/>
        <v>1</v>
      </c>
      <c r="O155" s="16"/>
      <c r="P155" s="18">
        <f t="shared" si="26"/>
        <v>1</v>
      </c>
      <c r="Q155" s="19">
        <f t="shared" si="27"/>
        <v>1</v>
      </c>
      <c r="R155" s="3"/>
      <c r="S155" s="3"/>
      <c r="T155" s="3"/>
      <c r="U155" s="3"/>
      <c r="X155" s="3"/>
      <c r="Y155" s="3"/>
    </row>
    <row r="156" spans="1:25" ht="16" customHeight="1" x14ac:dyDescent="0.15">
      <c r="A156" s="98">
        <v>1752</v>
      </c>
      <c r="B156" s="16" t="s">
        <v>197</v>
      </c>
      <c r="C156" s="54">
        <v>5</v>
      </c>
      <c r="D156" s="56" t="s">
        <v>79</v>
      </c>
      <c r="E156" s="31" t="s">
        <v>79</v>
      </c>
      <c r="F156" s="72" t="s">
        <v>320</v>
      </c>
      <c r="G156" s="20"/>
      <c r="H156" s="65">
        <f>IF(Table2[[#This Row],[STEPmod publication index]]=Table2[[#This Row],[Final Listing]],1,0)</f>
        <v>1</v>
      </c>
      <c r="I156" s="16" t="s">
        <v>20</v>
      </c>
      <c r="J156" s="16" t="s">
        <v>21</v>
      </c>
      <c r="K156" s="55" t="s">
        <v>79</v>
      </c>
      <c r="L156" s="17" t="s">
        <v>80</v>
      </c>
      <c r="M156" s="17" t="s">
        <v>79</v>
      </c>
      <c r="N156" s="18">
        <f t="shared" si="25"/>
        <v>1</v>
      </c>
      <c r="O156" s="16"/>
      <c r="P156" s="18">
        <f t="shared" si="26"/>
        <v>1</v>
      </c>
      <c r="Q156" s="19">
        <f t="shared" si="27"/>
        <v>0.5</v>
      </c>
      <c r="R156" s="3"/>
      <c r="S156" s="3"/>
      <c r="T156" s="3"/>
      <c r="U156" s="3"/>
      <c r="X156" s="3"/>
      <c r="Y156" s="3"/>
    </row>
    <row r="157" spans="1:25" ht="16" customHeight="1" x14ac:dyDescent="0.15">
      <c r="A157" s="98">
        <v>1753</v>
      </c>
      <c r="B157" s="16" t="s">
        <v>199</v>
      </c>
      <c r="C157" s="54">
        <v>4</v>
      </c>
      <c r="D157" s="31" t="s">
        <v>24</v>
      </c>
      <c r="E157" s="31" t="s">
        <v>24</v>
      </c>
      <c r="F157" s="72" t="s">
        <v>320</v>
      </c>
      <c r="G157" s="20"/>
      <c r="H157" s="65">
        <f>IF(Table2[[#This Row],[STEPmod publication index]]=Table2[[#This Row],[Final Listing]],1,0)</f>
        <v>1</v>
      </c>
      <c r="I157" s="16" t="s">
        <v>20</v>
      </c>
      <c r="J157" s="16" t="s">
        <v>21</v>
      </c>
      <c r="K157" s="55" t="s">
        <v>24</v>
      </c>
      <c r="L157" s="17" t="s">
        <v>24</v>
      </c>
      <c r="M157" s="21" t="s">
        <v>25</v>
      </c>
      <c r="N157" s="18">
        <f t="shared" si="25"/>
        <v>1</v>
      </c>
      <c r="O157" s="17" t="s">
        <v>24</v>
      </c>
      <c r="P157" s="18">
        <f t="shared" si="26"/>
        <v>1</v>
      </c>
      <c r="Q157" s="19">
        <f t="shared" si="27"/>
        <v>0</v>
      </c>
      <c r="R157" s="3"/>
      <c r="S157" s="3"/>
      <c r="T157" s="3"/>
      <c r="U157" s="3"/>
      <c r="X157" s="3"/>
      <c r="Y157" s="3"/>
    </row>
    <row r="158" spans="1:25" ht="16" customHeight="1" x14ac:dyDescent="0.15">
      <c r="A158" s="98">
        <v>1755</v>
      </c>
      <c r="B158" s="16" t="s">
        <v>200</v>
      </c>
      <c r="C158" s="54">
        <v>5</v>
      </c>
      <c r="D158" s="56" t="s">
        <v>38</v>
      </c>
      <c r="E158" s="53" t="s">
        <v>38</v>
      </c>
      <c r="F158" s="72" t="s">
        <v>321</v>
      </c>
      <c r="G158" s="20"/>
      <c r="H158" s="65">
        <f>IF(Table2[[#This Row],[STEPmod publication index]]=Table2[[#This Row],[Final Listing]],1,0)</f>
        <v>1</v>
      </c>
      <c r="I158" s="16" t="s">
        <v>20</v>
      </c>
      <c r="J158" s="16" t="s">
        <v>21</v>
      </c>
      <c r="K158" s="55" t="s">
        <v>38</v>
      </c>
      <c r="L158" s="17" t="s">
        <v>38</v>
      </c>
      <c r="M158" s="16" t="s">
        <v>38</v>
      </c>
      <c r="N158" s="18">
        <f t="shared" si="25"/>
        <v>1</v>
      </c>
      <c r="O158" s="16"/>
      <c r="P158" s="18">
        <f t="shared" si="26"/>
        <v>1</v>
      </c>
      <c r="Q158" s="19">
        <f t="shared" si="27"/>
        <v>1</v>
      </c>
      <c r="R158" s="3"/>
      <c r="S158" s="3"/>
      <c r="T158" s="3"/>
      <c r="U158" s="3"/>
      <c r="X158" s="3"/>
      <c r="Y158" s="3"/>
    </row>
    <row r="159" spans="1:25" ht="16" customHeight="1" x14ac:dyDescent="0.15">
      <c r="A159" s="98">
        <v>1764</v>
      </c>
      <c r="B159" s="16" t="s">
        <v>201</v>
      </c>
      <c r="C159" s="54">
        <v>4</v>
      </c>
      <c r="D159" s="87" t="s">
        <v>27</v>
      </c>
      <c r="E159" s="86" t="s">
        <v>27</v>
      </c>
      <c r="F159" s="71" t="s">
        <v>323</v>
      </c>
      <c r="G159" s="72"/>
      <c r="H159" s="65">
        <f>IF(Table2[[#This Row],[STEPmod publication index]]=Table2[[#This Row],[Final Listing]],1,0)</f>
        <v>1</v>
      </c>
      <c r="I159" s="16" t="s">
        <v>20</v>
      </c>
      <c r="J159" s="16" t="s">
        <v>21</v>
      </c>
      <c r="K159" s="55" t="s">
        <v>27</v>
      </c>
      <c r="L159" s="17" t="s">
        <v>27</v>
      </c>
      <c r="M159" s="17" t="s">
        <v>27</v>
      </c>
      <c r="N159" s="18">
        <f t="shared" si="25"/>
        <v>1</v>
      </c>
      <c r="O159" s="16"/>
      <c r="P159" s="18">
        <f t="shared" si="26"/>
        <v>1</v>
      </c>
      <c r="Q159" s="19">
        <f t="shared" si="27"/>
        <v>1</v>
      </c>
      <c r="R159" s="3"/>
      <c r="S159" s="3"/>
      <c r="T159" s="3"/>
      <c r="U159" s="3"/>
      <c r="X159" s="3"/>
      <c r="Y159" s="3"/>
    </row>
    <row r="160" spans="1:25" ht="16" customHeight="1" x14ac:dyDescent="0.15">
      <c r="A160" s="98">
        <v>1765</v>
      </c>
      <c r="B160" s="16" t="s">
        <v>202</v>
      </c>
      <c r="C160" s="54">
        <v>3</v>
      </c>
      <c r="D160" s="87" t="s">
        <v>27</v>
      </c>
      <c r="E160" s="53" t="s">
        <v>27</v>
      </c>
      <c r="F160" s="71" t="s">
        <v>323</v>
      </c>
      <c r="G160" s="72"/>
      <c r="H160" s="65">
        <f>IF(Table2[[#This Row],[STEPmod publication index]]=Table2[[#This Row],[Final Listing]],1,0)</f>
        <v>1</v>
      </c>
      <c r="I160" s="16" t="s">
        <v>20</v>
      </c>
      <c r="J160" s="16" t="s">
        <v>21</v>
      </c>
      <c r="K160" s="55" t="s">
        <v>27</v>
      </c>
      <c r="L160" s="17" t="s">
        <v>27</v>
      </c>
      <c r="M160" s="17" t="s">
        <v>27</v>
      </c>
      <c r="N160" s="18">
        <f t="shared" si="25"/>
        <v>1</v>
      </c>
      <c r="O160" s="16"/>
      <c r="P160" s="18">
        <f t="shared" si="26"/>
        <v>1</v>
      </c>
      <c r="Q160" s="19">
        <f t="shared" si="27"/>
        <v>1</v>
      </c>
      <c r="R160" s="3"/>
      <c r="S160" s="3"/>
      <c r="T160" s="3"/>
      <c r="U160" s="3"/>
      <c r="X160" s="3"/>
      <c r="Y160" s="3"/>
    </row>
    <row r="161" spans="1:25" ht="16" customHeight="1" x14ac:dyDescent="0.15">
      <c r="A161" s="98">
        <v>1767</v>
      </c>
      <c r="B161" s="16" t="s">
        <v>203</v>
      </c>
      <c r="C161" s="54">
        <v>4</v>
      </c>
      <c r="D161" s="84" t="s">
        <v>19</v>
      </c>
      <c r="E161" s="53" t="s">
        <v>19</v>
      </c>
      <c r="F161" s="71" t="s">
        <v>323</v>
      </c>
      <c r="G161" s="72"/>
      <c r="H161" s="65">
        <f>IF(Table2[[#This Row],[STEPmod publication index]]=Table2[[#This Row],[Final Listing]],1,0)</f>
        <v>1</v>
      </c>
      <c r="I161" s="16" t="s">
        <v>20</v>
      </c>
      <c r="J161" s="16" t="s">
        <v>21</v>
      </c>
      <c r="K161" s="55" t="s">
        <v>19</v>
      </c>
      <c r="L161" s="16" t="s">
        <v>19</v>
      </c>
      <c r="M161" s="16" t="s">
        <v>19</v>
      </c>
      <c r="N161" s="18">
        <f t="shared" si="25"/>
        <v>1</v>
      </c>
      <c r="O161" s="16"/>
      <c r="P161" s="18">
        <f t="shared" si="26"/>
        <v>1</v>
      </c>
      <c r="Q161" s="19">
        <f t="shared" si="27"/>
        <v>1</v>
      </c>
      <c r="R161" s="3"/>
      <c r="S161" s="3"/>
      <c r="T161" s="3"/>
      <c r="U161" s="3"/>
      <c r="X161" s="3"/>
      <c r="Y161" s="3"/>
    </row>
    <row r="162" spans="1:25" ht="16" customHeight="1" x14ac:dyDescent="0.15">
      <c r="A162" s="98">
        <v>1770</v>
      </c>
      <c r="B162" s="16" t="s">
        <v>204</v>
      </c>
      <c r="C162" s="54">
        <v>4</v>
      </c>
      <c r="D162" s="87" t="s">
        <v>62</v>
      </c>
      <c r="E162" s="31" t="s">
        <v>62</v>
      </c>
      <c r="F162" s="72" t="s">
        <v>321</v>
      </c>
      <c r="G162" s="20"/>
      <c r="H162" s="65">
        <f>IF(Table2[[#This Row],[STEPmod publication index]]=Table2[[#This Row],[Final Listing]],1,0)</f>
        <v>1</v>
      </c>
      <c r="I162" s="16" t="s">
        <v>20</v>
      </c>
      <c r="J162" s="16" t="s">
        <v>21</v>
      </c>
      <c r="K162" s="55" t="s">
        <v>62</v>
      </c>
      <c r="L162" s="17" t="s">
        <v>24</v>
      </c>
      <c r="M162" s="17" t="s">
        <v>62</v>
      </c>
      <c r="N162" s="18">
        <f t="shared" si="25"/>
        <v>1</v>
      </c>
      <c r="O162" s="17"/>
      <c r="P162" s="18">
        <f t="shared" si="26"/>
        <v>1</v>
      </c>
      <c r="Q162" s="19">
        <f t="shared" si="27"/>
        <v>0.5</v>
      </c>
      <c r="R162" s="3"/>
      <c r="S162" s="3"/>
      <c r="T162" s="3"/>
      <c r="U162" s="3"/>
      <c r="X162" s="3"/>
      <c r="Y162" s="3"/>
    </row>
    <row r="163" spans="1:25" ht="16" customHeight="1" x14ac:dyDescent="0.15">
      <c r="A163" s="98">
        <v>1772</v>
      </c>
      <c r="B163" s="16" t="s">
        <v>205</v>
      </c>
      <c r="C163" s="54">
        <v>3</v>
      </c>
      <c r="D163" s="87" t="s">
        <v>62</v>
      </c>
      <c r="E163" s="31" t="s">
        <v>62</v>
      </c>
      <c r="F163" s="72" t="s">
        <v>321</v>
      </c>
      <c r="G163" s="20"/>
      <c r="H163" s="65">
        <f>IF(Table2[[#This Row],[STEPmod publication index]]=Table2[[#This Row],[Final Listing]],1,0)</f>
        <v>1</v>
      </c>
      <c r="I163" s="16" t="s">
        <v>20</v>
      </c>
      <c r="J163" s="16" t="s">
        <v>21</v>
      </c>
      <c r="K163" s="55" t="s">
        <v>62</v>
      </c>
      <c r="L163" s="17" t="s">
        <v>24</v>
      </c>
      <c r="M163" s="17" t="s">
        <v>62</v>
      </c>
      <c r="N163" s="18">
        <f t="shared" si="25"/>
        <v>1</v>
      </c>
      <c r="O163" s="17"/>
      <c r="P163" s="18">
        <f t="shared" si="26"/>
        <v>1</v>
      </c>
      <c r="Q163" s="19">
        <f t="shared" si="27"/>
        <v>0.5</v>
      </c>
      <c r="R163" s="3"/>
      <c r="S163" s="3"/>
      <c r="T163" s="3"/>
      <c r="U163" s="3"/>
      <c r="X163" s="3"/>
      <c r="Y163" s="3"/>
    </row>
    <row r="164" spans="1:25" ht="16" customHeight="1" x14ac:dyDescent="0.15">
      <c r="A164" s="98">
        <v>1780</v>
      </c>
      <c r="B164" s="16" t="s">
        <v>206</v>
      </c>
      <c r="C164" s="54">
        <v>2</v>
      </c>
      <c r="D164" s="87" t="s">
        <v>24</v>
      </c>
      <c r="E164" s="87" t="s">
        <v>24</v>
      </c>
      <c r="F164" s="72" t="s">
        <v>320</v>
      </c>
      <c r="G164" s="20"/>
      <c r="H164" s="65">
        <f>IF(Table2[[#This Row],[STEPmod publication index]]=Table2[[#This Row],[Final Listing]],1,0)</f>
        <v>1</v>
      </c>
      <c r="I164" s="16" t="s">
        <v>20</v>
      </c>
      <c r="J164" s="16" t="s">
        <v>21</v>
      </c>
      <c r="K164" s="55" t="s">
        <v>24</v>
      </c>
      <c r="L164" s="17" t="s">
        <v>24</v>
      </c>
      <c r="M164" s="21" t="s">
        <v>25</v>
      </c>
      <c r="N164" s="18">
        <f t="shared" si="25"/>
        <v>1</v>
      </c>
      <c r="O164" s="17" t="s">
        <v>24</v>
      </c>
      <c r="P164" s="18">
        <f t="shared" si="26"/>
        <v>1</v>
      </c>
      <c r="Q164" s="19">
        <f t="shared" si="27"/>
        <v>0</v>
      </c>
      <c r="R164" s="3"/>
      <c r="S164" s="3"/>
      <c r="T164" s="3"/>
      <c r="U164" s="3"/>
      <c r="X164" s="3"/>
      <c r="Y164" s="3"/>
    </row>
    <row r="165" spans="1:25" ht="16" customHeight="1" x14ac:dyDescent="0.15">
      <c r="A165" s="98">
        <v>1788</v>
      </c>
      <c r="B165" s="16" t="s">
        <v>207</v>
      </c>
      <c r="C165" s="54">
        <v>2</v>
      </c>
      <c r="D165" s="87" t="s">
        <v>24</v>
      </c>
      <c r="E165" s="87" t="s">
        <v>24</v>
      </c>
      <c r="F165" s="72" t="s">
        <v>320</v>
      </c>
      <c r="G165" s="20"/>
      <c r="H165" s="65">
        <f>IF(Table2[[#This Row],[STEPmod publication index]]=Table2[[#This Row],[Final Listing]],1,0)</f>
        <v>1</v>
      </c>
      <c r="I165" s="16" t="s">
        <v>20</v>
      </c>
      <c r="J165" s="16" t="s">
        <v>21</v>
      </c>
      <c r="K165" s="55" t="s">
        <v>24</v>
      </c>
      <c r="L165" s="17" t="s">
        <v>24</v>
      </c>
      <c r="M165" s="21" t="s">
        <v>25</v>
      </c>
      <c r="N165" s="18">
        <f t="shared" si="25"/>
        <v>1</v>
      </c>
      <c r="O165" s="17" t="s">
        <v>24</v>
      </c>
      <c r="P165" s="18">
        <f t="shared" si="26"/>
        <v>1</v>
      </c>
      <c r="Q165" s="19">
        <f t="shared" si="27"/>
        <v>0</v>
      </c>
      <c r="R165" s="3"/>
      <c r="S165" s="3"/>
      <c r="T165" s="3"/>
      <c r="U165" s="3"/>
      <c r="X165" s="3"/>
      <c r="Y165" s="3"/>
    </row>
    <row r="166" spans="1:25" ht="16" customHeight="1" x14ac:dyDescent="0.15">
      <c r="A166" s="98">
        <v>1789</v>
      </c>
      <c r="B166" s="16" t="s">
        <v>208</v>
      </c>
      <c r="C166" s="54">
        <v>2</v>
      </c>
      <c r="D166" s="84" t="s">
        <v>19</v>
      </c>
      <c r="E166" s="86" t="s">
        <v>19</v>
      </c>
      <c r="F166" s="71" t="s">
        <v>323</v>
      </c>
      <c r="G166" s="72"/>
      <c r="H166" s="65">
        <f>IF(Table2[[#This Row],[STEPmod publication index]]=Table2[[#This Row],[Final Listing]],1,0)</f>
        <v>1</v>
      </c>
      <c r="I166" s="16" t="s">
        <v>20</v>
      </c>
      <c r="J166" s="16" t="s">
        <v>21</v>
      </c>
      <c r="K166" s="55" t="s">
        <v>19</v>
      </c>
      <c r="L166" s="17" t="s">
        <v>19</v>
      </c>
      <c r="M166" s="17" t="s">
        <v>19</v>
      </c>
      <c r="N166" s="18">
        <f t="shared" si="25"/>
        <v>1</v>
      </c>
      <c r="O166" s="16"/>
      <c r="P166" s="18">
        <f t="shared" si="26"/>
        <v>1</v>
      </c>
      <c r="Q166" s="19">
        <f t="shared" si="27"/>
        <v>1</v>
      </c>
      <c r="R166" s="3"/>
      <c r="S166" s="3"/>
      <c r="T166" s="3"/>
      <c r="U166" s="3"/>
      <c r="X166" s="3"/>
      <c r="Y166" s="3"/>
    </row>
    <row r="167" spans="1:25" ht="16" customHeight="1" x14ac:dyDescent="0.15">
      <c r="A167" s="98">
        <v>1790</v>
      </c>
      <c r="B167" s="16" t="s">
        <v>209</v>
      </c>
      <c r="C167" s="54">
        <v>2</v>
      </c>
      <c r="D167" s="84" t="s">
        <v>19</v>
      </c>
      <c r="E167" s="53" t="s">
        <v>19</v>
      </c>
      <c r="F167" s="71" t="s">
        <v>323</v>
      </c>
      <c r="G167" s="72"/>
      <c r="H167" s="65">
        <f>IF(Table2[[#This Row],[STEPmod publication index]]=Table2[[#This Row],[Final Listing]],1,0)</f>
        <v>1</v>
      </c>
      <c r="I167" s="16" t="s">
        <v>20</v>
      </c>
      <c r="J167" s="16" t="s">
        <v>21</v>
      </c>
      <c r="K167" s="55" t="s">
        <v>19</v>
      </c>
      <c r="L167" s="17" t="s">
        <v>19</v>
      </c>
      <c r="M167" s="17" t="s">
        <v>19</v>
      </c>
      <c r="N167" s="18">
        <f t="shared" si="25"/>
        <v>1</v>
      </c>
      <c r="O167" s="16"/>
      <c r="P167" s="18">
        <f t="shared" si="26"/>
        <v>1</v>
      </c>
      <c r="Q167" s="19">
        <f t="shared" si="27"/>
        <v>1</v>
      </c>
      <c r="R167" s="3"/>
      <c r="S167" s="3"/>
      <c r="T167" s="3"/>
      <c r="U167" s="3"/>
      <c r="X167" s="3"/>
      <c r="Y167" s="3"/>
    </row>
    <row r="168" spans="1:25" ht="16" customHeight="1" x14ac:dyDescent="0.15">
      <c r="A168" s="98">
        <v>1791</v>
      </c>
      <c r="B168" s="16" t="s">
        <v>210</v>
      </c>
      <c r="C168" s="54">
        <v>3</v>
      </c>
      <c r="D168" s="56" t="s">
        <v>19</v>
      </c>
      <c r="E168" s="53" t="s">
        <v>19</v>
      </c>
      <c r="F168" s="86" t="s">
        <v>323</v>
      </c>
      <c r="G168" s="72"/>
      <c r="H168" s="65">
        <f>IF(Table2[[#This Row],[STEPmod publication index]]=Table2[[#This Row],[Final Listing]],1,0)</f>
        <v>1</v>
      </c>
      <c r="I168" s="16" t="s">
        <v>20</v>
      </c>
      <c r="J168" s="16" t="s">
        <v>21</v>
      </c>
      <c r="K168" s="55" t="s">
        <v>19</v>
      </c>
      <c r="L168" s="17" t="s">
        <v>19</v>
      </c>
      <c r="M168" s="17" t="s">
        <v>19</v>
      </c>
      <c r="N168" s="18">
        <f t="shared" si="25"/>
        <v>1</v>
      </c>
      <c r="O168" s="16"/>
      <c r="P168" s="18">
        <f t="shared" si="26"/>
        <v>1</v>
      </c>
      <c r="Q168" s="19">
        <f t="shared" si="27"/>
        <v>1</v>
      </c>
      <c r="R168" s="3"/>
      <c r="S168" s="3"/>
      <c r="T168" s="3"/>
      <c r="U168" s="3"/>
      <c r="X168" s="3"/>
      <c r="Y168" s="3"/>
    </row>
    <row r="169" spans="1:25" ht="16" customHeight="1" x14ac:dyDescent="0.15">
      <c r="A169" s="98">
        <v>1792</v>
      </c>
      <c r="B169" s="16" t="s">
        <v>211</v>
      </c>
      <c r="C169" s="54">
        <v>2</v>
      </c>
      <c r="D169" s="84" t="s">
        <v>19</v>
      </c>
      <c r="E169" s="53" t="s">
        <v>19</v>
      </c>
      <c r="F169" s="71" t="s">
        <v>323</v>
      </c>
      <c r="G169" s="72"/>
      <c r="H169" s="65">
        <f>IF(Table2[[#This Row],[STEPmod publication index]]=Table2[[#This Row],[Final Listing]],1,0)</f>
        <v>1</v>
      </c>
      <c r="I169" s="16" t="s">
        <v>20</v>
      </c>
      <c r="J169" s="16" t="s">
        <v>21</v>
      </c>
      <c r="K169" s="55" t="s">
        <v>19</v>
      </c>
      <c r="L169" s="17" t="s">
        <v>19</v>
      </c>
      <c r="M169" s="17" t="s">
        <v>19</v>
      </c>
      <c r="N169" s="18">
        <f t="shared" si="25"/>
        <v>1</v>
      </c>
      <c r="O169" s="16"/>
      <c r="P169" s="18">
        <f t="shared" si="26"/>
        <v>1</v>
      </c>
      <c r="Q169" s="19">
        <f t="shared" si="27"/>
        <v>1</v>
      </c>
      <c r="R169" s="3"/>
      <c r="S169" s="3"/>
      <c r="T169" s="3"/>
      <c r="U169" s="3"/>
      <c r="X169" s="3"/>
      <c r="Y169" s="3"/>
    </row>
    <row r="170" spans="1:25" ht="16" customHeight="1" x14ac:dyDescent="0.15">
      <c r="A170" s="98">
        <v>1795</v>
      </c>
      <c r="B170" s="16" t="s">
        <v>212</v>
      </c>
      <c r="C170" s="54">
        <v>2</v>
      </c>
      <c r="D170" s="28" t="s">
        <v>24</v>
      </c>
      <c r="E170" s="31" t="s">
        <v>24</v>
      </c>
      <c r="F170" s="72" t="s">
        <v>320</v>
      </c>
      <c r="G170" s="20"/>
      <c r="H170" s="65">
        <f>IF(Table2[[#This Row],[STEPmod publication index]]=Table2[[#This Row],[Final Listing]],1,0)</f>
        <v>1</v>
      </c>
      <c r="I170" s="16" t="s">
        <v>20</v>
      </c>
      <c r="J170" s="16" t="s">
        <v>21</v>
      </c>
      <c r="K170" s="55" t="s">
        <v>24</v>
      </c>
      <c r="L170" s="17" t="s">
        <v>24</v>
      </c>
      <c r="M170" s="21" t="s">
        <v>25</v>
      </c>
      <c r="N170" s="18">
        <f t="shared" si="25"/>
        <v>1</v>
      </c>
      <c r="O170" s="17" t="s">
        <v>24</v>
      </c>
      <c r="P170" s="18">
        <f t="shared" si="26"/>
        <v>1</v>
      </c>
      <c r="Q170" s="19">
        <f t="shared" si="27"/>
        <v>0</v>
      </c>
      <c r="R170" s="3"/>
      <c r="S170" s="3"/>
      <c r="T170" s="3"/>
      <c r="U170" s="3"/>
      <c r="X170" s="3"/>
      <c r="Y170" s="3"/>
    </row>
    <row r="171" spans="1:25" ht="16" customHeight="1" x14ac:dyDescent="0.15">
      <c r="A171" s="98">
        <v>1796</v>
      </c>
      <c r="B171" s="16" t="s">
        <v>213</v>
      </c>
      <c r="C171" s="54">
        <v>2</v>
      </c>
      <c r="D171" s="87" t="s">
        <v>29</v>
      </c>
      <c r="E171" s="53" t="s">
        <v>29</v>
      </c>
      <c r="F171" s="71" t="s">
        <v>322</v>
      </c>
      <c r="G171" s="31"/>
      <c r="H171" s="19">
        <f>IF(Table2[[#This Row],[STEPmod publication index]]=Table2[[#This Row],[Final Listing]],1,0)</f>
        <v>1</v>
      </c>
      <c r="I171" s="16" t="s">
        <v>20</v>
      </c>
      <c r="J171" s="16" t="s">
        <v>21</v>
      </c>
      <c r="K171" s="55" t="s">
        <v>29</v>
      </c>
      <c r="L171" s="16" t="s">
        <v>29</v>
      </c>
      <c r="M171" s="17" t="s">
        <v>29</v>
      </c>
      <c r="N171" s="18">
        <f t="shared" si="25"/>
        <v>1</v>
      </c>
      <c r="O171" s="16"/>
      <c r="P171" s="18">
        <f t="shared" si="26"/>
        <v>1</v>
      </c>
      <c r="Q171" s="19">
        <f t="shared" si="27"/>
        <v>1</v>
      </c>
      <c r="R171" s="3"/>
      <c r="S171" s="3"/>
      <c r="T171" s="3"/>
      <c r="U171" s="3"/>
      <c r="X171" s="3"/>
      <c r="Y171" s="3"/>
    </row>
    <row r="172" spans="1:25" ht="16" customHeight="1" x14ac:dyDescent="0.15">
      <c r="A172" s="98">
        <v>1797</v>
      </c>
      <c r="B172" s="16" t="s">
        <v>214</v>
      </c>
      <c r="C172" s="54">
        <v>2</v>
      </c>
      <c r="D172" s="87" t="s">
        <v>29</v>
      </c>
      <c r="E172" s="53" t="s">
        <v>29</v>
      </c>
      <c r="F172" s="71" t="s">
        <v>322</v>
      </c>
      <c r="G172" s="72"/>
      <c r="H172" s="65">
        <f>IF(Table2[[#This Row],[STEPmod publication index]]=Table2[[#This Row],[Final Listing]],1,0)</f>
        <v>1</v>
      </c>
      <c r="I172" s="16" t="s">
        <v>20</v>
      </c>
      <c r="J172" s="16" t="s">
        <v>21</v>
      </c>
      <c r="K172" s="55" t="s">
        <v>29</v>
      </c>
      <c r="L172" s="16" t="s">
        <v>29</v>
      </c>
      <c r="M172" s="17" t="s">
        <v>29</v>
      </c>
      <c r="N172" s="18">
        <f t="shared" si="25"/>
        <v>1</v>
      </c>
      <c r="O172" s="16"/>
      <c r="P172" s="18">
        <f t="shared" si="26"/>
        <v>1</v>
      </c>
      <c r="Q172" s="19">
        <f t="shared" si="27"/>
        <v>1</v>
      </c>
      <c r="R172" s="3"/>
      <c r="S172" s="3"/>
      <c r="T172" s="3"/>
      <c r="U172" s="3"/>
      <c r="X172" s="3"/>
      <c r="Y172" s="3"/>
    </row>
    <row r="173" spans="1:25" ht="16" customHeight="1" x14ac:dyDescent="0.15">
      <c r="A173" s="98">
        <v>1798</v>
      </c>
      <c r="B173" s="16" t="s">
        <v>215</v>
      </c>
      <c r="C173" s="54">
        <v>2</v>
      </c>
      <c r="D173" s="87" t="s">
        <v>29</v>
      </c>
      <c r="E173" s="53" t="s">
        <v>29</v>
      </c>
      <c r="F173" s="71" t="s">
        <v>322</v>
      </c>
      <c r="G173" s="72"/>
      <c r="H173" s="65">
        <f>IF(Table2[[#This Row],[STEPmod publication index]]=Table2[[#This Row],[Final Listing]],1,0)</f>
        <v>1</v>
      </c>
      <c r="I173" s="16" t="s">
        <v>20</v>
      </c>
      <c r="J173" s="16" t="s">
        <v>21</v>
      </c>
      <c r="K173" s="55" t="s">
        <v>29</v>
      </c>
      <c r="L173" s="16" t="s">
        <v>29</v>
      </c>
      <c r="M173" s="17" t="s">
        <v>29</v>
      </c>
      <c r="N173" s="18">
        <f t="shared" si="25"/>
        <v>1</v>
      </c>
      <c r="O173" s="16"/>
      <c r="P173" s="18">
        <f t="shared" si="26"/>
        <v>1</v>
      </c>
      <c r="Q173" s="19">
        <f t="shared" si="27"/>
        <v>1</v>
      </c>
      <c r="R173" s="3"/>
      <c r="S173" s="3"/>
      <c r="T173" s="3"/>
      <c r="U173" s="3"/>
      <c r="X173" s="3"/>
      <c r="Y173" s="3"/>
    </row>
    <row r="174" spans="1:25" ht="16" customHeight="1" x14ac:dyDescent="0.15">
      <c r="A174" s="98">
        <v>1802</v>
      </c>
      <c r="B174" s="16" t="s">
        <v>216</v>
      </c>
      <c r="C174" s="54">
        <v>2</v>
      </c>
      <c r="D174" s="31" t="s">
        <v>27</v>
      </c>
      <c r="E174" s="53" t="s">
        <v>27</v>
      </c>
      <c r="F174" s="71" t="s">
        <v>323</v>
      </c>
      <c r="G174" s="72"/>
      <c r="H174" s="65">
        <f>IF(Table2[[#This Row],[STEPmod publication index]]=Table2[[#This Row],[Final Listing]],1,0)</f>
        <v>1</v>
      </c>
      <c r="I174" s="16" t="s">
        <v>20</v>
      </c>
      <c r="J174" s="16" t="s">
        <v>21</v>
      </c>
      <c r="K174" s="55" t="s">
        <v>27</v>
      </c>
      <c r="L174" s="17" t="s">
        <v>27</v>
      </c>
      <c r="M174" s="17" t="s">
        <v>27</v>
      </c>
      <c r="N174" s="18">
        <f t="shared" si="25"/>
        <v>1</v>
      </c>
      <c r="O174" s="16"/>
      <c r="P174" s="18">
        <f t="shared" si="26"/>
        <v>1</v>
      </c>
      <c r="Q174" s="19">
        <f t="shared" si="27"/>
        <v>1</v>
      </c>
      <c r="R174" s="3"/>
      <c r="S174" s="3"/>
      <c r="T174" s="3"/>
      <c r="U174" s="3"/>
      <c r="X174" s="3"/>
      <c r="Y174" s="3"/>
    </row>
    <row r="175" spans="1:25" ht="16" customHeight="1" x14ac:dyDescent="0.15">
      <c r="A175" s="98">
        <v>1802</v>
      </c>
      <c r="B175" s="16" t="s">
        <v>216</v>
      </c>
      <c r="C175" s="36">
        <v>3</v>
      </c>
      <c r="D175" s="87" t="s">
        <v>79</v>
      </c>
      <c r="E175" s="53" t="s">
        <v>79</v>
      </c>
      <c r="F175" s="71" t="s">
        <v>320</v>
      </c>
      <c r="G175" s="72"/>
      <c r="H175" s="102">
        <f>IF(Table2[[#This Row],[STEPmod publication index]]=Table2[[#This Row],[Final Listing]],1,0)</f>
        <v>1</v>
      </c>
      <c r="I175" s="16"/>
      <c r="J175" s="16"/>
      <c r="K175" s="37"/>
      <c r="L175" s="16"/>
      <c r="M175" s="17"/>
      <c r="N175" s="18"/>
      <c r="O175" s="16"/>
      <c r="P175" s="18"/>
      <c r="Q175" s="19"/>
      <c r="R175" s="3"/>
      <c r="S175" s="3"/>
      <c r="T175" s="3"/>
      <c r="U175" s="3"/>
      <c r="X175" s="3"/>
      <c r="Y175" s="3"/>
    </row>
    <row r="176" spans="1:25" ht="16" customHeight="1" x14ac:dyDescent="0.15">
      <c r="A176" s="98">
        <v>1803</v>
      </c>
      <c r="B176" s="16" t="s">
        <v>217</v>
      </c>
      <c r="C176" s="54">
        <v>3</v>
      </c>
      <c r="D176" s="28" t="s">
        <v>24</v>
      </c>
      <c r="E176" s="87" t="s">
        <v>24</v>
      </c>
      <c r="F176" s="72" t="s">
        <v>320</v>
      </c>
      <c r="G176" s="20"/>
      <c r="H176" s="65">
        <f>IF(Table2[[#This Row],[STEPmod publication index]]=Table2[[#This Row],[Final Listing]],1,0)</f>
        <v>1</v>
      </c>
      <c r="I176" s="16" t="s">
        <v>20</v>
      </c>
      <c r="J176" s="16" t="s">
        <v>21</v>
      </c>
      <c r="K176" s="55" t="s">
        <v>24</v>
      </c>
      <c r="L176" s="16" t="s">
        <v>24</v>
      </c>
      <c r="M176" s="21" t="s">
        <v>25</v>
      </c>
      <c r="N176" s="18">
        <f t="shared" si="25"/>
        <v>1</v>
      </c>
      <c r="O176" s="17" t="s">
        <v>24</v>
      </c>
      <c r="P176" s="18">
        <f t="shared" si="26"/>
        <v>1</v>
      </c>
      <c r="Q176" s="19">
        <f t="shared" si="27"/>
        <v>0</v>
      </c>
      <c r="R176" s="3"/>
      <c r="S176" s="3"/>
      <c r="T176" s="3"/>
      <c r="U176" s="3"/>
      <c r="X176" s="3"/>
      <c r="Y176" s="3"/>
    </row>
    <row r="177" spans="1:25" ht="16" customHeight="1" x14ac:dyDescent="0.15">
      <c r="A177" s="98">
        <v>1804</v>
      </c>
      <c r="B177" s="16" t="s">
        <v>218</v>
      </c>
      <c r="C177" s="54">
        <v>2</v>
      </c>
      <c r="D177" s="31" t="s">
        <v>24</v>
      </c>
      <c r="E177" s="31" t="s">
        <v>24</v>
      </c>
      <c r="F177" s="72" t="s">
        <v>320</v>
      </c>
      <c r="G177" s="20"/>
      <c r="H177" s="65">
        <f>IF(Table2[[#This Row],[STEPmod publication index]]=Table2[[#This Row],[Final Listing]],1,0)</f>
        <v>1</v>
      </c>
      <c r="I177" s="16" t="s">
        <v>20</v>
      </c>
      <c r="J177" s="16" t="s">
        <v>21</v>
      </c>
      <c r="K177" s="55" t="s">
        <v>24</v>
      </c>
      <c r="L177" s="17" t="s">
        <v>24</v>
      </c>
      <c r="M177" s="21" t="s">
        <v>25</v>
      </c>
      <c r="N177" s="18">
        <f t="shared" si="25"/>
        <v>1</v>
      </c>
      <c r="O177" s="17" t="s">
        <v>24</v>
      </c>
      <c r="P177" s="18">
        <f t="shared" si="26"/>
        <v>1</v>
      </c>
      <c r="Q177" s="19">
        <f t="shared" si="27"/>
        <v>0</v>
      </c>
      <c r="R177" s="3"/>
      <c r="S177" s="3"/>
      <c r="T177" s="3"/>
      <c r="U177" s="3"/>
      <c r="X177" s="3"/>
      <c r="Y177" s="3"/>
    </row>
    <row r="178" spans="1:25" ht="16" customHeight="1" x14ac:dyDescent="0.15">
      <c r="A178" s="98">
        <v>1806</v>
      </c>
      <c r="B178" s="16" t="s">
        <v>219</v>
      </c>
      <c r="C178" s="54">
        <v>2</v>
      </c>
      <c r="D178" s="31" t="s">
        <v>24</v>
      </c>
      <c r="E178" s="31" t="s">
        <v>24</v>
      </c>
      <c r="F178" s="87" t="s">
        <v>320</v>
      </c>
      <c r="G178" s="20"/>
      <c r="H178" s="65">
        <f>IF(Table2[[#This Row],[STEPmod publication index]]=Table2[[#This Row],[Final Listing]],1,0)</f>
        <v>1</v>
      </c>
      <c r="I178" s="16" t="s">
        <v>20</v>
      </c>
      <c r="J178" s="16" t="s">
        <v>21</v>
      </c>
      <c r="K178" s="55" t="s">
        <v>24</v>
      </c>
      <c r="L178" s="17" t="s">
        <v>24</v>
      </c>
      <c r="M178" s="21" t="s">
        <v>25</v>
      </c>
      <c r="N178" s="18">
        <f t="shared" si="25"/>
        <v>1</v>
      </c>
      <c r="O178" s="17" t="s">
        <v>24</v>
      </c>
      <c r="P178" s="18">
        <f t="shared" si="26"/>
        <v>1</v>
      </c>
      <c r="Q178" s="19">
        <f t="shared" si="27"/>
        <v>0</v>
      </c>
      <c r="R178" s="3"/>
      <c r="S178" s="3"/>
      <c r="T178" s="3"/>
      <c r="U178" s="3"/>
      <c r="X178" s="3"/>
      <c r="Y178" s="3"/>
    </row>
    <row r="179" spans="1:25" ht="16" customHeight="1" x14ac:dyDescent="0.15">
      <c r="A179" s="98">
        <v>1807</v>
      </c>
      <c r="B179" s="16" t="s">
        <v>220</v>
      </c>
      <c r="C179" s="36">
        <v>2</v>
      </c>
      <c r="D179" s="31" t="s">
        <v>29</v>
      </c>
      <c r="E179" s="53" t="s">
        <v>29</v>
      </c>
      <c r="F179" s="71" t="s">
        <v>322</v>
      </c>
      <c r="G179" s="72"/>
      <c r="H179" s="65">
        <f>IF(Table2[[#This Row],[STEPmod publication index]]=Table2[[#This Row],[Final Listing]],1,0)</f>
        <v>1</v>
      </c>
      <c r="I179" s="16"/>
      <c r="J179" s="16"/>
      <c r="K179" s="37"/>
      <c r="L179" s="16"/>
      <c r="M179" s="21"/>
      <c r="N179" s="18"/>
      <c r="O179" s="17"/>
      <c r="P179" s="18"/>
      <c r="Q179" s="19"/>
      <c r="R179" s="3"/>
      <c r="S179" s="3"/>
      <c r="T179" s="3"/>
      <c r="U179" s="3"/>
      <c r="X179" s="3"/>
      <c r="Y179" s="3"/>
    </row>
    <row r="180" spans="1:25" ht="16" customHeight="1" x14ac:dyDescent="0.15">
      <c r="A180" s="98">
        <v>1807</v>
      </c>
      <c r="B180" s="16" t="s">
        <v>220</v>
      </c>
      <c r="C180" s="36">
        <v>3</v>
      </c>
      <c r="D180" s="56" t="s">
        <v>38</v>
      </c>
      <c r="E180" s="53" t="s">
        <v>38</v>
      </c>
      <c r="F180" s="72" t="s">
        <v>321</v>
      </c>
      <c r="G180" s="20" t="s">
        <v>317</v>
      </c>
      <c r="H180" s="65">
        <f>IF(Table2[[#This Row],[STEPmod publication index]]=Table2[[#This Row],[Final Listing]],1,0)</f>
        <v>1</v>
      </c>
      <c r="I180" s="16" t="s">
        <v>20</v>
      </c>
      <c r="J180" s="16" t="s">
        <v>21</v>
      </c>
      <c r="K180" s="55" t="s">
        <v>29</v>
      </c>
      <c r="L180" s="16" t="s">
        <v>29</v>
      </c>
      <c r="M180" s="17" t="s">
        <v>29</v>
      </c>
      <c r="N180" s="18">
        <f t="shared" ref="N180:N188" si="28">IF(ISBLANK(E180),0,1)</f>
        <v>1</v>
      </c>
      <c r="O180" s="16"/>
      <c r="P180" s="18">
        <f>IF(ISBLANK(O180),IF(ISBLANK(E180),0,1),1)</f>
        <v>1</v>
      </c>
      <c r="Q180" s="19">
        <f t="shared" ref="Q180:Q188" si="29">IF(AND(I180="Yes",J180="CR11",K180=L180,L180=M180,M180=E180),1,IF(AND(I180="Yes",J180="CR11",K180=M180,M180=E180),0.5,0))</f>
        <v>0</v>
      </c>
      <c r="R180" s="3"/>
      <c r="S180" s="3"/>
      <c r="T180" s="3"/>
      <c r="U180" s="3"/>
      <c r="X180" s="3"/>
      <c r="Y180" s="3"/>
    </row>
    <row r="181" spans="1:25" ht="16" customHeight="1" x14ac:dyDescent="0.15">
      <c r="A181" s="98">
        <v>1808</v>
      </c>
      <c r="B181" s="16" t="s">
        <v>221</v>
      </c>
      <c r="C181" s="54">
        <v>2</v>
      </c>
      <c r="D181" s="31" t="s">
        <v>27</v>
      </c>
      <c r="E181" s="53" t="s">
        <v>27</v>
      </c>
      <c r="F181" s="71" t="s">
        <v>323</v>
      </c>
      <c r="G181" s="72"/>
      <c r="H181" s="65">
        <f>IF(Table2[[#This Row],[STEPmod publication index]]=Table2[[#This Row],[Final Listing]],1,0)</f>
        <v>1</v>
      </c>
      <c r="I181" s="16" t="s">
        <v>20</v>
      </c>
      <c r="J181" s="16" t="s">
        <v>21</v>
      </c>
      <c r="K181" s="55" t="s">
        <v>27</v>
      </c>
      <c r="L181" s="17" t="s">
        <v>27</v>
      </c>
      <c r="M181" s="17" t="s">
        <v>27</v>
      </c>
      <c r="N181" s="18">
        <f t="shared" si="28"/>
        <v>1</v>
      </c>
      <c r="O181" s="16"/>
      <c r="P181" s="18">
        <f>IF(ISBLANK(O181),IF(ISBLANK(E181),0,1),1)</f>
        <v>1</v>
      </c>
      <c r="Q181" s="19">
        <f t="shared" si="29"/>
        <v>1</v>
      </c>
      <c r="R181" s="3"/>
      <c r="S181" s="3"/>
      <c r="T181" s="3"/>
      <c r="U181" s="3"/>
      <c r="X181" s="3"/>
      <c r="Y181" s="3"/>
    </row>
    <row r="182" spans="1:25" ht="16" customHeight="1" x14ac:dyDescent="0.15">
      <c r="A182" s="98">
        <v>1809</v>
      </c>
      <c r="B182" s="16" t="s">
        <v>222</v>
      </c>
      <c r="C182" s="54">
        <v>2</v>
      </c>
      <c r="D182" s="87" t="s">
        <v>27</v>
      </c>
      <c r="E182" s="86" t="s">
        <v>27</v>
      </c>
      <c r="F182" s="71" t="s">
        <v>323</v>
      </c>
      <c r="G182" s="72"/>
      <c r="H182" s="65">
        <f>IF(Table2[[#This Row],[STEPmod publication index]]=Table2[[#This Row],[Final Listing]],1,0)</f>
        <v>1</v>
      </c>
      <c r="I182" s="16" t="s">
        <v>20</v>
      </c>
      <c r="J182" s="16" t="s">
        <v>21</v>
      </c>
      <c r="K182" s="55" t="s">
        <v>27</v>
      </c>
      <c r="L182" s="17" t="s">
        <v>27</v>
      </c>
      <c r="M182" s="17" t="s">
        <v>27</v>
      </c>
      <c r="N182" s="18">
        <f t="shared" si="28"/>
        <v>1</v>
      </c>
      <c r="O182" s="16"/>
      <c r="P182" s="18">
        <f>IF(ISBLANK(O182),IF(ISBLANK(E182),0,1),1)</f>
        <v>1</v>
      </c>
      <c r="Q182" s="19">
        <f t="shared" si="29"/>
        <v>1</v>
      </c>
      <c r="R182" s="3"/>
      <c r="S182" s="3"/>
      <c r="T182" s="3"/>
      <c r="U182" s="3"/>
      <c r="X182" s="3"/>
      <c r="Y182" s="3"/>
    </row>
    <row r="183" spans="1:25" ht="16" customHeight="1" x14ac:dyDescent="0.15">
      <c r="A183" s="98">
        <v>1810</v>
      </c>
      <c r="B183" s="16" t="s">
        <v>223</v>
      </c>
      <c r="C183" s="54" t="s">
        <v>128</v>
      </c>
      <c r="D183" s="87" t="s">
        <v>27</v>
      </c>
      <c r="E183" s="86" t="s">
        <v>27</v>
      </c>
      <c r="F183" s="71" t="s">
        <v>323</v>
      </c>
      <c r="G183" s="73" t="s">
        <v>128</v>
      </c>
      <c r="H183" s="94">
        <f>IF(Table2[[#This Row],[STEPmod publication index]]=Table2[[#This Row],[Final Listing]],1,0)</f>
        <v>1</v>
      </c>
      <c r="I183" s="16" t="s">
        <v>20</v>
      </c>
      <c r="J183" s="16" t="s">
        <v>21</v>
      </c>
      <c r="K183" s="55"/>
      <c r="L183" s="16" t="s">
        <v>29</v>
      </c>
      <c r="M183" s="17" t="s">
        <v>27</v>
      </c>
      <c r="N183" s="18">
        <f t="shared" si="28"/>
        <v>1</v>
      </c>
      <c r="O183" s="16"/>
      <c r="P183" s="18">
        <f>IF(ISBLANK(G183),IF(ISBLANK(E183),0,1),1)</f>
        <v>1</v>
      </c>
      <c r="Q183" s="19">
        <f t="shared" si="29"/>
        <v>0</v>
      </c>
      <c r="R183" s="3"/>
      <c r="S183" s="3"/>
      <c r="T183" s="3"/>
      <c r="U183" s="3"/>
      <c r="X183" s="3"/>
      <c r="Y183" s="3"/>
    </row>
    <row r="184" spans="1:25" ht="16" customHeight="1" x14ac:dyDescent="0.15">
      <c r="A184" s="98">
        <v>1811</v>
      </c>
      <c r="B184" s="16" t="s">
        <v>224</v>
      </c>
      <c r="C184" s="54">
        <v>2</v>
      </c>
      <c r="D184" s="31" t="s">
        <v>29</v>
      </c>
      <c r="E184" s="53" t="s">
        <v>29</v>
      </c>
      <c r="F184" s="86" t="s">
        <v>322</v>
      </c>
      <c r="G184" s="72"/>
      <c r="H184" s="65">
        <f>IF(Table2[[#This Row],[STEPmod publication index]]=Table2[[#This Row],[Final Listing]],1,0)</f>
        <v>1</v>
      </c>
      <c r="I184" s="16" t="s">
        <v>20</v>
      </c>
      <c r="J184" s="16" t="s">
        <v>21</v>
      </c>
      <c r="K184" s="55" t="s">
        <v>29</v>
      </c>
      <c r="L184" s="16" t="s">
        <v>29</v>
      </c>
      <c r="M184" s="17" t="s">
        <v>29</v>
      </c>
      <c r="N184" s="18">
        <f t="shared" si="28"/>
        <v>1</v>
      </c>
      <c r="O184" s="16"/>
      <c r="P184" s="18">
        <f>IF(ISBLANK(O184),IF(ISBLANK(E184),0,1),1)</f>
        <v>1</v>
      </c>
      <c r="Q184" s="19">
        <f t="shared" si="29"/>
        <v>1</v>
      </c>
      <c r="R184" s="3"/>
      <c r="S184" s="3"/>
      <c r="T184" s="3"/>
      <c r="U184" s="3"/>
      <c r="X184" s="3"/>
      <c r="Y184" s="3"/>
    </row>
    <row r="185" spans="1:25" ht="16" customHeight="1" x14ac:dyDescent="0.15">
      <c r="A185" s="98">
        <v>1812</v>
      </c>
      <c r="B185" s="16" t="s">
        <v>225</v>
      </c>
      <c r="C185" s="54">
        <v>2</v>
      </c>
      <c r="D185" s="31" t="s">
        <v>29</v>
      </c>
      <c r="E185" s="53" t="s">
        <v>29</v>
      </c>
      <c r="F185" s="86" t="s">
        <v>322</v>
      </c>
      <c r="G185" s="72"/>
      <c r="H185" s="65">
        <f>IF(Table2[[#This Row],[STEPmod publication index]]=Table2[[#This Row],[Final Listing]],1,0)</f>
        <v>1</v>
      </c>
      <c r="I185" s="16" t="s">
        <v>20</v>
      </c>
      <c r="J185" s="16" t="s">
        <v>21</v>
      </c>
      <c r="K185" s="55" t="s">
        <v>29</v>
      </c>
      <c r="L185" s="16" t="s">
        <v>29</v>
      </c>
      <c r="M185" s="17" t="s">
        <v>29</v>
      </c>
      <c r="N185" s="18">
        <f t="shared" si="28"/>
        <v>1</v>
      </c>
      <c r="O185" s="16"/>
      <c r="P185" s="18">
        <f>IF(ISBLANK(O185),IF(ISBLANK(E185),0,1),1)</f>
        <v>1</v>
      </c>
      <c r="Q185" s="19">
        <f t="shared" si="29"/>
        <v>1</v>
      </c>
      <c r="R185" s="3"/>
      <c r="S185" s="3"/>
      <c r="T185" s="3"/>
      <c r="U185" s="3"/>
      <c r="X185" s="3"/>
      <c r="Y185" s="3"/>
    </row>
    <row r="186" spans="1:25" ht="16" customHeight="1" x14ac:dyDescent="0.15">
      <c r="A186" s="98">
        <v>1813</v>
      </c>
      <c r="B186" s="16" t="s">
        <v>226</v>
      </c>
      <c r="C186" s="54">
        <v>2</v>
      </c>
      <c r="D186" s="56" t="s">
        <v>19</v>
      </c>
      <c r="E186" s="53" t="s">
        <v>19</v>
      </c>
      <c r="F186" s="86" t="s">
        <v>323</v>
      </c>
      <c r="G186" s="72"/>
      <c r="H186" s="65">
        <f>IF(Table2[[#This Row],[STEPmod publication index]]=Table2[[#This Row],[Final Listing]],1,0)</f>
        <v>1</v>
      </c>
      <c r="I186" s="16" t="s">
        <v>20</v>
      </c>
      <c r="J186" s="16" t="s">
        <v>21</v>
      </c>
      <c r="K186" s="55" t="s">
        <v>19</v>
      </c>
      <c r="L186" s="17" t="s">
        <v>19</v>
      </c>
      <c r="M186" s="17" t="s">
        <v>19</v>
      </c>
      <c r="N186" s="18">
        <f t="shared" si="28"/>
        <v>1</v>
      </c>
      <c r="O186" s="16"/>
      <c r="P186" s="18">
        <f>IF(ISBLANK(O186),IF(ISBLANK(E186),0,1),1)</f>
        <v>1</v>
      </c>
      <c r="Q186" s="19">
        <f t="shared" si="29"/>
        <v>1</v>
      </c>
      <c r="R186" s="3"/>
      <c r="S186" s="3"/>
      <c r="T186" s="3"/>
      <c r="U186" s="3"/>
      <c r="X186" s="3"/>
      <c r="Y186" s="3"/>
    </row>
    <row r="187" spans="1:25" ht="16" customHeight="1" x14ac:dyDescent="0.15">
      <c r="A187" s="98">
        <v>1814</v>
      </c>
      <c r="B187" s="16" t="s">
        <v>227</v>
      </c>
      <c r="C187" s="54">
        <v>2</v>
      </c>
      <c r="D187" s="87" t="s">
        <v>24</v>
      </c>
      <c r="E187" s="31" t="s">
        <v>24</v>
      </c>
      <c r="F187" s="72" t="s">
        <v>320</v>
      </c>
      <c r="G187" s="20"/>
      <c r="H187" s="65">
        <f>IF(Table2[[#This Row],[STEPmod publication index]]=Table2[[#This Row],[Final Listing]],1,0)</f>
        <v>1</v>
      </c>
      <c r="I187" s="16" t="s">
        <v>20</v>
      </c>
      <c r="J187" s="16" t="s">
        <v>21</v>
      </c>
      <c r="K187" s="55" t="s">
        <v>24</v>
      </c>
      <c r="L187" s="17" t="s">
        <v>24</v>
      </c>
      <c r="M187" s="16"/>
      <c r="N187" s="18">
        <f t="shared" si="28"/>
        <v>1</v>
      </c>
      <c r="O187" s="17" t="s">
        <v>24</v>
      </c>
      <c r="P187" s="18">
        <f>IF(ISBLANK(O187),IF(ISBLANK(E187),0,1),1)</f>
        <v>1</v>
      </c>
      <c r="Q187" s="19">
        <f t="shared" si="29"/>
        <v>0</v>
      </c>
      <c r="R187" s="3"/>
      <c r="S187" s="3"/>
      <c r="T187" s="3"/>
      <c r="U187" s="3"/>
      <c r="X187" s="3"/>
      <c r="Y187" s="3"/>
    </row>
    <row r="188" spans="1:25" ht="16" customHeight="1" x14ac:dyDescent="0.15">
      <c r="A188" s="98">
        <v>1815</v>
      </c>
      <c r="B188" s="16" t="s">
        <v>228</v>
      </c>
      <c r="C188" s="54">
        <v>2</v>
      </c>
      <c r="D188" s="56" t="s">
        <v>27</v>
      </c>
      <c r="E188" s="56" t="s">
        <v>27</v>
      </c>
      <c r="F188" s="71" t="s">
        <v>323</v>
      </c>
      <c r="G188" s="72" t="s">
        <v>318</v>
      </c>
      <c r="H188" s="65">
        <f>IF(Table2[[#This Row],[STEPmod publication index]]=Table2[[#This Row],[Final Listing]],1,0)</f>
        <v>1</v>
      </c>
      <c r="I188" s="16" t="s">
        <v>20</v>
      </c>
      <c r="J188" s="16" t="s">
        <v>21</v>
      </c>
      <c r="K188" s="55" t="s">
        <v>27</v>
      </c>
      <c r="L188" s="17" t="s">
        <v>27</v>
      </c>
      <c r="M188" s="17" t="s">
        <v>27</v>
      </c>
      <c r="N188" s="18">
        <f t="shared" si="28"/>
        <v>1</v>
      </c>
      <c r="O188" s="16"/>
      <c r="P188" s="18">
        <f>IF(ISBLANK(O188),IF(ISBLANK(E188),0,1),1)</f>
        <v>1</v>
      </c>
      <c r="Q188" s="19">
        <f t="shared" si="29"/>
        <v>1</v>
      </c>
      <c r="R188" s="3"/>
      <c r="S188" s="3"/>
      <c r="T188" s="3"/>
      <c r="U188" s="3"/>
      <c r="X188" s="3"/>
      <c r="Y188" s="3"/>
    </row>
    <row r="189" spans="1:25" ht="16" customHeight="1" x14ac:dyDescent="0.15">
      <c r="A189" s="98">
        <v>1815</v>
      </c>
      <c r="B189" s="16" t="s">
        <v>228</v>
      </c>
      <c r="C189" s="54">
        <v>3</v>
      </c>
      <c r="D189" s="56" t="s">
        <v>38</v>
      </c>
      <c r="E189" s="53" t="s">
        <v>38</v>
      </c>
      <c r="F189" s="72" t="s">
        <v>321</v>
      </c>
      <c r="G189" s="20"/>
      <c r="H189" s="65">
        <f>IF(Table2[[#This Row],[STEPmod publication index]]=Table2[[#This Row],[Final Listing]],1,0)</f>
        <v>1</v>
      </c>
      <c r="I189" s="16"/>
      <c r="J189" s="16"/>
      <c r="K189" s="37"/>
      <c r="L189" s="16"/>
      <c r="M189" s="17"/>
      <c r="N189" s="18"/>
      <c r="O189" s="16"/>
      <c r="P189" s="18"/>
      <c r="Q189" s="19"/>
      <c r="R189" s="3"/>
      <c r="S189" s="3"/>
      <c r="T189" s="3"/>
      <c r="U189" s="3"/>
      <c r="X189" s="3"/>
      <c r="Y189" s="3"/>
    </row>
    <row r="190" spans="1:25" ht="16" customHeight="1" x14ac:dyDescent="0.15">
      <c r="A190" s="98">
        <v>1816</v>
      </c>
      <c r="B190" s="16" t="s">
        <v>229</v>
      </c>
      <c r="C190" s="54">
        <v>2</v>
      </c>
      <c r="D190" s="84" t="s">
        <v>27</v>
      </c>
      <c r="E190" s="86" t="s">
        <v>27</v>
      </c>
      <c r="F190" s="71" t="s">
        <v>323</v>
      </c>
      <c r="G190" s="72"/>
      <c r="H190" s="65">
        <f>IF(Table2[[#This Row],[STEPmod publication index]]=Table2[[#This Row],[Final Listing]],1,0)</f>
        <v>1</v>
      </c>
      <c r="I190" s="16" t="s">
        <v>20</v>
      </c>
      <c r="J190" s="16" t="s">
        <v>21</v>
      </c>
      <c r="K190" s="55" t="s">
        <v>27</v>
      </c>
      <c r="L190" s="17" t="s">
        <v>27</v>
      </c>
      <c r="M190" s="17" t="s">
        <v>27</v>
      </c>
      <c r="N190" s="18">
        <f t="shared" ref="N190:N205" si="30">IF(ISBLANK(E190),0,1)</f>
        <v>1</v>
      </c>
      <c r="O190" s="16"/>
      <c r="P190" s="18">
        <f t="shared" ref="P190:P201" si="31">IF(ISBLANK(O190),IF(ISBLANK(E190),0,1),1)</f>
        <v>1</v>
      </c>
      <c r="Q190" s="19">
        <f t="shared" ref="Q190:Q205" si="32">IF(AND(I190="Yes",J190="CR11",K190=L190,L190=M190,M190=E190),1,IF(AND(I190="Yes",J190="CR11",K190=M190,M190=E190),0.5,0))</f>
        <v>1</v>
      </c>
      <c r="R190" s="3"/>
      <c r="S190" s="3"/>
      <c r="T190" s="3"/>
      <c r="U190" s="3"/>
      <c r="X190" s="3"/>
      <c r="Y190" s="3"/>
    </row>
    <row r="191" spans="1:25" ht="16" customHeight="1" x14ac:dyDescent="0.15">
      <c r="A191" s="98">
        <v>1819</v>
      </c>
      <c r="B191" s="16" t="s">
        <v>230</v>
      </c>
      <c r="C191" s="54">
        <v>2</v>
      </c>
      <c r="D191" s="84" t="s">
        <v>19</v>
      </c>
      <c r="E191" s="86" t="s">
        <v>19</v>
      </c>
      <c r="F191" s="71" t="s">
        <v>323</v>
      </c>
      <c r="G191" s="72"/>
      <c r="H191" s="65">
        <f>IF(Table2[[#This Row],[STEPmod publication index]]=Table2[[#This Row],[Final Listing]],1,0)</f>
        <v>1</v>
      </c>
      <c r="I191" s="16" t="s">
        <v>20</v>
      </c>
      <c r="J191" s="16" t="s">
        <v>21</v>
      </c>
      <c r="K191" s="55" t="s">
        <v>19</v>
      </c>
      <c r="L191" s="17" t="s">
        <v>19</v>
      </c>
      <c r="M191" s="17" t="s">
        <v>19</v>
      </c>
      <c r="N191" s="18">
        <f t="shared" si="30"/>
        <v>1</v>
      </c>
      <c r="O191" s="16"/>
      <c r="P191" s="18">
        <f t="shared" si="31"/>
        <v>1</v>
      </c>
      <c r="Q191" s="19">
        <f t="shared" si="32"/>
        <v>1</v>
      </c>
      <c r="R191" s="3"/>
      <c r="S191" s="3"/>
      <c r="T191" s="3"/>
      <c r="U191" s="3"/>
      <c r="X191" s="3"/>
      <c r="Y191" s="3"/>
    </row>
    <row r="192" spans="1:25" ht="16" customHeight="1" x14ac:dyDescent="0.15">
      <c r="A192" s="98">
        <v>1820</v>
      </c>
      <c r="B192" s="16" t="s">
        <v>231</v>
      </c>
      <c r="C192" s="54">
        <v>2</v>
      </c>
      <c r="D192" s="56" t="s">
        <v>19</v>
      </c>
      <c r="E192" s="53" t="s">
        <v>19</v>
      </c>
      <c r="F192" s="86" t="s">
        <v>323</v>
      </c>
      <c r="G192" s="72"/>
      <c r="H192" s="65">
        <f>IF(Table2[[#This Row],[STEPmod publication index]]=Table2[[#This Row],[Final Listing]],1,0)</f>
        <v>1</v>
      </c>
      <c r="I192" s="16" t="s">
        <v>20</v>
      </c>
      <c r="J192" s="16" t="s">
        <v>21</v>
      </c>
      <c r="K192" s="55" t="s">
        <v>19</v>
      </c>
      <c r="L192" s="17" t="s">
        <v>19</v>
      </c>
      <c r="M192" s="17" t="s">
        <v>19</v>
      </c>
      <c r="N192" s="18">
        <f t="shared" si="30"/>
        <v>1</v>
      </c>
      <c r="O192" s="16"/>
      <c r="P192" s="18">
        <f t="shared" si="31"/>
        <v>1</v>
      </c>
      <c r="Q192" s="19">
        <f t="shared" si="32"/>
        <v>1</v>
      </c>
      <c r="R192" s="3"/>
      <c r="S192" s="3"/>
      <c r="T192" s="3"/>
      <c r="U192" s="3"/>
      <c r="X192" s="3"/>
      <c r="Y192" s="3"/>
    </row>
    <row r="193" spans="1:25" ht="16" customHeight="1" x14ac:dyDescent="0.15">
      <c r="A193" s="98">
        <v>1823</v>
      </c>
      <c r="B193" s="16" t="s">
        <v>232</v>
      </c>
      <c r="C193" s="54">
        <v>2</v>
      </c>
      <c r="D193" s="31" t="s">
        <v>24</v>
      </c>
      <c r="E193" s="31" t="s">
        <v>24</v>
      </c>
      <c r="F193" s="87" t="s">
        <v>320</v>
      </c>
      <c r="G193" s="20"/>
      <c r="H193" s="65">
        <f>IF(Table2[[#This Row],[STEPmod publication index]]=Table2[[#This Row],[Final Listing]],1,0)</f>
        <v>1</v>
      </c>
      <c r="I193" s="16" t="s">
        <v>20</v>
      </c>
      <c r="J193" s="16" t="s">
        <v>21</v>
      </c>
      <c r="K193" s="55" t="s">
        <v>24</v>
      </c>
      <c r="L193" s="17" t="s">
        <v>24</v>
      </c>
      <c r="M193" s="21" t="s">
        <v>25</v>
      </c>
      <c r="N193" s="18">
        <f t="shared" si="30"/>
        <v>1</v>
      </c>
      <c r="O193" s="17" t="s">
        <v>24</v>
      </c>
      <c r="P193" s="18">
        <f t="shared" si="31"/>
        <v>1</v>
      </c>
      <c r="Q193" s="19">
        <f t="shared" si="32"/>
        <v>0</v>
      </c>
      <c r="R193" s="3"/>
      <c r="S193" s="3"/>
      <c r="T193" s="3"/>
      <c r="U193" s="3"/>
      <c r="X193" s="3"/>
      <c r="Y193" s="3"/>
    </row>
    <row r="194" spans="1:25" ht="16" customHeight="1" x14ac:dyDescent="0.15">
      <c r="A194" s="98">
        <v>1824</v>
      </c>
      <c r="B194" s="16" t="s">
        <v>233</v>
      </c>
      <c r="C194" s="54">
        <v>2</v>
      </c>
      <c r="D194" s="87" t="s">
        <v>24</v>
      </c>
      <c r="E194" s="87" t="s">
        <v>24</v>
      </c>
      <c r="F194" s="87" t="s">
        <v>320</v>
      </c>
      <c r="G194" s="20"/>
      <c r="H194" s="65">
        <f>IF(Table2[[#This Row],[STEPmod publication index]]=Table2[[#This Row],[Final Listing]],1,0)</f>
        <v>1</v>
      </c>
      <c r="I194" s="16" t="s">
        <v>20</v>
      </c>
      <c r="J194" s="16" t="s">
        <v>21</v>
      </c>
      <c r="K194" s="55" t="s">
        <v>24</v>
      </c>
      <c r="L194" s="17" t="s">
        <v>24</v>
      </c>
      <c r="M194" s="21" t="s">
        <v>25</v>
      </c>
      <c r="N194" s="18">
        <f t="shared" si="30"/>
        <v>1</v>
      </c>
      <c r="O194" s="17" t="s">
        <v>24</v>
      </c>
      <c r="P194" s="18">
        <f t="shared" si="31"/>
        <v>1</v>
      </c>
      <c r="Q194" s="19">
        <f t="shared" si="32"/>
        <v>0</v>
      </c>
      <c r="R194" s="3"/>
      <c r="S194" s="3"/>
      <c r="T194" s="3"/>
      <c r="U194" s="3"/>
      <c r="X194" s="3"/>
      <c r="Y194" s="3"/>
    </row>
    <row r="195" spans="1:25" ht="16" customHeight="1" x14ac:dyDescent="0.15">
      <c r="A195" s="98">
        <v>1826</v>
      </c>
      <c r="B195" s="16" t="s">
        <v>235</v>
      </c>
      <c r="C195" s="54">
        <v>1</v>
      </c>
      <c r="D195" s="56" t="s">
        <v>38</v>
      </c>
      <c r="E195" s="53" t="s">
        <v>38</v>
      </c>
      <c r="F195" s="87" t="s">
        <v>321</v>
      </c>
      <c r="G195" s="20"/>
      <c r="H195" s="65">
        <f>IF(Table2[[#This Row],[STEPmod publication index]]=Table2[[#This Row],[Final Listing]],1,0)</f>
        <v>1</v>
      </c>
      <c r="I195" s="16" t="s">
        <v>20</v>
      </c>
      <c r="J195" s="16" t="s">
        <v>21</v>
      </c>
      <c r="K195" s="55" t="s">
        <v>79</v>
      </c>
      <c r="L195" s="60" t="s">
        <v>38</v>
      </c>
      <c r="M195" s="17" t="s">
        <v>79</v>
      </c>
      <c r="N195" s="18">
        <f t="shared" si="30"/>
        <v>1</v>
      </c>
      <c r="O195" s="16"/>
      <c r="P195" s="18">
        <f t="shared" si="31"/>
        <v>1</v>
      </c>
      <c r="Q195" s="19">
        <f t="shared" si="32"/>
        <v>0</v>
      </c>
      <c r="R195" s="3"/>
      <c r="S195" s="3"/>
      <c r="T195" s="3"/>
      <c r="U195" s="3"/>
      <c r="X195" s="3"/>
      <c r="Y195" s="3"/>
    </row>
    <row r="196" spans="1:25" ht="16" customHeight="1" x14ac:dyDescent="0.15">
      <c r="A196" s="98">
        <v>1827</v>
      </c>
      <c r="B196" s="16" t="s">
        <v>236</v>
      </c>
      <c r="C196" s="54">
        <v>1</v>
      </c>
      <c r="D196" s="56" t="s">
        <v>38</v>
      </c>
      <c r="E196" s="53" t="s">
        <v>38</v>
      </c>
      <c r="F196" s="87" t="s">
        <v>321</v>
      </c>
      <c r="G196" s="20"/>
      <c r="H196" s="65">
        <f>IF(Table2[[#This Row],[STEPmod publication index]]=Table2[[#This Row],[Final Listing]],1,0)</f>
        <v>1</v>
      </c>
      <c r="I196" s="16" t="s">
        <v>20</v>
      </c>
      <c r="J196" s="16" t="s">
        <v>21</v>
      </c>
      <c r="K196" s="55" t="s">
        <v>38</v>
      </c>
      <c r="L196" s="16" t="s">
        <v>38</v>
      </c>
      <c r="M196" s="16" t="s">
        <v>38</v>
      </c>
      <c r="N196" s="18">
        <f t="shared" si="30"/>
        <v>1</v>
      </c>
      <c r="O196" s="16"/>
      <c r="P196" s="18">
        <f t="shared" si="31"/>
        <v>1</v>
      </c>
      <c r="Q196" s="19">
        <f t="shared" si="32"/>
        <v>1</v>
      </c>
      <c r="R196" s="3"/>
      <c r="S196" s="3"/>
      <c r="T196" s="3"/>
      <c r="U196" s="3"/>
      <c r="X196" s="3"/>
      <c r="Y196" s="3"/>
    </row>
    <row r="197" spans="1:25" ht="16" customHeight="1" x14ac:dyDescent="0.15">
      <c r="A197" s="98">
        <v>1828</v>
      </c>
      <c r="B197" s="16" t="s">
        <v>237</v>
      </c>
      <c r="C197" s="54">
        <v>1</v>
      </c>
      <c r="D197" s="56" t="s">
        <v>38</v>
      </c>
      <c r="E197" s="53" t="s">
        <v>38</v>
      </c>
      <c r="F197" s="72" t="s">
        <v>321</v>
      </c>
      <c r="G197" s="20"/>
      <c r="H197" s="65">
        <f>IF(Table2[[#This Row],[STEPmod publication index]]=Table2[[#This Row],[Final Listing]],1,0)</f>
        <v>1</v>
      </c>
      <c r="I197" s="16" t="s">
        <v>20</v>
      </c>
      <c r="J197" s="16" t="s">
        <v>21</v>
      </c>
      <c r="K197" s="55" t="s">
        <v>38</v>
      </c>
      <c r="L197" s="17" t="s">
        <v>38</v>
      </c>
      <c r="M197" s="16" t="s">
        <v>38</v>
      </c>
      <c r="N197" s="18">
        <f t="shared" si="30"/>
        <v>1</v>
      </c>
      <c r="O197" s="16"/>
      <c r="P197" s="18">
        <f t="shared" si="31"/>
        <v>1</v>
      </c>
      <c r="Q197" s="19">
        <f t="shared" si="32"/>
        <v>1</v>
      </c>
      <c r="R197" s="3"/>
      <c r="S197" s="3"/>
      <c r="T197" s="3"/>
      <c r="U197" s="3"/>
      <c r="X197" s="3"/>
      <c r="Y197" s="3"/>
    </row>
    <row r="198" spans="1:25" ht="16" customHeight="1" x14ac:dyDescent="0.15">
      <c r="A198" s="98">
        <v>1829</v>
      </c>
      <c r="B198" s="16" t="s">
        <v>238</v>
      </c>
      <c r="C198" s="54">
        <v>1</v>
      </c>
      <c r="D198" s="31" t="s">
        <v>80</v>
      </c>
      <c r="E198" s="31" t="s">
        <v>80</v>
      </c>
      <c r="F198" s="72" t="s">
        <v>320</v>
      </c>
      <c r="G198" s="20"/>
      <c r="H198" s="65">
        <f>IF(Table2[[#This Row],[STEPmod publication index]]=Table2[[#This Row],[Final Listing]],1,0)</f>
        <v>1</v>
      </c>
      <c r="I198" s="16" t="s">
        <v>20</v>
      </c>
      <c r="J198" s="16" t="s">
        <v>21</v>
      </c>
      <c r="K198" s="55" t="s">
        <v>80</v>
      </c>
      <c r="L198" s="17" t="s">
        <v>80</v>
      </c>
      <c r="M198" s="16" t="s">
        <v>80</v>
      </c>
      <c r="N198" s="18">
        <f t="shared" si="30"/>
        <v>1</v>
      </c>
      <c r="O198" s="16"/>
      <c r="P198" s="18">
        <f t="shared" si="31"/>
        <v>1</v>
      </c>
      <c r="Q198" s="19">
        <f t="shared" si="32"/>
        <v>1</v>
      </c>
      <c r="R198" s="3"/>
      <c r="S198" s="3"/>
      <c r="T198" s="3"/>
      <c r="U198" s="3"/>
      <c r="X198" s="3"/>
      <c r="Y198" s="3"/>
    </row>
    <row r="199" spans="1:25" ht="16" customHeight="1" x14ac:dyDescent="0.15">
      <c r="A199" s="98">
        <v>1830</v>
      </c>
      <c r="B199" s="16" t="s">
        <v>239</v>
      </c>
      <c r="C199" s="54">
        <v>1</v>
      </c>
      <c r="D199" s="56" t="s">
        <v>19</v>
      </c>
      <c r="E199" s="53" t="s">
        <v>19</v>
      </c>
      <c r="F199" s="71" t="s">
        <v>323</v>
      </c>
      <c r="G199" s="72"/>
      <c r="H199" s="65">
        <f>IF(Table2[[#This Row],[STEPmod publication index]]=Table2[[#This Row],[Final Listing]],1,0)</f>
        <v>1</v>
      </c>
      <c r="I199" s="16" t="s">
        <v>20</v>
      </c>
      <c r="J199" s="16" t="s">
        <v>21</v>
      </c>
      <c r="K199" s="55" t="s">
        <v>19</v>
      </c>
      <c r="L199" s="17" t="s">
        <v>19</v>
      </c>
      <c r="M199" s="17" t="s">
        <v>19</v>
      </c>
      <c r="N199" s="18">
        <f t="shared" si="30"/>
        <v>1</v>
      </c>
      <c r="O199" s="16"/>
      <c r="P199" s="18">
        <f t="shared" si="31"/>
        <v>1</v>
      </c>
      <c r="Q199" s="19">
        <f t="shared" si="32"/>
        <v>1</v>
      </c>
      <c r="R199" s="3"/>
      <c r="S199" s="3"/>
      <c r="T199" s="3"/>
      <c r="U199" s="3"/>
      <c r="X199" s="3"/>
      <c r="Y199" s="3"/>
    </row>
    <row r="200" spans="1:25" ht="16" customHeight="1" x14ac:dyDescent="0.15">
      <c r="A200" s="98">
        <v>1831</v>
      </c>
      <c r="B200" s="16" t="s">
        <v>240</v>
      </c>
      <c r="C200" s="54">
        <v>1</v>
      </c>
      <c r="D200" s="56" t="s">
        <v>19</v>
      </c>
      <c r="E200" s="53" t="s">
        <v>19</v>
      </c>
      <c r="F200" s="71" t="s">
        <v>323</v>
      </c>
      <c r="G200" s="72"/>
      <c r="H200" s="65">
        <f>IF(Table2[[#This Row],[STEPmod publication index]]=Table2[[#This Row],[Final Listing]],1,0)</f>
        <v>1</v>
      </c>
      <c r="I200" s="16" t="s">
        <v>20</v>
      </c>
      <c r="J200" s="16" t="s">
        <v>21</v>
      </c>
      <c r="K200" s="55" t="s">
        <v>19</v>
      </c>
      <c r="L200" s="17" t="s">
        <v>19</v>
      </c>
      <c r="M200" s="17" t="s">
        <v>19</v>
      </c>
      <c r="N200" s="18">
        <f t="shared" si="30"/>
        <v>1</v>
      </c>
      <c r="O200" s="16"/>
      <c r="P200" s="18">
        <f t="shared" si="31"/>
        <v>1</v>
      </c>
      <c r="Q200" s="19">
        <f t="shared" si="32"/>
        <v>1</v>
      </c>
      <c r="R200" s="3"/>
      <c r="S200" s="3"/>
      <c r="T200" s="3"/>
      <c r="U200" s="3"/>
      <c r="X200" s="3"/>
      <c r="Y200" s="3"/>
    </row>
    <row r="201" spans="1:25" ht="16" customHeight="1" x14ac:dyDescent="0.15">
      <c r="A201" s="97">
        <v>1834</v>
      </c>
      <c r="B201" s="16" t="s">
        <v>241</v>
      </c>
      <c r="C201" s="54">
        <v>1</v>
      </c>
      <c r="D201" s="31" t="s">
        <v>17</v>
      </c>
      <c r="E201" s="31" t="s">
        <v>17</v>
      </c>
      <c r="F201" s="87" t="s">
        <v>321</v>
      </c>
      <c r="G201" s="20"/>
      <c r="H201" s="65">
        <f>IF(Table2[[#This Row],[STEPmod publication index]]=Table2[[#This Row],[Final Listing]],1,0)</f>
        <v>1</v>
      </c>
      <c r="I201" s="16"/>
      <c r="J201" s="16"/>
      <c r="K201" s="55" t="s">
        <v>17</v>
      </c>
      <c r="L201" s="16"/>
      <c r="M201" s="16" t="s">
        <v>17</v>
      </c>
      <c r="N201" s="18">
        <f t="shared" si="30"/>
        <v>1</v>
      </c>
      <c r="O201" s="16"/>
      <c r="P201" s="18">
        <f t="shared" si="31"/>
        <v>1</v>
      </c>
      <c r="Q201" s="19">
        <f t="shared" si="32"/>
        <v>0</v>
      </c>
      <c r="R201" s="3"/>
      <c r="S201" s="3"/>
      <c r="T201" s="3"/>
      <c r="U201" s="3"/>
      <c r="X201" s="3"/>
      <c r="Y201" s="3"/>
    </row>
    <row r="202" spans="1:25" ht="16" customHeight="1" x14ac:dyDescent="0.15">
      <c r="A202" s="26">
        <v>1835</v>
      </c>
      <c r="B202" s="80" t="s">
        <v>325</v>
      </c>
      <c r="C202" s="83">
        <v>1</v>
      </c>
      <c r="D202" s="80"/>
      <c r="E202" s="80"/>
      <c r="F202" s="87" t="s">
        <v>321</v>
      </c>
      <c r="G202" s="20" t="s">
        <v>326</v>
      </c>
      <c r="H202" s="65">
        <f>IF(Table2[[#This Row],[STEPmod publication index]]=Table2[[#This Row],[Final Listing]],1,0)</f>
        <v>1</v>
      </c>
      <c r="I202" s="16"/>
      <c r="J202" s="16"/>
      <c r="K202" s="16"/>
      <c r="L202" s="16"/>
      <c r="M202" s="17" t="s">
        <v>62</v>
      </c>
      <c r="N202" s="18">
        <f t="shared" si="30"/>
        <v>0</v>
      </c>
      <c r="O202" s="16"/>
      <c r="P202" s="18">
        <f>IF(ISBLANK(G202),IF(ISBLANK(E202),0,1),1)</f>
        <v>1</v>
      </c>
      <c r="Q202" s="19">
        <f t="shared" si="32"/>
        <v>0</v>
      </c>
      <c r="R202" s="3"/>
      <c r="S202" s="3"/>
      <c r="T202" s="3"/>
      <c r="U202" s="3"/>
      <c r="X202" s="3"/>
      <c r="Y202" s="3"/>
    </row>
    <row r="203" spans="1:25" ht="16" customHeight="1" x14ac:dyDescent="0.15">
      <c r="A203" s="97">
        <v>1836</v>
      </c>
      <c r="B203" s="16" t="s">
        <v>242</v>
      </c>
      <c r="C203" s="54">
        <v>1</v>
      </c>
      <c r="D203" s="87" t="s">
        <v>17</v>
      </c>
      <c r="E203" s="87" t="s">
        <v>17</v>
      </c>
      <c r="F203" s="87" t="s">
        <v>321</v>
      </c>
      <c r="G203" s="20"/>
      <c r="H203" s="65">
        <f>IF(Table2[[#This Row],[STEPmod publication index]]=Table2[[#This Row],[Final Listing]],1,0)</f>
        <v>1</v>
      </c>
      <c r="I203" s="16"/>
      <c r="J203" s="16"/>
      <c r="K203" s="55" t="s">
        <v>17</v>
      </c>
      <c r="L203" s="16"/>
      <c r="M203" s="16" t="s">
        <v>17</v>
      </c>
      <c r="N203" s="18">
        <f t="shared" si="30"/>
        <v>1</v>
      </c>
      <c r="O203" s="16"/>
      <c r="P203" s="18">
        <f>IF(ISBLANK(O203),IF(ISBLANK(E203),0,1),1)</f>
        <v>1</v>
      </c>
      <c r="Q203" s="19">
        <f t="shared" si="32"/>
        <v>0</v>
      </c>
      <c r="R203" s="3"/>
      <c r="S203" s="3"/>
      <c r="T203" s="3"/>
      <c r="U203" s="3"/>
      <c r="X203" s="3"/>
      <c r="Y203" s="3"/>
    </row>
    <row r="204" spans="1:25" ht="16" customHeight="1" x14ac:dyDescent="0.15">
      <c r="A204" s="26">
        <v>1844</v>
      </c>
      <c r="B204" s="16" t="s">
        <v>243</v>
      </c>
      <c r="C204" s="19">
        <v>1</v>
      </c>
      <c r="D204" s="84" t="s">
        <v>38</v>
      </c>
      <c r="E204" s="86" t="s">
        <v>38</v>
      </c>
      <c r="F204" s="72" t="s">
        <v>321</v>
      </c>
      <c r="G204" s="20" t="s">
        <v>319</v>
      </c>
      <c r="H204" s="65">
        <f>IF(Table2[[#This Row],[STEPmod publication index]]=Table2[[#This Row],[Final Listing]],1,0)</f>
        <v>1</v>
      </c>
      <c r="I204" s="16"/>
      <c r="J204" s="16"/>
      <c r="K204" s="16"/>
      <c r="L204" s="16"/>
      <c r="M204" s="16"/>
      <c r="N204" s="18">
        <f t="shared" si="30"/>
        <v>1</v>
      </c>
      <c r="O204" s="17" t="s">
        <v>38</v>
      </c>
      <c r="P204" s="18">
        <f>IF(ISBLANK(O204),IF(ISBLANK(E204),0,1),1)</f>
        <v>1</v>
      </c>
      <c r="Q204" s="19">
        <f t="shared" si="32"/>
        <v>0</v>
      </c>
      <c r="R204" s="3"/>
      <c r="S204" s="3"/>
      <c r="T204" s="3"/>
      <c r="U204" s="3"/>
      <c r="X204" s="3"/>
      <c r="Y204" s="3"/>
    </row>
    <row r="205" spans="1:25" ht="16" customHeight="1" x14ac:dyDescent="0.15">
      <c r="A205" s="97">
        <v>1845</v>
      </c>
      <c r="B205" s="81" t="s">
        <v>244</v>
      </c>
      <c r="C205" s="74">
        <v>1</v>
      </c>
      <c r="D205" s="100" t="s">
        <v>38</v>
      </c>
      <c r="E205" s="101" t="s">
        <v>38</v>
      </c>
      <c r="F205" s="87" t="s">
        <v>321</v>
      </c>
      <c r="G205" s="20" t="s">
        <v>319</v>
      </c>
      <c r="H205" s="65">
        <f>IF(Table2[[#This Row],[STEPmod publication index]]=Table2[[#This Row],[Final Listing]],1,0)</f>
        <v>1</v>
      </c>
      <c r="I205" s="16"/>
      <c r="J205" s="16"/>
      <c r="K205" s="16"/>
      <c r="L205" s="16"/>
      <c r="M205" s="16"/>
      <c r="N205" s="18">
        <f t="shared" si="30"/>
        <v>1</v>
      </c>
      <c r="O205" s="17" t="s">
        <v>38</v>
      </c>
      <c r="P205" s="18">
        <f>IF(ISBLANK(O205),IF(ISBLANK(E205),0,1),1)</f>
        <v>1</v>
      </c>
      <c r="Q205" s="19">
        <f t="shared" si="32"/>
        <v>0</v>
      </c>
      <c r="R205" s="3"/>
      <c r="S205" s="3"/>
      <c r="T205" s="3"/>
      <c r="U205" s="3"/>
      <c r="X205" s="3"/>
      <c r="Y205" s="3"/>
    </row>
    <row r="206" spans="1:25" s="4" customFormat="1" ht="16" customHeight="1" x14ac:dyDescent="0.15">
      <c r="A206" s="69" t="s">
        <v>69</v>
      </c>
      <c r="B206" s="77" t="s">
        <v>68</v>
      </c>
      <c r="C206" s="63">
        <v>1</v>
      </c>
      <c r="D206" s="31"/>
      <c r="E206" s="31"/>
      <c r="F206" s="72" t="s">
        <v>321</v>
      </c>
      <c r="G206" s="20"/>
      <c r="H206" s="65">
        <f>IF(Table2[[#This Row],[STEPmod publication index]]=Table2[[#This Row],[Final Listing]],1,0)</f>
        <v>1</v>
      </c>
      <c r="I206" s="16"/>
      <c r="J206" s="16"/>
      <c r="K206" s="37"/>
      <c r="L206" s="16"/>
      <c r="M206" s="21"/>
      <c r="N206" s="18"/>
      <c r="O206" s="17"/>
      <c r="P206" s="18"/>
      <c r="Q206" s="19"/>
    </row>
    <row r="207" spans="1:25" ht="16" customHeight="1" x14ac:dyDescent="0.15">
      <c r="A207" s="43" t="s">
        <v>263</v>
      </c>
      <c r="B207" s="79" t="s">
        <v>264</v>
      </c>
      <c r="C207" s="82">
        <f>COUNTBLANK(C206:C206)</f>
        <v>0</v>
      </c>
      <c r="D207" s="85">
        <f>COUNTBLANK(D206:D206)</f>
        <v>1</v>
      </c>
      <c r="E207" s="85">
        <f>COUNTBLANK(E206:E206)</f>
        <v>1</v>
      </c>
      <c r="F207" s="89"/>
      <c r="G207" s="91"/>
      <c r="H207" s="93"/>
      <c r="I207" s="35">
        <f>COUNTBLANK(I206:I206)</f>
        <v>1</v>
      </c>
      <c r="J207" s="35">
        <f>COUNTBLANK(J206:J206)</f>
        <v>1</v>
      </c>
      <c r="K207" s="35">
        <f>COUNTBLANK(K206:K206)</f>
        <v>1</v>
      </c>
      <c r="L207" s="35">
        <f>COUNTBLANK(L206:L206)</f>
        <v>1</v>
      </c>
      <c r="M207" s="35">
        <f>COUNTBLANK(M206:M206)</f>
        <v>1</v>
      </c>
      <c r="N207" s="34"/>
      <c r="O207" s="35"/>
      <c r="P207" s="34"/>
      <c r="Q207" s="34"/>
      <c r="R207" s="3"/>
      <c r="S207" s="3"/>
      <c r="T207" s="3"/>
      <c r="U207" s="3"/>
      <c r="X207" s="3"/>
      <c r="Y207" s="3"/>
    </row>
  </sheetData>
  <sortState ref="A2:T196">
    <sortCondition ref="A2:A196"/>
  </sortState>
  <phoneticPr fontId="12" type="noConversion"/>
  <conditionalFormatting sqref="T208:T1048576 Q1 N66:N197 N1:N4 Y208:Y1048576 Q76:Q197 Q199 N199 N201:N207 Q201:Q207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8:X1048576 P1:P4 P66:P197 P199 P201:P207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8 Q198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8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200 N200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200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25" workbookViewId="0">
      <selection activeCell="G140" sqref="G140"/>
    </sheetView>
  </sheetViews>
  <sheetFormatPr baseColWidth="10" defaultColWidth="11" defaultRowHeight="16" x14ac:dyDescent="0.2"/>
  <cols>
    <col min="1" max="1" width="70.5" customWidth="1"/>
    <col min="2" max="2" width="49.6640625" customWidth="1"/>
  </cols>
  <sheetData>
    <row r="1" spans="1:3" x14ac:dyDescent="0.2">
      <c r="A1" t="s">
        <v>265</v>
      </c>
      <c r="B1" t="s">
        <v>266</v>
      </c>
      <c r="C1" t="s">
        <v>267</v>
      </c>
    </row>
    <row r="2" spans="1:3" x14ac:dyDescent="0.2">
      <c r="A2" t="s">
        <v>268</v>
      </c>
      <c r="B2" t="s">
        <v>268</v>
      </c>
      <c r="C2" t="s">
        <v>268</v>
      </c>
    </row>
    <row r="3" spans="1:3" x14ac:dyDescent="0.2">
      <c r="A3" s="16" t="s">
        <v>18</v>
      </c>
      <c r="B3" s="39" t="s">
        <v>18</v>
      </c>
      <c r="C3" t="s">
        <v>19</v>
      </c>
    </row>
    <row r="4" spans="1:3" x14ac:dyDescent="0.2">
      <c r="A4" s="16" t="s">
        <v>22</v>
      </c>
      <c r="B4" s="39" t="s">
        <v>22</v>
      </c>
      <c r="C4" t="s">
        <v>19</v>
      </c>
    </row>
    <row r="5" spans="1:3" x14ac:dyDescent="0.2">
      <c r="A5" s="16" t="s">
        <v>37</v>
      </c>
      <c r="B5" s="39" t="s">
        <v>37</v>
      </c>
      <c r="C5" t="s">
        <v>19</v>
      </c>
    </row>
    <row r="6" spans="1:3" x14ac:dyDescent="0.2">
      <c r="A6" s="16" t="s">
        <v>49</v>
      </c>
      <c r="B6" s="39" t="s">
        <v>49</v>
      </c>
      <c r="C6" t="s">
        <v>19</v>
      </c>
    </row>
    <row r="7" spans="1:3" x14ac:dyDescent="0.2">
      <c r="A7" s="16" t="s">
        <v>57</v>
      </c>
      <c r="B7" s="39" t="s">
        <v>57</v>
      </c>
      <c r="C7" t="s">
        <v>19</v>
      </c>
    </row>
    <row r="8" spans="1:3" x14ac:dyDescent="0.2">
      <c r="A8" s="16" t="s">
        <v>58</v>
      </c>
      <c r="B8" s="39" t="s">
        <v>58</v>
      </c>
      <c r="C8" t="s">
        <v>19</v>
      </c>
    </row>
    <row r="9" spans="1:3" x14ac:dyDescent="0.2">
      <c r="A9" s="16" t="s">
        <v>59</v>
      </c>
      <c r="B9" s="39" t="s">
        <v>59</v>
      </c>
      <c r="C9" t="s">
        <v>19</v>
      </c>
    </row>
    <row r="10" spans="1:3" x14ac:dyDescent="0.2">
      <c r="A10" s="16" t="s">
        <v>81</v>
      </c>
      <c r="B10" s="39" t="s">
        <v>81</v>
      </c>
      <c r="C10" t="s">
        <v>19</v>
      </c>
    </row>
    <row r="11" spans="1:3" x14ac:dyDescent="0.2">
      <c r="A11" s="16" t="s">
        <v>82</v>
      </c>
      <c r="B11" s="39" t="s">
        <v>82</v>
      </c>
      <c r="C11" t="s">
        <v>19</v>
      </c>
    </row>
    <row r="12" spans="1:3" x14ac:dyDescent="0.2">
      <c r="A12" s="16" t="s">
        <v>83</v>
      </c>
      <c r="B12" s="39" t="s">
        <v>83</v>
      </c>
      <c r="C12" t="s">
        <v>19</v>
      </c>
    </row>
    <row r="13" spans="1:3" x14ac:dyDescent="0.2">
      <c r="A13" s="16" t="s">
        <v>84</v>
      </c>
      <c r="B13" s="39" t="s">
        <v>84</v>
      </c>
      <c r="C13" t="s">
        <v>19</v>
      </c>
    </row>
    <row r="14" spans="1:3" x14ac:dyDescent="0.2">
      <c r="A14" s="16" t="s">
        <v>87</v>
      </c>
      <c r="B14" s="39" t="s">
        <v>87</v>
      </c>
      <c r="C14" t="s">
        <v>19</v>
      </c>
    </row>
    <row r="15" spans="1:3" x14ac:dyDescent="0.2">
      <c r="A15" s="16" t="s">
        <v>88</v>
      </c>
      <c r="B15" s="39" t="s">
        <v>88</v>
      </c>
      <c r="C15" t="s">
        <v>19</v>
      </c>
    </row>
    <row r="16" spans="1:3" x14ac:dyDescent="0.2">
      <c r="A16" s="16" t="s">
        <v>89</v>
      </c>
      <c r="B16" s="39" t="s">
        <v>89</v>
      </c>
      <c r="C16" t="s">
        <v>19</v>
      </c>
    </row>
    <row r="17" spans="1:3" x14ac:dyDescent="0.2">
      <c r="A17" s="16" t="s">
        <v>91</v>
      </c>
      <c r="B17" s="39" t="s">
        <v>91</v>
      </c>
      <c r="C17" t="s">
        <v>19</v>
      </c>
    </row>
    <row r="18" spans="1:3" x14ac:dyDescent="0.2">
      <c r="A18" s="16" t="s">
        <v>118</v>
      </c>
      <c r="B18" s="39" t="s">
        <v>118</v>
      </c>
      <c r="C18" t="s">
        <v>19</v>
      </c>
    </row>
    <row r="19" spans="1:3" x14ac:dyDescent="0.2">
      <c r="A19" s="16" t="s">
        <v>149</v>
      </c>
      <c r="B19" s="39" t="s">
        <v>149</v>
      </c>
      <c r="C19" t="s">
        <v>19</v>
      </c>
    </row>
    <row r="20" spans="1:3" x14ac:dyDescent="0.2">
      <c r="A20" s="16" t="s">
        <v>178</v>
      </c>
      <c r="B20" s="39" t="s">
        <v>178</v>
      </c>
      <c r="C20" t="s">
        <v>19</v>
      </c>
    </row>
    <row r="21" spans="1:3" x14ac:dyDescent="0.2">
      <c r="A21" s="16" t="s">
        <v>203</v>
      </c>
      <c r="B21" s="39" t="s">
        <v>203</v>
      </c>
      <c r="C21" t="s">
        <v>19</v>
      </c>
    </row>
    <row r="22" spans="1:3" x14ac:dyDescent="0.2">
      <c r="A22" s="16" t="s">
        <v>208</v>
      </c>
      <c r="B22" s="39" t="s">
        <v>208</v>
      </c>
      <c r="C22" t="s">
        <v>19</v>
      </c>
    </row>
    <row r="23" spans="1:3" x14ac:dyDescent="0.2">
      <c r="A23" s="16" t="s">
        <v>209</v>
      </c>
      <c r="B23" s="39" t="s">
        <v>209</v>
      </c>
      <c r="C23" t="s">
        <v>19</v>
      </c>
    </row>
    <row r="24" spans="1:3" x14ac:dyDescent="0.2">
      <c r="A24" s="16" t="s">
        <v>210</v>
      </c>
      <c r="B24" s="39" t="s">
        <v>210</v>
      </c>
      <c r="C24" t="s">
        <v>19</v>
      </c>
    </row>
    <row r="25" spans="1:3" x14ac:dyDescent="0.2">
      <c r="A25" s="16" t="s">
        <v>211</v>
      </c>
      <c r="B25" s="39" t="s">
        <v>211</v>
      </c>
      <c r="C25" t="s">
        <v>19</v>
      </c>
    </row>
    <row r="26" spans="1:3" x14ac:dyDescent="0.2">
      <c r="A26" s="16" t="s">
        <v>226</v>
      </c>
      <c r="B26" s="39" t="s">
        <v>226</v>
      </c>
      <c r="C26" t="s">
        <v>19</v>
      </c>
    </row>
    <row r="27" spans="1:3" x14ac:dyDescent="0.2">
      <c r="A27" s="16" t="s">
        <v>230</v>
      </c>
      <c r="B27" s="39" t="s">
        <v>230</v>
      </c>
      <c r="C27" t="s">
        <v>19</v>
      </c>
    </row>
    <row r="28" spans="1:3" x14ac:dyDescent="0.2">
      <c r="A28" s="16" t="s">
        <v>231</v>
      </c>
      <c r="B28" s="39" t="s">
        <v>231</v>
      </c>
      <c r="C28" t="s">
        <v>19</v>
      </c>
    </row>
    <row r="29" spans="1:3" x14ac:dyDescent="0.2">
      <c r="A29" s="16" t="s">
        <v>239</v>
      </c>
      <c r="B29" s="39" t="s">
        <v>239</v>
      </c>
      <c r="C29" t="s">
        <v>19</v>
      </c>
    </row>
    <row r="30" spans="1:3" x14ac:dyDescent="0.2">
      <c r="A30" s="16" t="s">
        <v>240</v>
      </c>
      <c r="B30" s="39" t="s">
        <v>240</v>
      </c>
      <c r="C30" t="s">
        <v>19</v>
      </c>
    </row>
    <row r="31" spans="1:3" x14ac:dyDescent="0.2">
      <c r="A31" s="16" t="s">
        <v>255</v>
      </c>
      <c r="B31" s="39" t="s">
        <v>269</v>
      </c>
      <c r="C31" t="s">
        <v>19</v>
      </c>
    </row>
    <row r="32" spans="1:3" x14ac:dyDescent="0.2">
      <c r="A32" s="16" t="s">
        <v>257</v>
      </c>
      <c r="B32" s="39" t="s">
        <v>270</v>
      </c>
      <c r="C32" t="s">
        <v>19</v>
      </c>
    </row>
    <row r="33" spans="1:3" x14ac:dyDescent="0.2">
      <c r="A33" s="41" t="s">
        <v>271</v>
      </c>
      <c r="B33" s="39" t="s">
        <v>272</v>
      </c>
      <c r="C33" t="s">
        <v>19</v>
      </c>
    </row>
    <row r="34" spans="1:3" x14ac:dyDescent="0.2">
      <c r="A34" s="41" t="s">
        <v>271</v>
      </c>
      <c r="B34" s="39" t="s">
        <v>273</v>
      </c>
      <c r="C34" t="s">
        <v>19</v>
      </c>
    </row>
    <row r="35" spans="1:3" x14ac:dyDescent="0.2">
      <c r="A35" s="41" t="s">
        <v>271</v>
      </c>
      <c r="B35" s="39" t="s">
        <v>274</v>
      </c>
      <c r="C35" t="s">
        <v>19</v>
      </c>
    </row>
    <row r="36" spans="1:3" x14ac:dyDescent="0.2">
      <c r="A36" s="41" t="s">
        <v>271</v>
      </c>
      <c r="B36" s="39" t="s">
        <v>275</v>
      </c>
      <c r="C36" t="s">
        <v>19</v>
      </c>
    </row>
    <row r="37" spans="1:3" x14ac:dyDescent="0.2">
      <c r="A37" s="41" t="s">
        <v>276</v>
      </c>
      <c r="B37" s="39" t="s">
        <v>277</v>
      </c>
      <c r="C37" t="s">
        <v>19</v>
      </c>
    </row>
    <row r="38" spans="1:3" x14ac:dyDescent="0.2">
      <c r="A38" s="41" t="s">
        <v>268</v>
      </c>
      <c r="B38" s="39" t="s">
        <v>268</v>
      </c>
      <c r="C38" t="s">
        <v>268</v>
      </c>
    </row>
    <row r="39" spans="1:3" x14ac:dyDescent="0.2">
      <c r="A39" s="16" t="s">
        <v>26</v>
      </c>
      <c r="B39" s="39" t="s">
        <v>26</v>
      </c>
      <c r="C39" t="s">
        <v>27</v>
      </c>
    </row>
    <row r="40" spans="1:3" x14ac:dyDescent="0.2">
      <c r="A40" s="16" t="s">
        <v>30</v>
      </c>
      <c r="B40" s="39" t="s">
        <v>30</v>
      </c>
      <c r="C40" t="s">
        <v>27</v>
      </c>
    </row>
    <row r="41" spans="1:3" x14ac:dyDescent="0.2">
      <c r="A41" s="16" t="s">
        <v>31</v>
      </c>
      <c r="B41" s="39" t="s">
        <v>31</v>
      </c>
      <c r="C41" t="s">
        <v>27</v>
      </c>
    </row>
    <row r="42" spans="1:3" x14ac:dyDescent="0.2">
      <c r="A42" s="16" t="s">
        <v>32</v>
      </c>
      <c r="B42" s="39" t="s">
        <v>32</v>
      </c>
      <c r="C42" t="s">
        <v>27</v>
      </c>
    </row>
    <row r="43" spans="1:3" x14ac:dyDescent="0.2">
      <c r="A43" s="16" t="s">
        <v>33</v>
      </c>
      <c r="B43" s="39" t="s">
        <v>33</v>
      </c>
      <c r="C43" t="s">
        <v>27</v>
      </c>
    </row>
    <row r="44" spans="1:3" x14ac:dyDescent="0.2">
      <c r="A44" s="16" t="s">
        <v>43</v>
      </c>
      <c r="B44" s="39" t="s">
        <v>43</v>
      </c>
      <c r="C44" t="s">
        <v>27</v>
      </c>
    </row>
    <row r="45" spans="1:3" x14ac:dyDescent="0.2">
      <c r="A45" s="16" t="s">
        <v>52</v>
      </c>
      <c r="B45" s="39" t="s">
        <v>52</v>
      </c>
      <c r="C45" t="s">
        <v>27</v>
      </c>
    </row>
    <row r="46" spans="1:3" x14ac:dyDescent="0.2">
      <c r="A46" s="16" t="s">
        <v>55</v>
      </c>
      <c r="B46" s="39" t="s">
        <v>55</v>
      </c>
      <c r="C46" t="s">
        <v>27</v>
      </c>
    </row>
    <row r="47" spans="1:3" x14ac:dyDescent="0.2">
      <c r="A47" s="16" t="s">
        <v>90</v>
      </c>
      <c r="B47" s="39" t="s">
        <v>90</v>
      </c>
      <c r="C47" t="s">
        <v>27</v>
      </c>
    </row>
    <row r="48" spans="1:3" x14ac:dyDescent="0.2">
      <c r="A48" s="16" t="s">
        <v>127</v>
      </c>
      <c r="B48" s="39" t="s">
        <v>201</v>
      </c>
      <c r="C48" t="s">
        <v>27</v>
      </c>
    </row>
    <row r="49" spans="1:3" x14ac:dyDescent="0.2">
      <c r="A49" s="16" t="s">
        <v>201</v>
      </c>
      <c r="B49" s="39" t="s">
        <v>128</v>
      </c>
      <c r="C49" t="s">
        <v>27</v>
      </c>
    </row>
    <row r="50" spans="1:3" x14ac:dyDescent="0.2">
      <c r="A50" s="16" t="s">
        <v>202</v>
      </c>
      <c r="B50" s="39" t="s">
        <v>202</v>
      </c>
      <c r="C50" t="s">
        <v>27</v>
      </c>
    </row>
    <row r="51" spans="1:3" x14ac:dyDescent="0.2">
      <c r="A51" s="16" t="s">
        <v>216</v>
      </c>
      <c r="B51" s="39" t="s">
        <v>216</v>
      </c>
      <c r="C51" t="s">
        <v>27</v>
      </c>
    </row>
    <row r="52" spans="1:3" x14ac:dyDescent="0.2">
      <c r="A52" s="16" t="s">
        <v>221</v>
      </c>
      <c r="B52" s="39" t="s">
        <v>221</v>
      </c>
      <c r="C52" t="s">
        <v>27</v>
      </c>
    </row>
    <row r="53" spans="1:3" x14ac:dyDescent="0.2">
      <c r="A53" s="16" t="s">
        <v>222</v>
      </c>
      <c r="B53" s="39" t="s">
        <v>222</v>
      </c>
      <c r="C53" t="s">
        <v>27</v>
      </c>
    </row>
    <row r="54" spans="1:3" x14ac:dyDescent="0.2">
      <c r="A54" s="16" t="s">
        <v>223</v>
      </c>
      <c r="B54" s="39" t="s">
        <v>128</v>
      </c>
      <c r="C54" t="s">
        <v>27</v>
      </c>
    </row>
    <row r="55" spans="1:3" x14ac:dyDescent="0.2">
      <c r="A55" s="30" t="s">
        <v>228</v>
      </c>
      <c r="B55" s="39" t="s">
        <v>228</v>
      </c>
      <c r="C55" t="s">
        <v>27</v>
      </c>
    </row>
    <row r="56" spans="1:3" x14ac:dyDescent="0.2">
      <c r="A56" s="16" t="s">
        <v>229</v>
      </c>
      <c r="B56" s="39" t="s">
        <v>229</v>
      </c>
      <c r="C56" t="s">
        <v>27</v>
      </c>
    </row>
    <row r="57" spans="1:3" x14ac:dyDescent="0.2">
      <c r="A57" s="41" t="s">
        <v>268</v>
      </c>
      <c r="B57" s="39" t="s">
        <v>268</v>
      </c>
      <c r="C57" t="s">
        <v>268</v>
      </c>
    </row>
    <row r="58" spans="1:3" x14ac:dyDescent="0.2">
      <c r="A58" s="16" t="s">
        <v>28</v>
      </c>
      <c r="B58" s="39" t="s">
        <v>28</v>
      </c>
      <c r="C58" t="s">
        <v>29</v>
      </c>
    </row>
    <row r="59" spans="1:3" x14ac:dyDescent="0.2">
      <c r="A59" s="16" t="s">
        <v>36</v>
      </c>
      <c r="B59" s="39" t="s">
        <v>36</v>
      </c>
      <c r="C59" t="s">
        <v>29</v>
      </c>
    </row>
    <row r="60" spans="1:3" x14ac:dyDescent="0.2">
      <c r="A60" s="16" t="s">
        <v>39</v>
      </c>
      <c r="B60" s="39" t="s">
        <v>39</v>
      </c>
      <c r="C60" t="s">
        <v>29</v>
      </c>
    </row>
    <row r="61" spans="1:3" x14ac:dyDescent="0.2">
      <c r="A61" s="16" t="s">
        <v>48</v>
      </c>
      <c r="B61" s="39" t="s">
        <v>48</v>
      </c>
      <c r="C61" t="s">
        <v>29</v>
      </c>
    </row>
    <row r="62" spans="1:3" x14ac:dyDescent="0.2">
      <c r="A62" s="16" t="s">
        <v>60</v>
      </c>
      <c r="B62" s="39" t="s">
        <v>60</v>
      </c>
      <c r="C62" t="s">
        <v>29</v>
      </c>
    </row>
    <row r="63" spans="1:3" x14ac:dyDescent="0.2">
      <c r="A63" s="16" t="s">
        <v>76</v>
      </c>
      <c r="B63" s="39" t="s">
        <v>76</v>
      </c>
      <c r="C63" t="s">
        <v>29</v>
      </c>
    </row>
    <row r="64" spans="1:3" x14ac:dyDescent="0.2">
      <c r="A64" s="16" t="s">
        <v>115</v>
      </c>
      <c r="B64" s="39" t="s">
        <v>115</v>
      </c>
      <c r="C64" t="s">
        <v>29</v>
      </c>
    </row>
    <row r="65" spans="1:3" x14ac:dyDescent="0.2">
      <c r="A65" s="16" t="s">
        <v>131</v>
      </c>
      <c r="B65" s="39" t="s">
        <v>131</v>
      </c>
      <c r="C65" t="s">
        <v>29</v>
      </c>
    </row>
    <row r="66" spans="1:3" x14ac:dyDescent="0.2">
      <c r="A66" s="16" t="s">
        <v>153</v>
      </c>
      <c r="B66" s="39" t="s">
        <v>278</v>
      </c>
      <c r="C66" t="s">
        <v>29</v>
      </c>
    </row>
    <row r="67" spans="1:3" x14ac:dyDescent="0.2">
      <c r="A67" s="16" t="s">
        <v>158</v>
      </c>
      <c r="B67" s="39" t="s">
        <v>158</v>
      </c>
      <c r="C67" t="s">
        <v>29</v>
      </c>
    </row>
    <row r="68" spans="1:3" x14ac:dyDescent="0.2">
      <c r="A68" s="16" t="s">
        <v>159</v>
      </c>
      <c r="B68" s="39" t="s">
        <v>159</v>
      </c>
      <c r="C68" t="s">
        <v>29</v>
      </c>
    </row>
    <row r="69" spans="1:3" x14ac:dyDescent="0.2">
      <c r="A69" s="16" t="s">
        <v>162</v>
      </c>
      <c r="B69" s="39" t="s">
        <v>279</v>
      </c>
      <c r="C69" t="s">
        <v>29</v>
      </c>
    </row>
    <row r="70" spans="1:3" x14ac:dyDescent="0.2">
      <c r="A70" s="16" t="s">
        <v>213</v>
      </c>
      <c r="B70" s="39" t="s">
        <v>213</v>
      </c>
      <c r="C70" t="s">
        <v>29</v>
      </c>
    </row>
    <row r="71" spans="1:3" x14ac:dyDescent="0.2">
      <c r="A71" s="16" t="s">
        <v>214</v>
      </c>
      <c r="B71" s="39" t="s">
        <v>214</v>
      </c>
      <c r="C71" t="s">
        <v>29</v>
      </c>
    </row>
    <row r="72" spans="1:3" x14ac:dyDescent="0.2">
      <c r="A72" s="16" t="s">
        <v>215</v>
      </c>
      <c r="B72" s="39" t="s">
        <v>215</v>
      </c>
      <c r="C72" t="s">
        <v>29</v>
      </c>
    </row>
    <row r="73" spans="1:3" x14ac:dyDescent="0.2">
      <c r="A73" s="16" t="s">
        <v>220</v>
      </c>
      <c r="B73" s="39" t="s">
        <v>220</v>
      </c>
      <c r="C73" t="s">
        <v>29</v>
      </c>
    </row>
    <row r="74" spans="1:3" x14ac:dyDescent="0.2">
      <c r="A74" s="16" t="s">
        <v>224</v>
      </c>
      <c r="B74" s="39" t="s">
        <v>224</v>
      </c>
      <c r="C74" t="s">
        <v>29</v>
      </c>
    </row>
    <row r="75" spans="1:3" x14ac:dyDescent="0.2">
      <c r="A75" s="16" t="s">
        <v>225</v>
      </c>
      <c r="B75" s="39" t="s">
        <v>225</v>
      </c>
      <c r="C75" t="s">
        <v>29</v>
      </c>
    </row>
    <row r="76" spans="1:3" x14ac:dyDescent="0.2">
      <c r="A76" s="41" t="s">
        <v>268</v>
      </c>
      <c r="B76" s="39" t="s">
        <v>268</v>
      </c>
      <c r="C76" t="s">
        <v>268</v>
      </c>
    </row>
    <row r="77" spans="1:3" x14ac:dyDescent="0.2">
      <c r="A77" s="16" t="s">
        <v>101</v>
      </c>
      <c r="B77" s="39" t="s">
        <v>101</v>
      </c>
      <c r="C77" t="s">
        <v>80</v>
      </c>
    </row>
    <row r="78" spans="1:3" x14ac:dyDescent="0.2">
      <c r="A78" s="16" t="s">
        <v>102</v>
      </c>
      <c r="B78" s="39" t="s">
        <v>102</v>
      </c>
      <c r="C78" t="s">
        <v>80</v>
      </c>
    </row>
    <row r="79" spans="1:3" x14ac:dyDescent="0.2">
      <c r="A79" s="16" t="s">
        <v>108</v>
      </c>
      <c r="B79" s="39" t="s">
        <v>108</v>
      </c>
      <c r="C79" t="s">
        <v>80</v>
      </c>
    </row>
    <row r="80" spans="1:3" x14ac:dyDescent="0.2">
      <c r="A80" s="16" t="s">
        <v>109</v>
      </c>
      <c r="B80" s="39" t="s">
        <v>109</v>
      </c>
      <c r="C80" t="s">
        <v>80</v>
      </c>
    </row>
    <row r="81" spans="1:3" x14ac:dyDescent="0.2">
      <c r="A81" s="16" t="s">
        <v>111</v>
      </c>
      <c r="B81" s="39" t="s">
        <v>111</v>
      </c>
      <c r="C81" t="s">
        <v>80</v>
      </c>
    </row>
    <row r="82" spans="1:3" x14ac:dyDescent="0.2">
      <c r="A82" s="16" t="s">
        <v>112</v>
      </c>
      <c r="B82" s="39" t="s">
        <v>112</v>
      </c>
      <c r="C82" t="s">
        <v>80</v>
      </c>
    </row>
    <row r="83" spans="1:3" x14ac:dyDescent="0.2">
      <c r="A83" s="16" t="s">
        <v>113</v>
      </c>
      <c r="B83" s="39" t="s">
        <v>113</v>
      </c>
      <c r="C83" t="s">
        <v>80</v>
      </c>
    </row>
    <row r="84" spans="1:3" x14ac:dyDescent="0.2">
      <c r="A84" s="16" t="s">
        <v>114</v>
      </c>
      <c r="B84" s="39" t="s">
        <v>114</v>
      </c>
      <c r="C84" t="s">
        <v>80</v>
      </c>
    </row>
    <row r="85" spans="1:3" x14ac:dyDescent="0.2">
      <c r="A85" s="16" t="s">
        <v>117</v>
      </c>
      <c r="B85" s="39" t="s">
        <v>117</v>
      </c>
      <c r="C85" t="s">
        <v>80</v>
      </c>
    </row>
    <row r="86" spans="1:3" x14ac:dyDescent="0.2">
      <c r="A86" s="16" t="s">
        <v>121</v>
      </c>
      <c r="B86" s="39" t="s">
        <v>121</v>
      </c>
      <c r="C86" t="s">
        <v>80</v>
      </c>
    </row>
    <row r="87" spans="1:3" x14ac:dyDescent="0.2">
      <c r="A87" s="16" t="s">
        <v>129</v>
      </c>
      <c r="B87" s="39" t="s">
        <v>129</v>
      </c>
      <c r="C87" t="s">
        <v>80</v>
      </c>
    </row>
    <row r="88" spans="1:3" x14ac:dyDescent="0.2">
      <c r="A88" s="16" t="s">
        <v>130</v>
      </c>
      <c r="B88" s="39" t="s">
        <v>130</v>
      </c>
      <c r="C88" t="s">
        <v>80</v>
      </c>
    </row>
    <row r="89" spans="1:3" x14ac:dyDescent="0.2">
      <c r="A89" s="16" t="s">
        <v>137</v>
      </c>
      <c r="B89" s="39" t="s">
        <v>137</v>
      </c>
      <c r="C89" t="s">
        <v>80</v>
      </c>
    </row>
    <row r="90" spans="1:3" x14ac:dyDescent="0.2">
      <c r="A90" s="16" t="s">
        <v>138</v>
      </c>
      <c r="B90" s="39" t="s">
        <v>138</v>
      </c>
      <c r="C90" t="s">
        <v>80</v>
      </c>
    </row>
    <row r="91" spans="1:3" x14ac:dyDescent="0.2">
      <c r="A91" s="16" t="s">
        <v>139</v>
      </c>
      <c r="B91" s="39" t="s">
        <v>139</v>
      </c>
      <c r="C91" t="s">
        <v>80</v>
      </c>
    </row>
    <row r="92" spans="1:3" x14ac:dyDescent="0.2">
      <c r="A92" s="16" t="s">
        <v>140</v>
      </c>
      <c r="B92" s="39" t="s">
        <v>140</v>
      </c>
      <c r="C92" t="s">
        <v>80</v>
      </c>
    </row>
    <row r="93" spans="1:3" x14ac:dyDescent="0.2">
      <c r="A93" s="16" t="s">
        <v>141</v>
      </c>
      <c r="B93" s="39" t="s">
        <v>141</v>
      </c>
      <c r="C93" t="s">
        <v>80</v>
      </c>
    </row>
    <row r="94" spans="1:3" x14ac:dyDescent="0.2">
      <c r="A94" s="16" t="s">
        <v>142</v>
      </c>
      <c r="B94" s="39" t="s">
        <v>142</v>
      </c>
      <c r="C94" t="s">
        <v>80</v>
      </c>
    </row>
    <row r="95" spans="1:3" x14ac:dyDescent="0.2">
      <c r="A95" s="16" t="s">
        <v>144</v>
      </c>
      <c r="B95" s="39" t="s">
        <v>144</v>
      </c>
      <c r="C95" t="s">
        <v>80</v>
      </c>
    </row>
    <row r="96" spans="1:3" x14ac:dyDescent="0.2">
      <c r="A96" s="16" t="s">
        <v>145</v>
      </c>
      <c r="B96" s="39" t="s">
        <v>145</v>
      </c>
      <c r="C96" t="s">
        <v>80</v>
      </c>
    </row>
    <row r="97" spans="1:3" x14ac:dyDescent="0.2">
      <c r="A97" s="16" t="s">
        <v>146</v>
      </c>
      <c r="B97" s="39" t="s">
        <v>146</v>
      </c>
      <c r="C97" t="s">
        <v>80</v>
      </c>
    </row>
    <row r="98" spans="1:3" x14ac:dyDescent="0.2">
      <c r="A98" s="16" t="s">
        <v>147</v>
      </c>
      <c r="B98" s="39" t="s">
        <v>147</v>
      </c>
      <c r="C98" t="s">
        <v>80</v>
      </c>
    </row>
    <row r="99" spans="1:3" x14ac:dyDescent="0.2">
      <c r="A99" s="16" t="s">
        <v>148</v>
      </c>
      <c r="B99" s="39" t="s">
        <v>148</v>
      </c>
      <c r="C99" t="s">
        <v>80</v>
      </c>
    </row>
    <row r="100" spans="1:3" x14ac:dyDescent="0.2">
      <c r="A100" s="16" t="s">
        <v>154</v>
      </c>
      <c r="B100" s="39" t="s">
        <v>154</v>
      </c>
      <c r="C100" t="s">
        <v>80</v>
      </c>
    </row>
    <row r="101" spans="1:3" x14ac:dyDescent="0.2">
      <c r="A101" s="16" t="s">
        <v>155</v>
      </c>
      <c r="B101" s="39" t="s">
        <v>155</v>
      </c>
      <c r="C101" t="s">
        <v>80</v>
      </c>
    </row>
    <row r="102" spans="1:3" x14ac:dyDescent="0.2">
      <c r="A102" s="16" t="s">
        <v>157</v>
      </c>
      <c r="B102" s="39" t="s">
        <v>157</v>
      </c>
      <c r="C102" t="s">
        <v>80</v>
      </c>
    </row>
    <row r="103" spans="1:3" x14ac:dyDescent="0.2">
      <c r="A103" s="16" t="s">
        <v>161</v>
      </c>
      <c r="B103" s="39" t="s">
        <v>161</v>
      </c>
      <c r="C103" t="s">
        <v>80</v>
      </c>
    </row>
    <row r="104" spans="1:3" x14ac:dyDescent="0.2">
      <c r="A104" s="16" t="s">
        <v>163</v>
      </c>
      <c r="B104" s="39" t="s">
        <v>163</v>
      </c>
      <c r="C104" t="s">
        <v>80</v>
      </c>
    </row>
    <row r="105" spans="1:3" x14ac:dyDescent="0.2">
      <c r="A105" s="16" t="s">
        <v>167</v>
      </c>
      <c r="B105" s="39" t="s">
        <v>167</v>
      </c>
      <c r="C105" t="s">
        <v>80</v>
      </c>
    </row>
    <row r="106" spans="1:3" x14ac:dyDescent="0.2">
      <c r="A106" s="16" t="s">
        <v>172</v>
      </c>
      <c r="B106" s="39" t="s">
        <v>172</v>
      </c>
      <c r="C106" t="s">
        <v>80</v>
      </c>
    </row>
    <row r="107" spans="1:3" x14ac:dyDescent="0.2">
      <c r="A107" s="16" t="s">
        <v>175</v>
      </c>
      <c r="B107" s="39" t="s">
        <v>175</v>
      </c>
      <c r="C107" t="s">
        <v>80</v>
      </c>
    </row>
    <row r="108" spans="1:3" x14ac:dyDescent="0.2">
      <c r="A108" s="16" t="s">
        <v>186</v>
      </c>
      <c r="B108" s="39" t="s">
        <v>186</v>
      </c>
      <c r="C108" t="s">
        <v>80</v>
      </c>
    </row>
    <row r="109" spans="1:3" x14ac:dyDescent="0.2">
      <c r="A109" s="16" t="s">
        <v>195</v>
      </c>
      <c r="B109" s="39" t="s">
        <v>195</v>
      </c>
      <c r="C109" t="s">
        <v>80</v>
      </c>
    </row>
    <row r="110" spans="1:3" x14ac:dyDescent="0.2">
      <c r="A110" s="16" t="s">
        <v>238</v>
      </c>
      <c r="B110" s="39" t="s">
        <v>238</v>
      </c>
      <c r="C110" t="s">
        <v>80</v>
      </c>
    </row>
    <row r="111" spans="1:3" x14ac:dyDescent="0.2">
      <c r="A111" s="41" t="s">
        <v>268</v>
      </c>
      <c r="B111" s="39" t="s">
        <v>268</v>
      </c>
      <c r="C111" t="s">
        <v>268</v>
      </c>
    </row>
    <row r="112" spans="1:3" x14ac:dyDescent="0.2">
      <c r="A112" s="16" t="s">
        <v>78</v>
      </c>
      <c r="B112" s="39" t="s">
        <v>78</v>
      </c>
      <c r="C112" t="s">
        <v>79</v>
      </c>
    </row>
    <row r="113" spans="1:3" x14ac:dyDescent="0.2">
      <c r="A113" s="16" t="s">
        <v>95</v>
      </c>
      <c r="B113" s="39" t="s">
        <v>95</v>
      </c>
      <c r="C113" t="s">
        <v>79</v>
      </c>
    </row>
    <row r="114" spans="1:3" x14ac:dyDescent="0.2">
      <c r="A114" s="16" t="s">
        <v>119</v>
      </c>
      <c r="B114" s="39" t="s">
        <v>119</v>
      </c>
      <c r="C114" t="s">
        <v>79</v>
      </c>
    </row>
    <row r="115" spans="1:3" x14ac:dyDescent="0.2">
      <c r="A115" s="16" t="s">
        <v>124</v>
      </c>
      <c r="B115" s="39" t="s">
        <v>124</v>
      </c>
      <c r="C115" t="s">
        <v>79</v>
      </c>
    </row>
    <row r="116" spans="1:3" x14ac:dyDescent="0.2">
      <c r="A116" s="16" t="s">
        <v>126</v>
      </c>
      <c r="B116" s="39" t="s">
        <v>126</v>
      </c>
      <c r="C116" t="s">
        <v>79</v>
      </c>
    </row>
    <row r="117" spans="1:3" x14ac:dyDescent="0.2">
      <c r="A117" s="16" t="s">
        <v>134</v>
      </c>
      <c r="B117" s="39" t="s">
        <v>280</v>
      </c>
      <c r="C117" t="s">
        <v>79</v>
      </c>
    </row>
    <row r="118" spans="1:3" x14ac:dyDescent="0.2">
      <c r="A118" s="16" t="s">
        <v>166</v>
      </c>
      <c r="B118" s="39" t="s">
        <v>166</v>
      </c>
      <c r="C118" t="s">
        <v>79</v>
      </c>
    </row>
    <row r="119" spans="1:3" x14ac:dyDescent="0.2">
      <c r="A119" s="16" t="s">
        <v>168</v>
      </c>
      <c r="B119" s="39" t="s">
        <v>168</v>
      </c>
      <c r="C119" t="s">
        <v>79</v>
      </c>
    </row>
    <row r="120" spans="1:3" x14ac:dyDescent="0.2">
      <c r="A120" s="38" t="s">
        <v>170</v>
      </c>
      <c r="B120" s="39" t="s">
        <v>281</v>
      </c>
      <c r="C120" t="s">
        <v>79</v>
      </c>
    </row>
    <row r="121" spans="1:3" x14ac:dyDescent="0.2">
      <c r="A121" s="16" t="s">
        <v>174</v>
      </c>
      <c r="B121" s="39" t="s">
        <v>174</v>
      </c>
      <c r="C121" t="s">
        <v>79</v>
      </c>
    </row>
    <row r="122" spans="1:3" x14ac:dyDescent="0.2">
      <c r="A122" s="16" t="s">
        <v>177</v>
      </c>
      <c r="B122" s="39" t="s">
        <v>282</v>
      </c>
      <c r="C122" t="s">
        <v>79</v>
      </c>
    </row>
    <row r="123" spans="1:3" x14ac:dyDescent="0.2">
      <c r="A123" s="16" t="s">
        <v>181</v>
      </c>
      <c r="B123" s="39" t="s">
        <v>181</v>
      </c>
      <c r="C123" t="s">
        <v>79</v>
      </c>
    </row>
    <row r="124" spans="1:3" x14ac:dyDescent="0.2">
      <c r="A124" s="16" t="s">
        <v>183</v>
      </c>
      <c r="B124" s="39" t="s">
        <v>183</v>
      </c>
      <c r="C124" t="s">
        <v>79</v>
      </c>
    </row>
    <row r="125" spans="1:3" x14ac:dyDescent="0.2">
      <c r="A125" s="16" t="s">
        <v>185</v>
      </c>
      <c r="B125" s="39" t="s">
        <v>185</v>
      </c>
      <c r="C125" t="s">
        <v>79</v>
      </c>
    </row>
    <row r="126" spans="1:3" x14ac:dyDescent="0.2">
      <c r="A126" s="16" t="s">
        <v>189</v>
      </c>
      <c r="B126" s="39" t="s">
        <v>189</v>
      </c>
      <c r="C126" t="s">
        <v>79</v>
      </c>
    </row>
    <row r="127" spans="1:3" x14ac:dyDescent="0.2">
      <c r="A127" s="16" t="s">
        <v>191</v>
      </c>
      <c r="B127" s="39" t="s">
        <v>191</v>
      </c>
      <c r="C127" t="s">
        <v>79</v>
      </c>
    </row>
    <row r="128" spans="1:3" x14ac:dyDescent="0.2">
      <c r="A128" s="16" t="s">
        <v>193</v>
      </c>
      <c r="B128" s="39" t="s">
        <v>193</v>
      </c>
      <c r="C128" t="s">
        <v>79</v>
      </c>
    </row>
    <row r="129" spans="1:3" x14ac:dyDescent="0.2">
      <c r="A129" s="16" t="s">
        <v>197</v>
      </c>
      <c r="B129" s="39" t="s">
        <v>197</v>
      </c>
      <c r="C129" t="s">
        <v>79</v>
      </c>
    </row>
    <row r="130" spans="1:3" x14ac:dyDescent="0.2">
      <c r="A130" s="41" t="s">
        <v>268</v>
      </c>
      <c r="B130" s="39" t="s">
        <v>268</v>
      </c>
      <c r="C130" t="s">
        <v>268</v>
      </c>
    </row>
    <row r="131" spans="1:3" x14ac:dyDescent="0.2">
      <c r="A131" s="16" t="s">
        <v>23</v>
      </c>
      <c r="B131" s="39" t="s">
        <v>23</v>
      </c>
      <c r="C131" t="s">
        <v>24</v>
      </c>
    </row>
    <row r="132" spans="1:3" x14ac:dyDescent="0.2">
      <c r="A132" s="16" t="s">
        <v>34</v>
      </c>
      <c r="B132" s="39" t="s">
        <v>34</v>
      </c>
      <c r="C132" t="s">
        <v>24</v>
      </c>
    </row>
    <row r="133" spans="1:3" x14ac:dyDescent="0.2">
      <c r="A133" s="16" t="s">
        <v>35</v>
      </c>
      <c r="B133" s="39" t="s">
        <v>35</v>
      </c>
      <c r="C133" t="s">
        <v>24</v>
      </c>
    </row>
    <row r="134" spans="1:3" x14ac:dyDescent="0.2">
      <c r="A134" s="16" t="s">
        <v>40</v>
      </c>
      <c r="B134" s="39" t="s">
        <v>40</v>
      </c>
      <c r="C134" t="s">
        <v>24</v>
      </c>
    </row>
    <row r="135" spans="1:3" x14ac:dyDescent="0.2">
      <c r="A135" s="16" t="s">
        <v>41</v>
      </c>
      <c r="B135" s="39" t="s">
        <v>41</v>
      </c>
      <c r="C135" t="s">
        <v>24</v>
      </c>
    </row>
    <row r="136" spans="1:3" x14ac:dyDescent="0.2">
      <c r="A136" s="16" t="s">
        <v>42</v>
      </c>
      <c r="B136" s="39" t="s">
        <v>42</v>
      </c>
      <c r="C136" t="s">
        <v>24</v>
      </c>
    </row>
    <row r="137" spans="1:3" x14ac:dyDescent="0.2">
      <c r="A137" s="16" t="s">
        <v>45</v>
      </c>
      <c r="B137" s="39" t="s">
        <v>45</v>
      </c>
      <c r="C137" t="s">
        <v>24</v>
      </c>
    </row>
    <row r="138" spans="1:3" x14ac:dyDescent="0.2">
      <c r="A138" s="16" t="s">
        <v>46</v>
      </c>
      <c r="B138" s="39" t="s">
        <v>46</v>
      </c>
      <c r="C138" t="s">
        <v>24</v>
      </c>
    </row>
    <row r="139" spans="1:3" x14ac:dyDescent="0.2">
      <c r="A139" s="16" t="s">
        <v>47</v>
      </c>
      <c r="B139" s="39" t="s">
        <v>47</v>
      </c>
      <c r="C139" t="s">
        <v>24</v>
      </c>
    </row>
    <row r="140" spans="1:3" x14ac:dyDescent="0.2">
      <c r="A140" s="16" t="s">
        <v>50</v>
      </c>
      <c r="B140" s="39" t="s">
        <v>50</v>
      </c>
      <c r="C140" t="s">
        <v>24</v>
      </c>
    </row>
    <row r="141" spans="1:3" x14ac:dyDescent="0.2">
      <c r="A141" s="16" t="s">
        <v>51</v>
      </c>
      <c r="B141" s="39" t="s">
        <v>51</v>
      </c>
      <c r="C141" t="s">
        <v>24</v>
      </c>
    </row>
    <row r="142" spans="1:3" x14ac:dyDescent="0.2">
      <c r="A142" s="16" t="s">
        <v>53</v>
      </c>
      <c r="B142" s="39" t="s">
        <v>53</v>
      </c>
      <c r="C142" t="s">
        <v>24</v>
      </c>
    </row>
    <row r="143" spans="1:3" x14ac:dyDescent="0.2">
      <c r="A143" s="16" t="s">
        <v>54</v>
      </c>
      <c r="B143" s="39" t="s">
        <v>54</v>
      </c>
      <c r="C143" t="s">
        <v>24</v>
      </c>
    </row>
    <row r="144" spans="1:3" x14ac:dyDescent="0.2">
      <c r="A144" s="16" t="s">
        <v>56</v>
      </c>
      <c r="B144" s="39" t="s">
        <v>56</v>
      </c>
      <c r="C144" t="s">
        <v>24</v>
      </c>
    </row>
    <row r="145" spans="1:3" ht="14" customHeight="1" x14ac:dyDescent="0.2">
      <c r="A145" s="16" t="s">
        <v>63</v>
      </c>
      <c r="B145" s="39" t="s">
        <v>63</v>
      </c>
      <c r="C145" t="s">
        <v>24</v>
      </c>
    </row>
    <row r="146" spans="1:3" x14ac:dyDescent="0.2">
      <c r="A146" s="16" t="s">
        <v>64</v>
      </c>
      <c r="B146" s="39" t="s">
        <v>64</v>
      </c>
      <c r="C146" t="s">
        <v>24</v>
      </c>
    </row>
    <row r="147" spans="1:3" x14ac:dyDescent="0.2">
      <c r="A147" s="16" t="s">
        <v>100</v>
      </c>
      <c r="B147" s="39" t="s">
        <v>100</v>
      </c>
      <c r="C147" t="s">
        <v>24</v>
      </c>
    </row>
    <row r="148" spans="1:3" x14ac:dyDescent="0.2">
      <c r="A148" s="16" t="s">
        <v>120</v>
      </c>
      <c r="B148" s="39" t="s">
        <v>120</v>
      </c>
      <c r="C148" t="s">
        <v>24</v>
      </c>
    </row>
    <row r="149" spans="1:3" x14ac:dyDescent="0.2">
      <c r="A149" s="16" t="s">
        <v>136</v>
      </c>
      <c r="B149" s="39" t="s">
        <v>136</v>
      </c>
      <c r="C149" t="s">
        <v>24</v>
      </c>
    </row>
    <row r="150" spans="1:3" x14ac:dyDescent="0.2">
      <c r="A150" s="16" t="s">
        <v>194</v>
      </c>
      <c r="B150" s="39" t="s">
        <v>194</v>
      </c>
      <c r="C150" t="s">
        <v>24</v>
      </c>
    </row>
    <row r="151" spans="1:3" x14ac:dyDescent="0.2">
      <c r="A151" s="16" t="s">
        <v>199</v>
      </c>
      <c r="B151" s="39" t="s">
        <v>199</v>
      </c>
      <c r="C151" t="s">
        <v>24</v>
      </c>
    </row>
    <row r="152" spans="1:3" x14ac:dyDescent="0.2">
      <c r="A152" s="16" t="s">
        <v>206</v>
      </c>
      <c r="B152" s="39" t="s">
        <v>206</v>
      </c>
      <c r="C152" t="s">
        <v>24</v>
      </c>
    </row>
    <row r="153" spans="1:3" x14ac:dyDescent="0.2">
      <c r="A153" s="16" t="s">
        <v>207</v>
      </c>
      <c r="B153" s="39" t="s">
        <v>207</v>
      </c>
      <c r="C153" t="s">
        <v>24</v>
      </c>
    </row>
    <row r="154" spans="1:3" x14ac:dyDescent="0.2">
      <c r="A154" s="16" t="s">
        <v>212</v>
      </c>
      <c r="B154" s="39" t="s">
        <v>212</v>
      </c>
      <c r="C154" t="s">
        <v>24</v>
      </c>
    </row>
    <row r="155" spans="1:3" x14ac:dyDescent="0.2">
      <c r="A155" s="16" t="s">
        <v>217</v>
      </c>
      <c r="B155" s="39" t="s">
        <v>217</v>
      </c>
      <c r="C155" t="s">
        <v>24</v>
      </c>
    </row>
    <row r="156" spans="1:3" x14ac:dyDescent="0.2">
      <c r="A156" s="16" t="s">
        <v>218</v>
      </c>
      <c r="B156" s="39" t="s">
        <v>218</v>
      </c>
      <c r="C156" t="s">
        <v>24</v>
      </c>
    </row>
    <row r="157" spans="1:3" x14ac:dyDescent="0.2">
      <c r="A157" s="16" t="s">
        <v>219</v>
      </c>
      <c r="B157" s="39" t="s">
        <v>219</v>
      </c>
      <c r="C157" t="s">
        <v>24</v>
      </c>
    </row>
    <row r="158" spans="1:3" x14ac:dyDescent="0.2">
      <c r="A158" s="16" t="s">
        <v>227</v>
      </c>
      <c r="B158" s="39" t="s">
        <v>227</v>
      </c>
      <c r="C158" t="s">
        <v>24</v>
      </c>
    </row>
    <row r="159" spans="1:3" x14ac:dyDescent="0.2">
      <c r="A159" s="16" t="s">
        <v>232</v>
      </c>
      <c r="B159" s="39" t="s">
        <v>232</v>
      </c>
      <c r="C159" t="s">
        <v>24</v>
      </c>
    </row>
    <row r="160" spans="1:3" x14ac:dyDescent="0.2">
      <c r="A160" s="16" t="s">
        <v>233</v>
      </c>
      <c r="B160" s="39" t="s">
        <v>233</v>
      </c>
      <c r="C160" t="s">
        <v>24</v>
      </c>
    </row>
    <row r="161" spans="1:3" x14ac:dyDescent="0.2">
      <c r="A161" s="41" t="s">
        <v>268</v>
      </c>
      <c r="B161" s="39" t="s">
        <v>268</v>
      </c>
      <c r="C161" t="s">
        <v>268</v>
      </c>
    </row>
    <row r="162" spans="1:3" x14ac:dyDescent="0.2">
      <c r="A162" s="17" t="s">
        <v>39</v>
      </c>
      <c r="B162" s="39" t="s">
        <v>39</v>
      </c>
      <c r="C162" t="s">
        <v>38</v>
      </c>
    </row>
    <row r="163" spans="1:3" x14ac:dyDescent="0.2">
      <c r="A163" s="45" t="s">
        <v>103</v>
      </c>
      <c r="B163" s="39" t="s">
        <v>103</v>
      </c>
      <c r="C163" t="s">
        <v>38</v>
      </c>
    </row>
    <row r="164" spans="1:3" x14ac:dyDescent="0.2">
      <c r="A164" s="45" t="s">
        <v>110</v>
      </c>
      <c r="B164" s="39" t="s">
        <v>110</v>
      </c>
      <c r="C164" t="s">
        <v>38</v>
      </c>
    </row>
    <row r="165" spans="1:3" x14ac:dyDescent="0.2">
      <c r="A165" s="45" t="s">
        <v>116</v>
      </c>
      <c r="B165" s="39" t="s">
        <v>116</v>
      </c>
      <c r="C165" t="s">
        <v>38</v>
      </c>
    </row>
    <row r="166" spans="1:3" x14ac:dyDescent="0.2">
      <c r="A166" s="45" t="s">
        <v>122</v>
      </c>
      <c r="B166" s="39" t="s">
        <v>122</v>
      </c>
      <c r="C166" t="s">
        <v>38</v>
      </c>
    </row>
    <row r="167" spans="1:3" x14ac:dyDescent="0.2">
      <c r="A167" s="45" t="s">
        <v>132</v>
      </c>
      <c r="B167" s="39" t="s">
        <v>132</v>
      </c>
      <c r="C167" t="s">
        <v>38</v>
      </c>
    </row>
    <row r="168" spans="1:3" x14ac:dyDescent="0.2">
      <c r="A168" s="45" t="s">
        <v>135</v>
      </c>
      <c r="B168" s="39" t="s">
        <v>135</v>
      </c>
      <c r="C168" t="s">
        <v>38</v>
      </c>
    </row>
    <row r="169" spans="1:3" x14ac:dyDescent="0.2">
      <c r="A169" s="45" t="s">
        <v>143</v>
      </c>
      <c r="B169" s="39" t="s">
        <v>143</v>
      </c>
      <c r="C169" t="s">
        <v>38</v>
      </c>
    </row>
    <row r="170" spans="1:3" x14ac:dyDescent="0.2">
      <c r="A170" s="45" t="s">
        <v>150</v>
      </c>
      <c r="B170" s="39" t="s">
        <v>150</v>
      </c>
      <c r="C170" t="s">
        <v>38</v>
      </c>
    </row>
    <row r="171" spans="1:3" x14ac:dyDescent="0.2">
      <c r="A171" s="45" t="s">
        <v>151</v>
      </c>
      <c r="B171" s="39" t="s">
        <v>151</v>
      </c>
      <c r="C171" t="s">
        <v>38</v>
      </c>
    </row>
    <row r="172" spans="1:3" x14ac:dyDescent="0.2">
      <c r="A172" s="45" t="s">
        <v>152</v>
      </c>
      <c r="B172" s="39" t="s">
        <v>152</v>
      </c>
      <c r="C172" t="s">
        <v>38</v>
      </c>
    </row>
    <row r="173" spans="1:3" x14ac:dyDescent="0.2">
      <c r="A173" s="45" t="s">
        <v>160</v>
      </c>
      <c r="B173" s="39" t="s">
        <v>160</v>
      </c>
      <c r="C173" t="s">
        <v>38</v>
      </c>
    </row>
    <row r="174" spans="1:3" x14ac:dyDescent="0.2">
      <c r="A174" s="45" t="s">
        <v>164</v>
      </c>
      <c r="B174" s="39" t="s">
        <v>164</v>
      </c>
      <c r="C174" t="s">
        <v>38</v>
      </c>
    </row>
    <row r="175" spans="1:3" x14ac:dyDescent="0.2">
      <c r="A175" s="46" t="s">
        <v>179</v>
      </c>
      <c r="B175" s="39" t="s">
        <v>283</v>
      </c>
      <c r="C175" t="s">
        <v>38</v>
      </c>
    </row>
    <row r="176" spans="1:3" x14ac:dyDescent="0.2">
      <c r="A176" s="45" t="s">
        <v>187</v>
      </c>
      <c r="B176" s="39" t="s">
        <v>187</v>
      </c>
      <c r="C176" t="s">
        <v>38</v>
      </c>
    </row>
    <row r="177" spans="1:3" x14ac:dyDescent="0.2">
      <c r="A177" s="45" t="s">
        <v>200</v>
      </c>
      <c r="B177" s="39" t="s">
        <v>200</v>
      </c>
      <c r="C177" t="s">
        <v>38</v>
      </c>
    </row>
    <row r="178" spans="1:3" x14ac:dyDescent="0.2">
      <c r="A178" s="45" t="s">
        <v>220</v>
      </c>
      <c r="B178" s="39" t="s">
        <v>220</v>
      </c>
      <c r="C178" t="s">
        <v>38</v>
      </c>
    </row>
    <row r="179" spans="1:3" x14ac:dyDescent="0.2">
      <c r="A179" s="45" t="s">
        <v>228</v>
      </c>
      <c r="B179" s="39" t="s">
        <v>228</v>
      </c>
      <c r="C179" t="s">
        <v>38</v>
      </c>
    </row>
    <row r="180" spans="1:3" x14ac:dyDescent="0.2">
      <c r="A180" s="45" t="s">
        <v>235</v>
      </c>
      <c r="B180" s="39" t="s">
        <v>235</v>
      </c>
      <c r="C180" t="s">
        <v>38</v>
      </c>
    </row>
    <row r="181" spans="1:3" x14ac:dyDescent="0.2">
      <c r="A181" s="45" t="s">
        <v>236</v>
      </c>
      <c r="B181" s="39" t="s">
        <v>236</v>
      </c>
      <c r="C181" t="s">
        <v>38</v>
      </c>
    </row>
    <row r="182" spans="1:3" x14ac:dyDescent="0.2">
      <c r="A182" s="45" t="s">
        <v>237</v>
      </c>
      <c r="B182" s="39" t="s">
        <v>237</v>
      </c>
      <c r="C182" t="s">
        <v>38</v>
      </c>
    </row>
    <row r="183" spans="1:3" x14ac:dyDescent="0.2">
      <c r="A183" s="45" t="s">
        <v>243</v>
      </c>
      <c r="B183" s="39" t="s">
        <v>284</v>
      </c>
      <c r="C183" t="s">
        <v>38</v>
      </c>
    </row>
    <row r="184" spans="1:3" x14ac:dyDescent="0.2">
      <c r="A184" s="17" t="s">
        <v>244</v>
      </c>
      <c r="B184" s="39" t="s">
        <v>285</v>
      </c>
      <c r="C184" t="s">
        <v>38</v>
      </c>
    </row>
    <row r="185" spans="1:3" x14ac:dyDescent="0.2">
      <c r="A185" s="47" t="s">
        <v>268</v>
      </c>
      <c r="B185" s="39" t="s">
        <v>268</v>
      </c>
      <c r="C185" t="s">
        <v>268</v>
      </c>
    </row>
    <row r="186" spans="1:3" x14ac:dyDescent="0.2">
      <c r="A186" s="48" t="s">
        <v>260</v>
      </c>
      <c r="B186" s="39" t="s">
        <v>286</v>
      </c>
    </row>
    <row r="187" spans="1:3" x14ac:dyDescent="0.2">
      <c r="A187" s="16" t="s">
        <v>16</v>
      </c>
      <c r="B187" s="39" t="s">
        <v>287</v>
      </c>
      <c r="C187" t="s">
        <v>17</v>
      </c>
    </row>
    <row r="188" spans="1:3" x14ac:dyDescent="0.2">
      <c r="A188" s="16" t="s">
        <v>49</v>
      </c>
      <c r="B188" s="39" t="s">
        <v>49</v>
      </c>
      <c r="C188" t="s">
        <v>17</v>
      </c>
    </row>
    <row r="189" spans="1:3" x14ac:dyDescent="0.2">
      <c r="A189" s="16" t="s">
        <v>178</v>
      </c>
      <c r="B189" s="39" t="s">
        <v>178</v>
      </c>
      <c r="C189" t="s">
        <v>17</v>
      </c>
    </row>
    <row r="190" spans="1:3" x14ac:dyDescent="0.2">
      <c r="A190" s="16" t="s">
        <v>241</v>
      </c>
      <c r="B190" s="39" t="s">
        <v>288</v>
      </c>
      <c r="C190" t="s">
        <v>17</v>
      </c>
    </row>
    <row r="191" spans="1:3" x14ac:dyDescent="0.2">
      <c r="A191" s="16" t="s">
        <v>242</v>
      </c>
      <c r="B191" s="39" t="s">
        <v>289</v>
      </c>
      <c r="C191" t="s">
        <v>17</v>
      </c>
    </row>
    <row r="192" spans="1:3" x14ac:dyDescent="0.2">
      <c r="A192" s="16" t="s">
        <v>255</v>
      </c>
      <c r="B192" s="39" t="s">
        <v>269</v>
      </c>
      <c r="C192" t="s">
        <v>17</v>
      </c>
    </row>
    <row r="193" spans="1:3" x14ac:dyDescent="0.2">
      <c r="A193" s="49" t="s">
        <v>257</v>
      </c>
      <c r="B193" s="39" t="s">
        <v>270</v>
      </c>
      <c r="C193" t="s">
        <v>17</v>
      </c>
    </row>
    <row r="194" spans="1:3" x14ac:dyDescent="0.2">
      <c r="A194" s="16" t="s">
        <v>261</v>
      </c>
      <c r="B194" s="39" t="s">
        <v>261</v>
      </c>
      <c r="C194" t="s">
        <v>17</v>
      </c>
    </row>
    <row r="195" spans="1:3" x14ac:dyDescent="0.2">
      <c r="A195" s="41" t="s">
        <v>271</v>
      </c>
      <c r="B195" s="39" t="s">
        <v>275</v>
      </c>
      <c r="C195" t="s">
        <v>17</v>
      </c>
    </row>
    <row r="196" spans="1:3" x14ac:dyDescent="0.2">
      <c r="A196" s="41" t="s">
        <v>276</v>
      </c>
      <c r="B196" s="39" t="s">
        <v>277</v>
      </c>
      <c r="C196" t="s">
        <v>17</v>
      </c>
    </row>
    <row r="197" spans="1:3" x14ac:dyDescent="0.2">
      <c r="A197" s="41" t="s">
        <v>290</v>
      </c>
      <c r="B197" s="39" t="s">
        <v>291</v>
      </c>
      <c r="C197" t="s">
        <v>17</v>
      </c>
    </row>
    <row r="198" spans="1:3" x14ac:dyDescent="0.2">
      <c r="A198" s="41" t="s">
        <v>268</v>
      </c>
      <c r="B198" s="39" t="s">
        <v>268</v>
      </c>
      <c r="C198" t="s">
        <v>268</v>
      </c>
    </row>
    <row r="199" spans="1:3" x14ac:dyDescent="0.2">
      <c r="A199" s="40" t="s">
        <v>55</v>
      </c>
      <c r="B199" s="39" t="s">
        <v>55</v>
      </c>
      <c r="C199" t="s">
        <v>65</v>
      </c>
    </row>
    <row r="200" spans="1:3" x14ac:dyDescent="0.2">
      <c r="A200" s="40" t="s">
        <v>66</v>
      </c>
      <c r="B200" s="39" t="s">
        <v>66</v>
      </c>
      <c r="C200" t="s">
        <v>65</v>
      </c>
    </row>
    <row r="201" spans="1:3" x14ac:dyDescent="0.2">
      <c r="A201" s="40" t="s">
        <v>68</v>
      </c>
      <c r="B201" s="39" t="s">
        <v>68</v>
      </c>
      <c r="C201" t="s">
        <v>65</v>
      </c>
    </row>
    <row r="202" spans="1:3" x14ac:dyDescent="0.2">
      <c r="A202" s="40" t="s">
        <v>55</v>
      </c>
      <c r="B202" s="39" t="s">
        <v>55</v>
      </c>
      <c r="C202" t="s">
        <v>65</v>
      </c>
    </row>
    <row r="203" spans="1:3" x14ac:dyDescent="0.2">
      <c r="A203" s="40" t="s">
        <v>71</v>
      </c>
      <c r="B203" s="50" t="s">
        <v>71</v>
      </c>
      <c r="C203" t="s">
        <v>65</v>
      </c>
    </row>
    <row r="204" spans="1:3" x14ac:dyDescent="0.2">
      <c r="A204" s="51" t="s">
        <v>292</v>
      </c>
      <c r="B204" s="39" t="s">
        <v>68</v>
      </c>
      <c r="C204" t="s">
        <v>65</v>
      </c>
    </row>
    <row r="205" spans="1:3" x14ac:dyDescent="0.2">
      <c r="A205" s="51" t="s">
        <v>293</v>
      </c>
      <c r="B205" s="39" t="s">
        <v>294</v>
      </c>
      <c r="C205" t="s">
        <v>65</v>
      </c>
    </row>
    <row r="206" spans="1:3" x14ac:dyDescent="0.2">
      <c r="A206" s="51" t="s">
        <v>293</v>
      </c>
      <c r="B206" s="39" t="s">
        <v>295</v>
      </c>
      <c r="C206" t="s">
        <v>65</v>
      </c>
    </row>
    <row r="207" spans="1:3" x14ac:dyDescent="0.2">
      <c r="A207" s="51" t="s">
        <v>268</v>
      </c>
      <c r="B207" s="39" t="s">
        <v>268</v>
      </c>
      <c r="C207" t="s">
        <v>268</v>
      </c>
    </row>
    <row r="208" spans="1:3" x14ac:dyDescent="0.2">
      <c r="A208" s="16" t="s">
        <v>61</v>
      </c>
      <c r="B208" s="39" t="s">
        <v>61</v>
      </c>
      <c r="C208" t="s">
        <v>62</v>
      </c>
    </row>
    <row r="209" spans="1:3" x14ac:dyDescent="0.2">
      <c r="A209" s="16" t="s">
        <v>73</v>
      </c>
      <c r="B209" s="39" t="s">
        <v>73</v>
      </c>
      <c r="C209" t="s">
        <v>62</v>
      </c>
    </row>
    <row r="210" spans="1:3" x14ac:dyDescent="0.2">
      <c r="A210" s="16" t="s">
        <v>75</v>
      </c>
      <c r="B210" s="39" t="s">
        <v>75</v>
      </c>
      <c r="C210" t="s">
        <v>62</v>
      </c>
    </row>
    <row r="211" spans="1:3" x14ac:dyDescent="0.2">
      <c r="A211" s="16" t="s">
        <v>92</v>
      </c>
      <c r="B211" s="39" t="s">
        <v>92</v>
      </c>
      <c r="C211" t="s">
        <v>62</v>
      </c>
    </row>
    <row r="212" spans="1:3" x14ac:dyDescent="0.2">
      <c r="A212" s="16" t="s">
        <v>93</v>
      </c>
      <c r="B212" s="39" t="s">
        <v>93</v>
      </c>
      <c r="C212" t="s">
        <v>62</v>
      </c>
    </row>
    <row r="213" spans="1:3" x14ac:dyDescent="0.2">
      <c r="A213" s="16" t="s">
        <v>204</v>
      </c>
      <c r="B213" s="39" t="s">
        <v>204</v>
      </c>
      <c r="C213" t="s">
        <v>62</v>
      </c>
    </row>
    <row r="214" spans="1:3" x14ac:dyDescent="0.2">
      <c r="A214" s="16" t="s">
        <v>205</v>
      </c>
      <c r="B214" s="39" t="s">
        <v>205</v>
      </c>
      <c r="C214" t="s">
        <v>62</v>
      </c>
    </row>
    <row r="215" spans="1:3" x14ac:dyDescent="0.2">
      <c r="A215" s="16" t="s">
        <v>245</v>
      </c>
      <c r="B215" s="39" t="s">
        <v>245</v>
      </c>
    </row>
    <row r="216" spans="1:3" x14ac:dyDescent="0.2">
      <c r="A216" s="30" t="s">
        <v>262</v>
      </c>
      <c r="B216" s="52" t="s">
        <v>296</v>
      </c>
      <c r="C216" t="s">
        <v>62</v>
      </c>
    </row>
    <row r="217" spans="1:3" x14ac:dyDescent="0.2">
      <c r="A217" s="41" t="s">
        <v>268</v>
      </c>
      <c r="B217" s="39" t="s">
        <v>268</v>
      </c>
      <c r="C217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A40"/>
    </sheetView>
  </sheetViews>
  <sheetFormatPr baseColWidth="10" defaultColWidth="11" defaultRowHeight="16" x14ac:dyDescent="0.2"/>
  <cols>
    <col min="1" max="1" width="19.33203125" customWidth="1"/>
    <col min="2" max="2" width="16.83203125" customWidth="1"/>
    <col min="3" max="3" width="54.5" customWidth="1"/>
    <col min="4" max="5" width="39.1640625" customWidth="1"/>
    <col min="6" max="6" width="27.6640625" customWidth="1"/>
    <col min="7" max="7" width="45.5" customWidth="1"/>
    <col min="8" max="8" width="13.33203125" customWidth="1"/>
    <col min="9" max="9" width="32.33203125" customWidth="1"/>
    <col min="10" max="10" width="28.83203125" customWidth="1"/>
    <col min="11" max="11" width="12.83203125" customWidth="1"/>
    <col min="12" max="12" width="44" customWidth="1"/>
    <col min="13" max="13" width="20.6640625" customWidth="1"/>
    <col min="14" max="14" width="19.6640625" customWidth="1"/>
    <col min="15" max="16" width="27.33203125" customWidth="1"/>
    <col min="17" max="17" width="32.5" customWidth="1"/>
    <col min="18" max="18" width="20.6640625" customWidth="1"/>
    <col min="19" max="19" width="23.1640625" customWidth="1"/>
    <col min="20" max="20" width="6.6640625" customWidth="1"/>
    <col min="21" max="21" width="10.6640625" customWidth="1"/>
    <col min="22" max="22" width="8.33203125" customWidth="1"/>
    <col min="23" max="23" width="11.1640625" customWidth="1"/>
    <col min="24" max="24" width="9.83203125" customWidth="1"/>
    <col min="25" max="25" width="6.6640625" customWidth="1"/>
    <col min="26" max="26" width="12.83203125" bestFit="1" customWidth="1"/>
    <col min="27" max="27" width="8.33203125" customWidth="1"/>
    <col min="28" max="28" width="7.5" customWidth="1"/>
    <col min="29" max="29" width="6.6640625" customWidth="1"/>
    <col min="30" max="30" width="11.33203125" bestFit="1" customWidth="1"/>
    <col min="31" max="31" width="10.6640625" customWidth="1"/>
  </cols>
  <sheetData>
    <row r="1" spans="1:2" x14ac:dyDescent="0.2">
      <c r="A1" s="7" t="s">
        <v>297</v>
      </c>
      <c r="B1" t="s">
        <v>298</v>
      </c>
    </row>
    <row r="2" spans="1:2" x14ac:dyDescent="0.2">
      <c r="A2" s="7" t="s">
        <v>11</v>
      </c>
      <c r="B2" t="s">
        <v>298</v>
      </c>
    </row>
    <row r="3" spans="1:2" x14ac:dyDescent="0.2">
      <c r="A3" s="7" t="s">
        <v>9</v>
      </c>
      <c r="B3" t="s">
        <v>299</v>
      </c>
    </row>
    <row r="4" spans="1:2" x14ac:dyDescent="0.2">
      <c r="A4" s="7" t="s">
        <v>10</v>
      </c>
      <c r="B4" t="s">
        <v>298</v>
      </c>
    </row>
    <row r="6" spans="1:2" x14ac:dyDescent="0.2">
      <c r="A6" s="7" t="s">
        <v>300</v>
      </c>
    </row>
    <row r="7" spans="1:2" x14ac:dyDescent="0.2">
      <c r="A7" s="8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0" workbookViewId="0">
      <selection activeCell="F53" sqref="F5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/>
      <c r="B4" s="9"/>
      <c r="C4" s="10"/>
      <c r="D4" s="10">
        <v>1634</v>
      </c>
      <c r="E4" s="10">
        <v>1634</v>
      </c>
      <c r="F4" s="6"/>
    </row>
    <row r="5" spans="1:6" x14ac:dyDescent="0.2">
      <c r="A5" s="9"/>
      <c r="B5" s="9"/>
      <c r="C5" s="10"/>
      <c r="D5" s="10">
        <v>1635</v>
      </c>
      <c r="E5" s="10">
        <v>1635</v>
      </c>
      <c r="F5" s="6"/>
    </row>
    <row r="6" spans="1:6" x14ac:dyDescent="0.2">
      <c r="A6" s="9" t="s">
        <v>104</v>
      </c>
      <c r="B6" s="9" t="s">
        <v>104</v>
      </c>
      <c r="C6" s="10">
        <v>1638</v>
      </c>
      <c r="D6" s="10">
        <v>1638</v>
      </c>
      <c r="E6" s="10"/>
      <c r="F6" s="12" t="s">
        <v>308</v>
      </c>
    </row>
    <row r="7" spans="1:6" x14ac:dyDescent="0.2">
      <c r="A7" s="9" t="s">
        <v>106</v>
      </c>
      <c r="B7" s="9" t="s">
        <v>106</v>
      </c>
      <c r="C7" s="10">
        <v>1639</v>
      </c>
      <c r="D7" s="10">
        <v>1639</v>
      </c>
      <c r="E7" s="10"/>
      <c r="F7" s="12" t="s">
        <v>308</v>
      </c>
    </row>
    <row r="8" spans="1:6" x14ac:dyDescent="0.2">
      <c r="A8" s="9"/>
      <c r="B8" s="9"/>
      <c r="C8" s="10"/>
      <c r="D8" s="10">
        <v>1640</v>
      </c>
      <c r="E8" s="10">
        <v>1640</v>
      </c>
      <c r="F8" s="6"/>
    </row>
    <row r="9" spans="1:6" x14ac:dyDescent="0.2">
      <c r="A9" s="9"/>
      <c r="B9" s="9"/>
      <c r="C9" s="10"/>
      <c r="D9" s="10">
        <v>1641</v>
      </c>
      <c r="E9" s="10">
        <v>1641</v>
      </c>
      <c r="F9" s="6"/>
    </row>
    <row r="10" spans="1:6" x14ac:dyDescent="0.2">
      <c r="A10" s="9"/>
      <c r="B10" s="9"/>
      <c r="C10" s="10"/>
      <c r="D10" s="10">
        <v>1643</v>
      </c>
      <c r="E10" s="10">
        <v>1643</v>
      </c>
      <c r="F10" s="6"/>
    </row>
    <row r="11" spans="1:6" x14ac:dyDescent="0.2">
      <c r="A11" s="9"/>
      <c r="B11" s="9"/>
      <c r="C11" s="10"/>
      <c r="D11" s="10">
        <v>1644</v>
      </c>
      <c r="E11" s="10">
        <v>1644</v>
      </c>
      <c r="F11" s="6"/>
    </row>
    <row r="12" spans="1:6" x14ac:dyDescent="0.2">
      <c r="A12" s="9"/>
      <c r="B12" s="9"/>
      <c r="C12" s="10"/>
      <c r="D12" s="10">
        <v>1645</v>
      </c>
      <c r="E12" s="10">
        <v>1645</v>
      </c>
      <c r="F12" s="6"/>
    </row>
    <row r="13" spans="1:6" x14ac:dyDescent="0.2">
      <c r="A13" s="9"/>
      <c r="B13" s="9"/>
      <c r="C13" s="10"/>
      <c r="D13" s="10">
        <v>1646</v>
      </c>
      <c r="E13" s="10">
        <v>1646</v>
      </c>
      <c r="F13" s="6"/>
    </row>
    <row r="14" spans="1:6" x14ac:dyDescent="0.2">
      <c r="A14" s="9"/>
      <c r="B14" s="9"/>
      <c r="C14" s="10"/>
      <c r="D14" s="10">
        <v>1650</v>
      </c>
      <c r="E14" s="10">
        <v>1650</v>
      </c>
      <c r="F14" s="6"/>
    </row>
    <row r="15" spans="1:6" x14ac:dyDescent="0.2">
      <c r="A15" s="9"/>
      <c r="B15" s="9"/>
      <c r="C15" s="10"/>
      <c r="D15" s="10"/>
      <c r="E15" s="10">
        <v>1656</v>
      </c>
      <c r="F15" s="6"/>
    </row>
    <row r="16" spans="1:6" x14ac:dyDescent="0.2">
      <c r="A16" s="9" t="s">
        <v>123</v>
      </c>
      <c r="B16" s="9" t="s">
        <v>123</v>
      </c>
      <c r="C16" s="10">
        <v>1660</v>
      </c>
      <c r="D16" s="10">
        <v>1660</v>
      </c>
      <c r="E16" s="10"/>
      <c r="F16" s="12" t="s">
        <v>308</v>
      </c>
    </row>
    <row r="17" spans="1:6" x14ac:dyDescent="0.2">
      <c r="A17" s="9" t="s">
        <v>125</v>
      </c>
      <c r="B17" s="9" t="s">
        <v>125</v>
      </c>
      <c r="C17" s="10">
        <v>1662</v>
      </c>
      <c r="D17" s="10"/>
      <c r="E17" s="10"/>
      <c r="F17" s="13" t="s">
        <v>309</v>
      </c>
    </row>
    <row r="18" spans="1:6" x14ac:dyDescent="0.2">
      <c r="A18" s="9"/>
      <c r="B18" s="9"/>
      <c r="C18" s="10"/>
      <c r="D18" s="10">
        <v>1668</v>
      </c>
      <c r="E18" s="10">
        <v>1668</v>
      </c>
      <c r="F18" s="6"/>
    </row>
    <row r="19" spans="1:6" x14ac:dyDescent="0.2">
      <c r="A19" s="9"/>
      <c r="B19" s="9"/>
      <c r="C19" s="10"/>
      <c r="D19" s="10">
        <v>1670</v>
      </c>
      <c r="E19" s="10">
        <v>1670</v>
      </c>
      <c r="F19" s="6"/>
    </row>
    <row r="20" spans="1:6" x14ac:dyDescent="0.2">
      <c r="A20" s="9" t="s">
        <v>133</v>
      </c>
      <c r="B20" s="9" t="s">
        <v>133</v>
      </c>
      <c r="C20" s="10">
        <v>1676</v>
      </c>
      <c r="D20" s="10">
        <v>1676</v>
      </c>
      <c r="E20" s="10"/>
      <c r="F20" s="12" t="s">
        <v>308</v>
      </c>
    </row>
    <row r="21" spans="1:6" x14ac:dyDescent="0.2">
      <c r="A21" s="9"/>
      <c r="B21" s="9"/>
      <c r="C21" s="10"/>
      <c r="D21" s="10">
        <v>1682</v>
      </c>
      <c r="E21" s="10">
        <v>1682</v>
      </c>
      <c r="F21" s="6"/>
    </row>
    <row r="22" spans="1:6" x14ac:dyDescent="0.2">
      <c r="A22" s="9"/>
      <c r="B22" s="9"/>
      <c r="C22" s="10"/>
      <c r="D22" s="10">
        <v>1685</v>
      </c>
      <c r="E22" s="10">
        <v>1685</v>
      </c>
      <c r="F22" s="6"/>
    </row>
    <row r="23" spans="1:6" x14ac:dyDescent="0.2">
      <c r="A23" s="9"/>
      <c r="B23" s="9"/>
      <c r="C23" s="10"/>
      <c r="D23" s="10">
        <v>1686</v>
      </c>
      <c r="E23" s="10">
        <v>1686</v>
      </c>
      <c r="F23" s="6"/>
    </row>
    <row r="24" spans="1:6" x14ac:dyDescent="0.2">
      <c r="A24" s="9"/>
      <c r="B24" s="9"/>
      <c r="C24" s="10"/>
      <c r="D24" s="10">
        <v>1687</v>
      </c>
      <c r="E24" s="10">
        <v>1687</v>
      </c>
      <c r="F24" s="6"/>
    </row>
    <row r="25" spans="1:6" x14ac:dyDescent="0.2">
      <c r="A25" s="9"/>
      <c r="B25" s="9"/>
      <c r="C25" s="10"/>
      <c r="D25" s="10">
        <v>1689</v>
      </c>
      <c r="E25" s="10">
        <v>1689</v>
      </c>
      <c r="F25" s="6"/>
    </row>
    <row r="26" spans="1:6" x14ac:dyDescent="0.2">
      <c r="A26" s="9"/>
      <c r="B26" s="9"/>
      <c r="C26" s="10"/>
      <c r="D26" s="10">
        <v>1690</v>
      </c>
      <c r="E26" s="10">
        <v>1690</v>
      </c>
      <c r="F26" s="6"/>
    </row>
    <row r="27" spans="1:6" x14ac:dyDescent="0.2">
      <c r="A27" s="9"/>
      <c r="B27" s="9"/>
      <c r="C27" s="10"/>
      <c r="D27" s="10">
        <v>1692</v>
      </c>
      <c r="E27" s="10">
        <v>1692</v>
      </c>
      <c r="F27" s="6"/>
    </row>
    <row r="28" spans="1:6" x14ac:dyDescent="0.2">
      <c r="A28" s="9"/>
      <c r="B28" s="9"/>
      <c r="C28" s="10"/>
      <c r="D28" s="10">
        <v>1696</v>
      </c>
      <c r="E28" s="10">
        <v>1696</v>
      </c>
      <c r="F28" s="6"/>
    </row>
    <row r="29" spans="1:6" x14ac:dyDescent="0.2">
      <c r="A29" s="9"/>
      <c r="B29" s="9"/>
      <c r="C29" s="10"/>
      <c r="D29" s="10">
        <v>1698</v>
      </c>
      <c r="E29" s="10">
        <v>1698</v>
      </c>
      <c r="F29" s="6"/>
    </row>
    <row r="30" spans="1:6" x14ac:dyDescent="0.2">
      <c r="A30" s="9"/>
      <c r="B30" s="9"/>
      <c r="C30" s="10"/>
      <c r="D30" s="10">
        <v>1700</v>
      </c>
      <c r="E30" s="10">
        <v>1700</v>
      </c>
      <c r="F30" s="6"/>
    </row>
    <row r="31" spans="1:6" x14ac:dyDescent="0.2">
      <c r="A31" s="9"/>
      <c r="B31" s="9"/>
      <c r="C31" s="10"/>
      <c r="D31" s="10">
        <v>1701</v>
      </c>
      <c r="E31" s="10">
        <v>1701</v>
      </c>
      <c r="F31" s="6"/>
    </row>
    <row r="32" spans="1:6" x14ac:dyDescent="0.2">
      <c r="A32" s="9"/>
      <c r="B32" s="9"/>
      <c r="C32" s="10"/>
      <c r="D32" s="10">
        <v>1707</v>
      </c>
      <c r="E32" s="10">
        <v>1707</v>
      </c>
      <c r="F32" s="6"/>
    </row>
    <row r="33" spans="1:6" x14ac:dyDescent="0.2">
      <c r="A33" s="9"/>
      <c r="B33" s="9"/>
      <c r="D33" s="10">
        <v>1708</v>
      </c>
      <c r="E33" s="10">
        <v>1708</v>
      </c>
      <c r="F33" s="6"/>
    </row>
    <row r="34" spans="1:6" x14ac:dyDescent="0.2">
      <c r="A34" s="9" t="s">
        <v>310</v>
      </c>
      <c r="B34" s="9" t="s">
        <v>310</v>
      </c>
      <c r="C34" s="10">
        <v>1709</v>
      </c>
      <c r="D34" s="10">
        <v>1709</v>
      </c>
      <c r="E34" s="10"/>
      <c r="F34" s="12" t="s">
        <v>308</v>
      </c>
    </row>
    <row r="35" spans="1:6" x14ac:dyDescent="0.2">
      <c r="A35" s="9"/>
      <c r="B35" s="9"/>
      <c r="C35" s="10"/>
      <c r="D35" s="10">
        <v>1710</v>
      </c>
      <c r="E35" s="10">
        <v>1710</v>
      </c>
      <c r="F35" s="6"/>
    </row>
    <row r="36" spans="1:6" x14ac:dyDescent="0.2">
      <c r="A36" s="9"/>
      <c r="B36" s="9"/>
      <c r="C36" s="10"/>
      <c r="D36" s="10">
        <v>1716</v>
      </c>
      <c r="E36" s="10">
        <v>1716</v>
      </c>
      <c r="F36" s="6"/>
    </row>
    <row r="37" spans="1:6" x14ac:dyDescent="0.2">
      <c r="A37" s="9"/>
      <c r="B37" s="9"/>
      <c r="C37" s="10"/>
      <c r="D37" s="10">
        <v>1718</v>
      </c>
      <c r="E37" s="10">
        <v>1718</v>
      </c>
      <c r="F37" s="6"/>
    </row>
    <row r="38" spans="1:6" x14ac:dyDescent="0.2">
      <c r="A38" s="9" t="s">
        <v>165</v>
      </c>
      <c r="B38" s="9" t="s">
        <v>165</v>
      </c>
      <c r="C38" s="10">
        <v>1722</v>
      </c>
      <c r="D38" s="10"/>
      <c r="E38" s="10"/>
      <c r="F38" s="13" t="s">
        <v>309</v>
      </c>
    </row>
    <row r="39" spans="1:6" x14ac:dyDescent="0.2">
      <c r="A39" s="9"/>
      <c r="B39" s="9"/>
      <c r="C39" s="10"/>
      <c r="D39" s="10">
        <v>1723</v>
      </c>
      <c r="E39" s="10">
        <v>1723</v>
      </c>
      <c r="F39" s="6"/>
    </row>
    <row r="40" spans="1:6" x14ac:dyDescent="0.2">
      <c r="A40" s="9" t="s">
        <v>169</v>
      </c>
      <c r="B40" s="9" t="s">
        <v>169</v>
      </c>
      <c r="C40" s="10">
        <v>1725</v>
      </c>
      <c r="D40" s="10">
        <v>1725</v>
      </c>
      <c r="E40" s="10"/>
      <c r="F40" s="12" t="s">
        <v>308</v>
      </c>
    </row>
    <row r="41" spans="1:6" x14ac:dyDescent="0.2">
      <c r="A41" s="9"/>
      <c r="B41" s="9"/>
      <c r="C41" s="10"/>
      <c r="D41" s="10">
        <v>1726</v>
      </c>
      <c r="E41" s="10">
        <v>1726</v>
      </c>
      <c r="F41" s="6"/>
    </row>
    <row r="42" spans="1:6" x14ac:dyDescent="0.2">
      <c r="A42" s="9" t="s">
        <v>173</v>
      </c>
      <c r="B42" s="9" t="s">
        <v>173</v>
      </c>
      <c r="C42" s="10"/>
      <c r="D42" s="10"/>
      <c r="E42" s="10"/>
      <c r="F42" s="13" t="s">
        <v>309</v>
      </c>
    </row>
    <row r="43" spans="1:6" x14ac:dyDescent="0.2">
      <c r="A43" s="9"/>
      <c r="B43" s="9"/>
      <c r="C43" s="10"/>
      <c r="D43" s="10">
        <v>1728</v>
      </c>
      <c r="E43" s="10">
        <v>1728</v>
      </c>
      <c r="F43" s="6"/>
    </row>
    <row r="44" spans="1:6" x14ac:dyDescent="0.2">
      <c r="A44" s="9" t="s">
        <v>176</v>
      </c>
      <c r="B44" s="9" t="s">
        <v>176</v>
      </c>
      <c r="C44" s="10">
        <v>1729</v>
      </c>
      <c r="D44" s="10">
        <v>1729</v>
      </c>
      <c r="E44" s="10"/>
      <c r="F44" s="12" t="s">
        <v>308</v>
      </c>
    </row>
    <row r="45" spans="1:6" x14ac:dyDescent="0.2">
      <c r="A45" s="9" t="s">
        <v>180</v>
      </c>
      <c r="B45" s="9" t="s">
        <v>180</v>
      </c>
      <c r="C45" s="10"/>
      <c r="D45" s="10"/>
      <c r="E45" s="10"/>
      <c r="F45" s="13" t="s">
        <v>309</v>
      </c>
    </row>
    <row r="46" spans="1:6" x14ac:dyDescent="0.2">
      <c r="A46" s="9" t="s">
        <v>182</v>
      </c>
      <c r="B46" s="9" t="s">
        <v>182</v>
      </c>
      <c r="C46" s="10">
        <v>1735</v>
      </c>
      <c r="D46" s="10">
        <v>1735</v>
      </c>
      <c r="E46" s="10"/>
      <c r="F46" s="12" t="s">
        <v>308</v>
      </c>
    </row>
    <row r="47" spans="1:6" x14ac:dyDescent="0.2">
      <c r="A47" s="9" t="s">
        <v>184</v>
      </c>
      <c r="B47" s="9" t="s">
        <v>184</v>
      </c>
      <c r="C47" s="10">
        <v>1736</v>
      </c>
      <c r="D47" s="10">
        <v>1736</v>
      </c>
      <c r="E47" s="10"/>
      <c r="F47" s="12" t="s">
        <v>308</v>
      </c>
    </row>
    <row r="48" spans="1:6" x14ac:dyDescent="0.2">
      <c r="C48" s="10">
        <v>1737</v>
      </c>
      <c r="D48" s="10">
        <v>1737</v>
      </c>
      <c r="E48" s="10">
        <v>1737</v>
      </c>
      <c r="F48" s="6"/>
    </row>
    <row r="49" spans="1:6" x14ac:dyDescent="0.2">
      <c r="A49" s="9" t="s">
        <v>188</v>
      </c>
      <c r="B49" s="9" t="s">
        <v>188</v>
      </c>
      <c r="C49" s="10">
        <v>1741</v>
      </c>
      <c r="D49" s="10">
        <v>1741</v>
      </c>
      <c r="E49" s="10"/>
      <c r="F49" s="12" t="s">
        <v>308</v>
      </c>
    </row>
    <row r="50" spans="1:6" x14ac:dyDescent="0.2">
      <c r="A50" s="9" t="s">
        <v>190</v>
      </c>
      <c r="B50" s="9" t="s">
        <v>190</v>
      </c>
      <c r="C50" s="10">
        <v>1744</v>
      </c>
      <c r="D50" s="10">
        <v>1744</v>
      </c>
      <c r="E50" s="10"/>
      <c r="F50" s="12" t="s">
        <v>308</v>
      </c>
    </row>
    <row r="51" spans="1:6" x14ac:dyDescent="0.2">
      <c r="A51" s="9" t="s">
        <v>192</v>
      </c>
      <c r="B51" s="9" t="s">
        <v>192</v>
      </c>
      <c r="C51" s="10">
        <v>1747</v>
      </c>
      <c r="D51" s="10"/>
      <c r="E51" s="10"/>
      <c r="F51" s="13" t="s">
        <v>309</v>
      </c>
    </row>
    <row r="52" spans="1:6" x14ac:dyDescent="0.2">
      <c r="A52" s="9"/>
      <c r="B52" s="9"/>
      <c r="C52" s="10"/>
      <c r="D52" s="10">
        <v>1751</v>
      </c>
      <c r="E52" s="10">
        <v>1751</v>
      </c>
      <c r="F52" s="6"/>
    </row>
    <row r="53" spans="1:6" x14ac:dyDescent="0.2">
      <c r="A53" s="9">
        <v>1752</v>
      </c>
      <c r="B53" s="9" t="s">
        <v>196</v>
      </c>
      <c r="C53" s="10">
        <v>1752</v>
      </c>
      <c r="D53" s="10"/>
      <c r="E53" s="10"/>
      <c r="F53" s="12" t="s">
        <v>308</v>
      </c>
    </row>
    <row r="54" spans="1:6" x14ac:dyDescent="0.2">
      <c r="A54" s="9" t="s">
        <v>198</v>
      </c>
      <c r="B54" s="9"/>
      <c r="D54" s="10"/>
      <c r="E54" s="10"/>
      <c r="F54" s="13" t="s">
        <v>309</v>
      </c>
    </row>
    <row r="55" spans="1:6" x14ac:dyDescent="0.2">
      <c r="A55" s="9" t="s">
        <v>234</v>
      </c>
      <c r="B55" s="9" t="s">
        <v>234</v>
      </c>
      <c r="D55" s="10"/>
      <c r="E55" s="10"/>
      <c r="F55" s="13" t="s">
        <v>309</v>
      </c>
    </row>
    <row r="56" spans="1:6" x14ac:dyDescent="0.2">
      <c r="D56" s="10">
        <v>1829</v>
      </c>
      <c r="E56" s="10">
        <v>1829</v>
      </c>
      <c r="F56" s="6"/>
    </row>
    <row r="57" spans="1:6" x14ac:dyDescent="0.2">
      <c r="A57" s="9" t="s">
        <v>252</v>
      </c>
      <c r="B57" s="9" t="s">
        <v>252</v>
      </c>
      <c r="C57">
        <v>410</v>
      </c>
      <c r="D57" s="10">
        <v>410</v>
      </c>
      <c r="F57" s="11" t="s">
        <v>311</v>
      </c>
    </row>
    <row r="58" spans="1:6" x14ac:dyDescent="0.2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workbookViewId="0">
      <selection sqref="A1:F2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 t="s">
        <v>104</v>
      </c>
      <c r="B4" s="9" t="s">
        <v>104</v>
      </c>
      <c r="C4" s="10">
        <v>1638</v>
      </c>
      <c r="D4" s="10">
        <v>1638</v>
      </c>
      <c r="E4" s="10"/>
      <c r="F4" s="12" t="s">
        <v>308</v>
      </c>
    </row>
    <row r="5" spans="1:6" x14ac:dyDescent="0.2">
      <c r="A5" s="9" t="s">
        <v>106</v>
      </c>
      <c r="B5" s="9" t="s">
        <v>106</v>
      </c>
      <c r="C5" s="10">
        <v>1639</v>
      </c>
      <c r="D5" s="10">
        <v>1639</v>
      </c>
      <c r="E5" s="10"/>
      <c r="F5" s="12" t="s">
        <v>308</v>
      </c>
    </row>
    <row r="6" spans="1:6" x14ac:dyDescent="0.2">
      <c r="A6" s="9" t="s">
        <v>123</v>
      </c>
      <c r="B6" s="9" t="s">
        <v>123</v>
      </c>
      <c r="C6" s="10">
        <v>1660</v>
      </c>
      <c r="D6" s="10">
        <v>1660</v>
      </c>
      <c r="E6" s="10"/>
      <c r="F6" s="12" t="s">
        <v>308</v>
      </c>
    </row>
    <row r="7" spans="1:6" x14ac:dyDescent="0.2">
      <c r="A7" s="9" t="s">
        <v>125</v>
      </c>
      <c r="B7" s="9" t="s">
        <v>125</v>
      </c>
      <c r="C7" s="10">
        <v>1662</v>
      </c>
      <c r="D7" s="10"/>
      <c r="E7" s="10"/>
      <c r="F7" s="13" t="s">
        <v>309</v>
      </c>
    </row>
    <row r="8" spans="1:6" x14ac:dyDescent="0.2">
      <c r="A8" s="9" t="s">
        <v>133</v>
      </c>
      <c r="B8" s="9" t="s">
        <v>133</v>
      </c>
      <c r="C8" s="10">
        <v>1676</v>
      </c>
      <c r="D8" s="10">
        <v>1676</v>
      </c>
      <c r="E8" s="10"/>
      <c r="F8" s="12" t="s">
        <v>308</v>
      </c>
    </row>
    <row r="9" spans="1:6" x14ac:dyDescent="0.2">
      <c r="A9" s="9" t="s">
        <v>310</v>
      </c>
      <c r="B9" s="9" t="s">
        <v>310</v>
      </c>
      <c r="C9" s="10">
        <v>1709</v>
      </c>
      <c r="D9" s="10">
        <v>1709</v>
      </c>
      <c r="E9" s="10"/>
      <c r="F9" s="12" t="s">
        <v>308</v>
      </c>
    </row>
    <row r="10" spans="1:6" x14ac:dyDescent="0.2">
      <c r="A10" s="9" t="s">
        <v>165</v>
      </c>
      <c r="B10" s="9" t="s">
        <v>165</v>
      </c>
      <c r="C10" s="10">
        <v>1722</v>
      </c>
      <c r="D10" s="10"/>
      <c r="E10" s="10"/>
      <c r="F10" s="13" t="s">
        <v>309</v>
      </c>
    </row>
    <row r="11" spans="1:6" x14ac:dyDescent="0.2">
      <c r="A11" s="9" t="s">
        <v>169</v>
      </c>
      <c r="B11" s="9" t="s">
        <v>169</v>
      </c>
      <c r="C11" s="10">
        <v>1725</v>
      </c>
      <c r="D11" s="10">
        <v>1725</v>
      </c>
      <c r="E11" s="10"/>
      <c r="F11" s="12" t="s">
        <v>308</v>
      </c>
    </row>
    <row r="12" spans="1:6" x14ac:dyDescent="0.2">
      <c r="A12" s="9" t="s">
        <v>173</v>
      </c>
      <c r="B12" s="9" t="s">
        <v>173</v>
      </c>
      <c r="C12" s="10"/>
      <c r="D12" s="10"/>
      <c r="E12" s="10"/>
      <c r="F12" s="13" t="s">
        <v>309</v>
      </c>
    </row>
    <row r="13" spans="1:6" x14ac:dyDescent="0.2">
      <c r="A13" s="9" t="s">
        <v>176</v>
      </c>
      <c r="B13" s="9" t="s">
        <v>176</v>
      </c>
      <c r="C13" s="10">
        <v>1729</v>
      </c>
      <c r="D13" s="10">
        <v>1729</v>
      </c>
      <c r="E13" s="10"/>
      <c r="F13" s="12" t="s">
        <v>308</v>
      </c>
    </row>
    <row r="14" spans="1:6" x14ac:dyDescent="0.2">
      <c r="A14" s="9" t="s">
        <v>180</v>
      </c>
      <c r="B14" s="9" t="s">
        <v>180</v>
      </c>
      <c r="C14" s="10"/>
      <c r="D14" s="10"/>
      <c r="E14" s="10"/>
      <c r="F14" s="13" t="s">
        <v>309</v>
      </c>
    </row>
    <row r="15" spans="1:6" x14ac:dyDescent="0.2">
      <c r="A15" s="9" t="s">
        <v>182</v>
      </c>
      <c r="B15" s="9" t="s">
        <v>182</v>
      </c>
      <c r="C15" s="10">
        <v>1735</v>
      </c>
      <c r="D15" s="10">
        <v>1735</v>
      </c>
      <c r="E15" s="10"/>
      <c r="F15" s="12" t="s">
        <v>308</v>
      </c>
    </row>
    <row r="16" spans="1:6" x14ac:dyDescent="0.2">
      <c r="A16" s="9" t="s">
        <v>184</v>
      </c>
      <c r="B16" s="9" t="s">
        <v>184</v>
      </c>
      <c r="C16" s="10">
        <v>1736</v>
      </c>
      <c r="D16" s="10">
        <v>1736</v>
      </c>
      <c r="E16" s="10"/>
      <c r="F16" s="12" t="s">
        <v>308</v>
      </c>
    </row>
    <row r="17" spans="1:6" x14ac:dyDescent="0.2">
      <c r="A17" s="9" t="s">
        <v>188</v>
      </c>
      <c r="B17" s="9" t="s">
        <v>188</v>
      </c>
      <c r="C17" s="10">
        <v>1741</v>
      </c>
      <c r="D17" s="10">
        <v>1741</v>
      </c>
      <c r="E17" s="10"/>
      <c r="F17" s="12" t="s">
        <v>308</v>
      </c>
    </row>
    <row r="18" spans="1:6" x14ac:dyDescent="0.2">
      <c r="A18" s="9" t="s">
        <v>190</v>
      </c>
      <c r="B18" s="9" t="s">
        <v>190</v>
      </c>
      <c r="C18" s="10">
        <v>1744</v>
      </c>
      <c r="D18" s="10">
        <v>1744</v>
      </c>
      <c r="E18" s="10"/>
      <c r="F18" s="12" t="s">
        <v>308</v>
      </c>
    </row>
    <row r="19" spans="1:6" x14ac:dyDescent="0.2">
      <c r="A19" s="9" t="s">
        <v>192</v>
      </c>
      <c r="B19" s="9" t="s">
        <v>192</v>
      </c>
      <c r="C19" s="10">
        <v>1747</v>
      </c>
      <c r="D19" s="10"/>
      <c r="E19" s="10"/>
      <c r="F19" s="13" t="s">
        <v>309</v>
      </c>
    </row>
    <row r="20" spans="1:6" x14ac:dyDescent="0.2">
      <c r="A20" s="9">
        <v>1752</v>
      </c>
      <c r="B20" s="9" t="s">
        <v>196</v>
      </c>
      <c r="C20" s="10">
        <v>1752</v>
      </c>
      <c r="D20" s="10"/>
      <c r="E20" s="10"/>
      <c r="F20" s="12" t="s">
        <v>308</v>
      </c>
    </row>
    <row r="21" spans="1:6" x14ac:dyDescent="0.2">
      <c r="A21" s="9" t="s">
        <v>198</v>
      </c>
      <c r="B21" s="9"/>
      <c r="D21" s="10"/>
      <c r="E21" s="10"/>
      <c r="F21" s="13" t="s">
        <v>309</v>
      </c>
    </row>
    <row r="22" spans="1:6" x14ac:dyDescent="0.2">
      <c r="A22" s="9" t="s">
        <v>234</v>
      </c>
      <c r="B22" s="9" t="s">
        <v>234</v>
      </c>
      <c r="D22" s="10"/>
      <c r="E22" s="10"/>
      <c r="F22" s="13" t="s">
        <v>309</v>
      </c>
    </row>
    <row r="23" spans="1:6" x14ac:dyDescent="0.2">
      <c r="A23" s="9" t="s">
        <v>252</v>
      </c>
      <c r="B23" s="9" t="s">
        <v>252</v>
      </c>
      <c r="C23">
        <v>410</v>
      </c>
      <c r="D23" s="10">
        <v>410</v>
      </c>
      <c r="F23" s="11" t="s">
        <v>311</v>
      </c>
    </row>
    <row r="24" spans="1:6" x14ac:dyDescent="0.2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19ad3-09d0-4d22-a7b2-850a6149e099"/>
    <ds:schemaRef ds:uri="f968e434-12cb-4e38-b668-8e514d418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42B0F-B0FF-4EED-B6C6-44297D169395}">
  <ds:schemaRefs>
    <ds:schemaRef ds:uri="http://schemas.microsoft.com/office/2006/metadata/properties"/>
    <ds:schemaRef ds:uri="http://schemas.microsoft.com/office/infopath/2007/PartnerControls"/>
    <ds:schemaRef ds:uri="f968e434-12cb-4e38-b668-8e514d418ddb"/>
  </ds:schemaRefs>
</ds:datastoreItem>
</file>

<file path=customXml/itemProps3.xml><?xml version="1.0" encoding="utf-8"?>
<ds:datastoreItem xmlns:ds="http://schemas.openxmlformats.org/officeDocument/2006/customXml" ds:itemID="{5BA4B59B-7DA9-4B97-806F-BEC2F5813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Master CRs listing</vt:lpstr>
      <vt:lpstr>pub checks</vt:lpstr>
      <vt:lpstr>Sheet2</vt:lpstr>
      <vt:lpstr>Master SMRL</vt:lpstr>
      <vt:lpstr>Pivot</vt:lpstr>
      <vt:lpstr>CR_210-2</vt:lpstr>
      <vt:lpstr>CR_210-2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2017-06-01T16:09:27Z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