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cgiffenk\Desktop\newpy\xtreemblaseball99\plans\"/>
    </mc:Choice>
  </mc:AlternateContent>
  <xr:revisionPtr revIDLastSave="0" documentId="13_ncr:1_{A793F3E6-0A0A-414F-A441-1DDEBC9040A0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 (2)" sheetId="2" r:id="rId1"/>
    <sheet name="Sheet1" sheetId="1" r:id="rId2"/>
  </sheets>
  <definedNames>
    <definedName name="adjusted" localSheetId="0">'Sheet1 (2)'!$H$3:$H$32</definedName>
    <definedName name="adjusted">Sheet1!$H$3:$H$31</definedName>
    <definedName name="attribs" localSheetId="0">'Sheet1 (2)'!$D$3:$D$32</definedName>
    <definedName name="attribs">Sheet1!$D$3:$D$31</definedName>
    <definedName name="links" localSheetId="0">'Sheet1 (2)'!$E$3:$E$32</definedName>
    <definedName name="links">Sheet1!$E$3:$E$31</definedName>
    <definedName name="ratings" localSheetId="0">'Sheet1 (2)'!$C$3:$C$32</definedName>
    <definedName name="ratings">Sheet1!$C$3:$C$31</definedName>
    <definedName name="sections" localSheetId="0">'Sheet1 (2)'!$K$3:$K$10</definedName>
    <definedName name="sections">Sheet1!$K$3:$K$10</definedName>
    <definedName name="toplevel" localSheetId="0">'Sheet1 (2)'!$A$3:$A$32</definedName>
    <definedName name="toplevel">Sheet1!$A$3:$A$31</definedName>
    <definedName name="toplevelws" localSheetId="0">'Sheet1 (2)'!$B$3:$B$32</definedName>
    <definedName name="toplevelws">Sheet1!$B$3:$B$31</definedName>
    <definedName name="weights" localSheetId="0">'Sheet1 (2)'!$I$3:$I$32</definedName>
    <definedName name="weights">Sheet1!$I$3:$I$31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U36" i="2" l="1"/>
  <c r="U37" i="2"/>
  <c r="U38" i="2"/>
  <c r="U35" i="2"/>
  <c r="U28" i="2"/>
  <c r="U29" i="2"/>
  <c r="U30" i="2"/>
  <c r="U31" i="2"/>
  <c r="U32" i="2"/>
  <c r="U33" i="2"/>
  <c r="U34" i="2"/>
  <c r="U27" i="2"/>
  <c r="U26" i="2"/>
  <c r="F13" i="2"/>
  <c r="G13" i="2" a="1"/>
  <c r="G13" i="2"/>
  <c r="H13" i="2"/>
  <c r="F11" i="2"/>
  <c r="F12" i="2" l="1"/>
  <c r="F19" i="2" l="1"/>
  <c r="F20" i="2"/>
  <c r="F21" i="2"/>
  <c r="F22" i="2"/>
  <c r="F27" i="2"/>
  <c r="F32" i="2"/>
  <c r="K3" i="2" a="1"/>
  <c r="K3" i="2" s="1"/>
  <c r="B33" i="2"/>
  <c r="F31" i="2"/>
  <c r="F30" i="2"/>
  <c r="F29" i="2"/>
  <c r="F28" i="2"/>
  <c r="F26" i="2"/>
  <c r="F25" i="2"/>
  <c r="F24" i="2"/>
  <c r="F23" i="2"/>
  <c r="U17" i="2" a="1"/>
  <c r="U17" i="2" s="1"/>
  <c r="T17" i="2" a="1"/>
  <c r="T17" i="2" s="1"/>
  <c r="S17" i="2" a="1"/>
  <c r="S17" i="2" s="1"/>
  <c r="R17" i="2" a="1"/>
  <c r="R17" i="2" s="1"/>
  <c r="F18" i="2"/>
  <c r="U16" i="2" a="1"/>
  <c r="U16" i="2" s="1"/>
  <c r="T16" i="2" a="1"/>
  <c r="T16" i="2" s="1"/>
  <c r="S16" i="2" a="1"/>
  <c r="S16" i="2" s="1"/>
  <c r="R16" i="2" a="1"/>
  <c r="R16" i="2" s="1"/>
  <c r="F17" i="2"/>
  <c r="U15" i="2" a="1"/>
  <c r="U15" i="2" s="1"/>
  <c r="T15" i="2" a="1"/>
  <c r="T15" i="2" s="1"/>
  <c r="S15" i="2" a="1"/>
  <c r="S15" i="2" s="1"/>
  <c r="R15" i="2" a="1"/>
  <c r="R15" i="2" s="1"/>
  <c r="F16" i="2"/>
  <c r="U14" i="2" a="1"/>
  <c r="U14" i="2" s="1"/>
  <c r="T14" i="2" a="1"/>
  <c r="T14" i="2" s="1"/>
  <c r="S14" i="2" a="1"/>
  <c r="S14" i="2" s="1"/>
  <c r="R14" i="2" a="1"/>
  <c r="R14" i="2" s="1"/>
  <c r="F15" i="2"/>
  <c r="U13" i="2" a="1"/>
  <c r="U13" i="2" s="1"/>
  <c r="T13" i="2" a="1"/>
  <c r="T13" i="2" s="1"/>
  <c r="S13" i="2" a="1"/>
  <c r="S13" i="2" s="1"/>
  <c r="R13" i="2" a="1"/>
  <c r="R13" i="2" s="1"/>
  <c r="F14" i="2"/>
  <c r="U12" i="2" a="1"/>
  <c r="U12" i="2" s="1"/>
  <c r="T12" i="2" a="1"/>
  <c r="T12" i="2" s="1"/>
  <c r="S12" i="2" a="1"/>
  <c r="S12" i="2" s="1"/>
  <c r="R12" i="2" a="1"/>
  <c r="R12" i="2" s="1"/>
  <c r="U11" i="2" a="1"/>
  <c r="U11" i="2" s="1"/>
  <c r="T11" i="2" a="1"/>
  <c r="T11" i="2" s="1"/>
  <c r="S11" i="2" a="1"/>
  <c r="S11" i="2" s="1"/>
  <c r="R11" i="2" a="1"/>
  <c r="R11" i="2" s="1"/>
  <c r="U10" i="2" a="1"/>
  <c r="U10" i="2" s="1"/>
  <c r="T10" i="2" a="1"/>
  <c r="T10" i="2" s="1"/>
  <c r="S10" i="2" a="1"/>
  <c r="S10" i="2" s="1"/>
  <c r="R10" i="2" a="1"/>
  <c r="R10" i="2" s="1"/>
  <c r="F10" i="2"/>
  <c r="U9" i="2" a="1"/>
  <c r="U9" i="2" s="1"/>
  <c r="T9" i="2" a="1"/>
  <c r="T9" i="2" s="1"/>
  <c r="S9" i="2" a="1"/>
  <c r="S9" i="2" s="1"/>
  <c r="R9" i="2" a="1"/>
  <c r="R9" i="2" s="1"/>
  <c r="F9" i="2"/>
  <c r="U8" i="2" a="1"/>
  <c r="U8" i="2" s="1"/>
  <c r="T8" i="2" a="1"/>
  <c r="T8" i="2" s="1"/>
  <c r="S8" i="2" a="1"/>
  <c r="S8" i="2" s="1"/>
  <c r="R8" i="2" a="1"/>
  <c r="R8" i="2" s="1"/>
  <c r="F8" i="2"/>
  <c r="U7" i="2" a="1"/>
  <c r="U7" i="2" s="1"/>
  <c r="T7" i="2" a="1"/>
  <c r="T7" i="2" s="1"/>
  <c r="S7" i="2" a="1"/>
  <c r="S7" i="2" s="1"/>
  <c r="R7" i="2" a="1"/>
  <c r="R7" i="2" s="1"/>
  <c r="F7" i="2"/>
  <c r="U6" i="2" a="1"/>
  <c r="U6" i="2" s="1"/>
  <c r="T6" i="2" a="1"/>
  <c r="T6" i="2" s="1"/>
  <c r="S6" i="2" a="1"/>
  <c r="S6" i="2" s="1"/>
  <c r="R6" i="2" a="1"/>
  <c r="R6" i="2" s="1"/>
  <c r="F6" i="2"/>
  <c r="U5" i="2" a="1"/>
  <c r="U5" i="2" s="1"/>
  <c r="T5" i="2" a="1"/>
  <c r="T5" i="2" s="1"/>
  <c r="S5" i="2" a="1"/>
  <c r="S5" i="2" s="1"/>
  <c r="R5" i="2" a="1"/>
  <c r="R5" i="2" s="1"/>
  <c r="F5" i="2"/>
  <c r="U4" i="2" a="1"/>
  <c r="U4" i="2" s="1"/>
  <c r="T4" i="2" a="1"/>
  <c r="T4" i="2" s="1"/>
  <c r="S4" i="2" a="1"/>
  <c r="S4" i="2" s="1"/>
  <c r="R4" i="2" a="1"/>
  <c r="R4" i="2" s="1"/>
  <c r="F4" i="2"/>
  <c r="U3" i="2" a="1"/>
  <c r="U3" i="2" s="1"/>
  <c r="T3" i="2" a="1"/>
  <c r="T3" i="2" s="1"/>
  <c r="S3" i="2" a="1"/>
  <c r="S3" i="2" s="1"/>
  <c r="R3" i="2" a="1"/>
  <c r="R3" i="2" s="1"/>
  <c r="F3" i="2"/>
  <c r="F23" i="1"/>
  <c r="F24" i="1"/>
  <c r="T3" i="1" a="1"/>
  <c r="T3" i="1" s="1"/>
  <c r="B32" i="1"/>
  <c r="K3" i="1" a="1"/>
  <c r="K3" i="1" s="1"/>
  <c r="S3" i="1" a="1"/>
  <c r="S3" i="1" s="1"/>
  <c r="U3" i="1" a="1"/>
  <c r="U3" i="1" s="1"/>
  <c r="V3" i="1" a="1"/>
  <c r="V3" i="1" s="1"/>
  <c r="S4" i="1" a="1"/>
  <c r="S4" i="1" s="1"/>
  <c r="T4" i="1" a="1"/>
  <c r="T4" i="1" s="1"/>
  <c r="U4" i="1" a="1"/>
  <c r="U4" i="1" s="1"/>
  <c r="V4" i="1" a="1"/>
  <c r="V4" i="1" s="1"/>
  <c r="S5" i="1" a="1"/>
  <c r="S5" i="1" s="1"/>
  <c r="T5" i="1" a="1"/>
  <c r="T5" i="1" s="1"/>
  <c r="U5" i="1" a="1"/>
  <c r="U5" i="1" s="1"/>
  <c r="V5" i="1" a="1"/>
  <c r="V5" i="1" s="1"/>
  <c r="S6" i="1" a="1"/>
  <c r="S6" i="1" s="1"/>
  <c r="T6" i="1" a="1"/>
  <c r="T6" i="1" s="1"/>
  <c r="U6" i="1" a="1"/>
  <c r="U6" i="1" s="1"/>
  <c r="V6" i="1" a="1"/>
  <c r="V6" i="1" s="1"/>
  <c r="S7" i="1" a="1"/>
  <c r="S7" i="1" s="1"/>
  <c r="T7" i="1" a="1"/>
  <c r="T7" i="1" s="1"/>
  <c r="U7" i="1" a="1"/>
  <c r="U7" i="1" s="1"/>
  <c r="V7" i="1" a="1"/>
  <c r="V7" i="1" s="1"/>
  <c r="S8" i="1" a="1"/>
  <c r="S8" i="1" s="1"/>
  <c r="T8" i="1" a="1"/>
  <c r="T8" i="1" s="1"/>
  <c r="U8" i="1" a="1"/>
  <c r="U8" i="1" s="1"/>
  <c r="V8" i="1" a="1"/>
  <c r="V8" i="1" s="1"/>
  <c r="S9" i="1" a="1"/>
  <c r="S9" i="1" s="1"/>
  <c r="T9" i="1" a="1"/>
  <c r="T9" i="1" s="1"/>
  <c r="U9" i="1" a="1"/>
  <c r="U9" i="1" s="1"/>
  <c r="V9" i="1" a="1"/>
  <c r="V9" i="1" s="1"/>
  <c r="S10" i="1" a="1"/>
  <c r="S10" i="1" s="1"/>
  <c r="T10" i="1" a="1"/>
  <c r="T10" i="1" s="1"/>
  <c r="U10" i="1" a="1"/>
  <c r="U10" i="1" s="1"/>
  <c r="V10" i="1" a="1"/>
  <c r="V10" i="1" s="1"/>
  <c r="S11" i="1" a="1"/>
  <c r="S11" i="1" s="1"/>
  <c r="T11" i="1" a="1"/>
  <c r="T11" i="1" s="1"/>
  <c r="U11" i="1" a="1"/>
  <c r="U11" i="1" s="1"/>
  <c r="V11" i="1" a="1"/>
  <c r="V11" i="1" s="1"/>
  <c r="S12" i="1" a="1"/>
  <c r="S12" i="1" s="1"/>
  <c r="T12" i="1" a="1"/>
  <c r="T12" i="1" s="1"/>
  <c r="U12" i="1" a="1"/>
  <c r="U12" i="1" s="1"/>
  <c r="V12" i="1" a="1"/>
  <c r="V12" i="1" s="1"/>
  <c r="S13" i="1" a="1"/>
  <c r="S13" i="1" s="1"/>
  <c r="T13" i="1" a="1"/>
  <c r="T13" i="1" s="1"/>
  <c r="U13" i="1" a="1"/>
  <c r="U13" i="1" s="1"/>
  <c r="V13" i="1" a="1"/>
  <c r="V13" i="1" s="1"/>
  <c r="S14" i="1" a="1"/>
  <c r="S14" i="1" s="1"/>
  <c r="T14" i="1" a="1"/>
  <c r="T14" i="1" s="1"/>
  <c r="U14" i="1" a="1"/>
  <c r="U14" i="1" s="1"/>
  <c r="V14" i="1" a="1"/>
  <c r="V14" i="1" s="1"/>
  <c r="S15" i="1" a="1"/>
  <c r="S15" i="1" s="1"/>
  <c r="T15" i="1" a="1"/>
  <c r="T15" i="1" s="1"/>
  <c r="U15" i="1" a="1"/>
  <c r="U15" i="1" s="1"/>
  <c r="V15" i="1" a="1"/>
  <c r="V15" i="1" s="1"/>
  <c r="S16" i="1" a="1"/>
  <c r="S16" i="1" s="1"/>
  <c r="T16" i="1" a="1"/>
  <c r="T16" i="1" s="1"/>
  <c r="U16" i="1" a="1"/>
  <c r="U16" i="1" s="1"/>
  <c r="V16" i="1" a="1"/>
  <c r="V16" i="1" s="1"/>
  <c r="S17" i="1" a="1"/>
  <c r="S17" i="1" s="1"/>
  <c r="T17" i="1" a="1"/>
  <c r="T17" i="1" s="1"/>
  <c r="U17" i="1" a="1"/>
  <c r="U17" i="1" s="1"/>
  <c r="V17" i="1" a="1"/>
  <c r="V17" i="1" s="1"/>
  <c r="R4" i="1" a="1"/>
  <c r="R4" i="1" s="1"/>
  <c r="R5" i="1" a="1"/>
  <c r="R5" i="1" s="1"/>
  <c r="R6" i="1" a="1"/>
  <c r="R6" i="1" s="1"/>
  <c r="R7" i="1" a="1"/>
  <c r="R7" i="1" s="1"/>
  <c r="R8" i="1" a="1"/>
  <c r="R8" i="1" s="1"/>
  <c r="R9" i="1" a="1"/>
  <c r="R9" i="1" s="1"/>
  <c r="R10" i="1" a="1"/>
  <c r="R10" i="1" s="1"/>
  <c r="R11" i="1" a="1"/>
  <c r="R11" i="1" s="1"/>
  <c r="R12" i="1" a="1"/>
  <c r="R12" i="1" s="1"/>
  <c r="R13" i="1" a="1"/>
  <c r="R13" i="1" s="1"/>
  <c r="R14" i="1" a="1"/>
  <c r="R14" i="1" s="1"/>
  <c r="R15" i="1" a="1"/>
  <c r="R15" i="1" s="1"/>
  <c r="R16" i="1" a="1"/>
  <c r="R16" i="1" s="1"/>
  <c r="R17" i="1" a="1"/>
  <c r="R17" i="1" s="1"/>
  <c r="R3" i="1" a="1"/>
  <c r="R3" i="1" s="1"/>
  <c r="F31" i="1"/>
  <c r="F30" i="1"/>
  <c r="F29" i="1"/>
  <c r="F28" i="1"/>
  <c r="F27" i="1"/>
  <c r="F26" i="1"/>
  <c r="F25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K6" i="2" l="1"/>
  <c r="K9" i="2"/>
  <c r="K5" i="2"/>
  <c r="K8" i="2"/>
  <c r="K4" i="2"/>
  <c r="K10" i="2"/>
  <c r="K7" i="2"/>
  <c r="P5" i="2" a="1"/>
  <c r="P5" i="2" s="1"/>
  <c r="N3" i="2" a="1"/>
  <c r="N3" i="2" s="1"/>
  <c r="K10" i="1"/>
  <c r="K5" i="1"/>
  <c r="K8" i="1"/>
  <c r="K4" i="1"/>
  <c r="O3" i="1" s="1" a="1"/>
  <c r="O3" i="1" s="1"/>
  <c r="K6" i="1"/>
  <c r="K9" i="1"/>
  <c r="K7" i="1"/>
  <c r="P3" i="1" l="1" a="1"/>
  <c r="P3" i="1" s="1"/>
  <c r="L3" i="1" a="1"/>
  <c r="L3" i="1" s="1"/>
  <c r="G11" i="2" a="1"/>
  <c r="G11" i="2" s="1"/>
  <c r="H11" i="2"/>
  <c r="G12" i="2" a="1"/>
  <c r="G12" i="2" s="1"/>
  <c r="H12" i="2"/>
  <c r="AB14" i="2" s="1"/>
  <c r="H19" i="2"/>
  <c r="H20" i="2"/>
  <c r="H21" i="2"/>
  <c r="G19" i="2" a="1"/>
  <c r="G19" i="2" s="1"/>
  <c r="G20" i="2" a="1"/>
  <c r="G20" i="2" s="1"/>
  <c r="G21" i="2" a="1"/>
  <c r="G21" i="2" s="1"/>
  <c r="G22" i="2" a="1"/>
  <c r="G22" i="2" s="1"/>
  <c r="H22" i="2"/>
  <c r="P7" i="2" a="1"/>
  <c r="P7" i="2" s="1"/>
  <c r="P4" i="2" a="1"/>
  <c r="P4" i="2" s="1"/>
  <c r="H27" i="2"/>
  <c r="G27" i="2" a="1"/>
  <c r="G27" i="2" s="1"/>
  <c r="G32" i="2" a="1"/>
  <c r="G32" i="2" s="1"/>
  <c r="H32" i="2"/>
  <c r="N7" i="2" a="1"/>
  <c r="N7" i="2" s="1"/>
  <c r="P6" i="2" a="1"/>
  <c r="P6" i="2" s="1"/>
  <c r="P8" i="2" a="1"/>
  <c r="P8" i="2" s="1"/>
  <c r="P3" i="2" a="1"/>
  <c r="P3" i="2" s="1"/>
  <c r="M9" i="2" a="1"/>
  <c r="M9" i="2" s="1"/>
  <c r="L9" i="2" a="1"/>
  <c r="L9" i="2" s="1"/>
  <c r="N9" i="2" a="1"/>
  <c r="N9" i="2" s="1"/>
  <c r="M7" i="2" a="1"/>
  <c r="M7" i="2" s="1"/>
  <c r="N7" i="1" a="1"/>
  <c r="N7" i="1" s="1"/>
  <c r="O7" i="1" a="1"/>
  <c r="O7" i="1" s="1"/>
  <c r="M7" i="1" a="1"/>
  <c r="M7" i="1" s="1"/>
  <c r="P7" i="1" a="1"/>
  <c r="P7" i="1" s="1"/>
  <c r="L7" i="1" a="1"/>
  <c r="L7" i="1" s="1"/>
  <c r="H18" i="2"/>
  <c r="G17" i="2" a="1"/>
  <c r="G17" i="2" s="1"/>
  <c r="H16" i="2"/>
  <c r="AB19" i="2" s="1"/>
  <c r="G15" i="2" a="1"/>
  <c r="G15" i="2" s="1"/>
  <c r="H14" i="2"/>
  <c r="AB16" i="2" s="1"/>
  <c r="G10" i="2" a="1"/>
  <c r="G10" i="2" s="1"/>
  <c r="G9" i="2" a="1"/>
  <c r="G9" i="2" s="1"/>
  <c r="G8" i="2" a="1"/>
  <c r="G8" i="2" s="1"/>
  <c r="G7" i="2" a="1"/>
  <c r="G7" i="2" s="1"/>
  <c r="G6" i="2" a="1"/>
  <c r="G6" i="2" s="1"/>
  <c r="G5" i="2" a="1"/>
  <c r="G5" i="2" s="1"/>
  <c r="G4" i="2" a="1"/>
  <c r="G4" i="2" s="1"/>
  <c r="H31" i="2"/>
  <c r="H30" i="2"/>
  <c r="H29" i="2"/>
  <c r="H28" i="2"/>
  <c r="H26" i="2"/>
  <c r="H25" i="2"/>
  <c r="H24" i="2"/>
  <c r="H23" i="2"/>
  <c r="G30" i="2" a="1"/>
  <c r="G30" i="2" s="1"/>
  <c r="G26" i="2" a="1"/>
  <c r="G26" i="2" s="1"/>
  <c r="H17" i="2"/>
  <c r="G16" i="2" a="1"/>
  <c r="G16" i="2" s="1"/>
  <c r="H3" i="2"/>
  <c r="O6" i="2" a="1"/>
  <c r="O6" i="2" s="1"/>
  <c r="L6" i="2" a="1"/>
  <c r="L6" i="2" s="1"/>
  <c r="G31" i="2" a="1"/>
  <c r="G31" i="2" s="1"/>
  <c r="G23" i="2" a="1"/>
  <c r="G23" i="2" s="1"/>
  <c r="H15" i="2"/>
  <c r="G14" i="2" a="1"/>
  <c r="G14" i="2" s="1"/>
  <c r="H9" i="2"/>
  <c r="H7" i="2"/>
  <c r="M6" i="2" a="1"/>
  <c r="M6" i="2" s="1"/>
  <c r="H5" i="2"/>
  <c r="G3" i="2" a="1"/>
  <c r="G3" i="2" s="1"/>
  <c r="G28" i="2" a="1"/>
  <c r="G28" i="2" s="1"/>
  <c r="G24" i="2" a="1"/>
  <c r="G24" i="2" s="1"/>
  <c r="H8" i="2"/>
  <c r="AB10" i="2" s="1"/>
  <c r="N6" i="2" a="1"/>
  <c r="N6" i="2" s="1"/>
  <c r="G18" i="2" a="1"/>
  <c r="G18" i="2" s="1"/>
  <c r="G25" i="2" a="1"/>
  <c r="G25" i="2" s="1"/>
  <c r="G29" i="2" a="1"/>
  <c r="G29" i="2" s="1"/>
  <c r="H6" i="2"/>
  <c r="H4" i="2"/>
  <c r="H10" i="2"/>
  <c r="N9" i="1" a="1"/>
  <c r="N9" i="1" s="1"/>
  <c r="L9" i="1" a="1"/>
  <c r="L9" i="1" s="1"/>
  <c r="O9" i="1" a="1"/>
  <c r="O9" i="1" s="1"/>
  <c r="M9" i="1" a="1"/>
  <c r="M9" i="1" s="1"/>
  <c r="P9" i="1" a="1"/>
  <c r="P9" i="1" s="1"/>
  <c r="O4" i="2" a="1"/>
  <c r="O4" i="2" s="1"/>
  <c r="L4" i="2" a="1"/>
  <c r="L4" i="2" s="1"/>
  <c r="M4" i="2" a="1"/>
  <c r="M4" i="2" s="1"/>
  <c r="N4" i="2" a="1"/>
  <c r="N4" i="2" s="1"/>
  <c r="O5" i="2" a="1"/>
  <c r="O5" i="2" s="1"/>
  <c r="L5" i="2" a="1"/>
  <c r="L5" i="2" s="1"/>
  <c r="N5" i="2" a="1"/>
  <c r="N5" i="2" s="1"/>
  <c r="M5" i="2" a="1"/>
  <c r="M5" i="2" s="1"/>
  <c r="O8" i="2" a="1"/>
  <c r="O8" i="2" s="1"/>
  <c r="L8" i="2" a="1"/>
  <c r="L8" i="2" s="1"/>
  <c r="M8" i="2" a="1"/>
  <c r="M8" i="2" s="1"/>
  <c r="N8" i="2" a="1"/>
  <c r="N8" i="2" s="1"/>
  <c r="L7" i="2" a="1"/>
  <c r="L7" i="2" s="1"/>
  <c r="O3" i="2" a="1"/>
  <c r="O3" i="2" s="1"/>
  <c r="O9" i="2" a="1"/>
  <c r="O9" i="2" s="1"/>
  <c r="N8" i="1" a="1"/>
  <c r="N8" i="1" s="1"/>
  <c r="O8" i="1" a="1"/>
  <c r="O8" i="1" s="1"/>
  <c r="L8" i="1" a="1"/>
  <c r="L8" i="1" s="1"/>
  <c r="P8" i="1" a="1"/>
  <c r="P8" i="1" s="1"/>
  <c r="M8" i="1" a="1"/>
  <c r="M8" i="1" s="1"/>
  <c r="N5" i="1" a="1"/>
  <c r="N5" i="1" s="1"/>
  <c r="L5" i="1" a="1"/>
  <c r="L5" i="1" s="1"/>
  <c r="O5" i="1" a="1"/>
  <c r="O5" i="1" s="1"/>
  <c r="M5" i="1" a="1"/>
  <c r="M5" i="1" s="1"/>
  <c r="P5" i="1" a="1"/>
  <c r="P5" i="1" s="1"/>
  <c r="M3" i="2" a="1"/>
  <c r="M3" i="2" s="1"/>
  <c r="L3" i="2" a="1"/>
  <c r="L3" i="2" s="1"/>
  <c r="H5" i="1"/>
  <c r="H9" i="1"/>
  <c r="H23" i="1"/>
  <c r="H4" i="1"/>
  <c r="H10" i="1"/>
  <c r="H14" i="1"/>
  <c r="H18" i="1"/>
  <c r="H22" i="1"/>
  <c r="H28" i="1"/>
  <c r="H3" i="1"/>
  <c r="N6" i="1" a="1"/>
  <c r="N6" i="1" s="1"/>
  <c r="G8" i="1" a="1"/>
  <c r="G8" i="1" s="1"/>
  <c r="G11" i="1" a="1"/>
  <c r="G11" i="1" s="1"/>
  <c r="G16" i="1" a="1"/>
  <c r="G16" i="1" s="1"/>
  <c r="G19" i="1" a="1"/>
  <c r="G19" i="1" s="1"/>
  <c r="G26" i="1" a="1"/>
  <c r="G26" i="1" s="1"/>
  <c r="G29" i="1" a="1"/>
  <c r="G29" i="1" s="1"/>
  <c r="H6" i="1"/>
  <c r="H11" i="1"/>
  <c r="H15" i="1"/>
  <c r="H19" i="1"/>
  <c r="H25" i="1"/>
  <c r="H29" i="1"/>
  <c r="O6" i="1" a="1"/>
  <c r="O6" i="1" s="1"/>
  <c r="L6" i="1" a="1"/>
  <c r="L6" i="1" s="1"/>
  <c r="G6" i="1" a="1"/>
  <c r="G6" i="1" s="1"/>
  <c r="G9" i="1" a="1"/>
  <c r="G9" i="1" s="1"/>
  <c r="G14" i="1" a="1"/>
  <c r="G14" i="1" s="1"/>
  <c r="G17" i="1" a="1"/>
  <c r="G17" i="1" s="1"/>
  <c r="G22" i="1" a="1"/>
  <c r="G22" i="1" s="1"/>
  <c r="G27" i="1" a="1"/>
  <c r="G27" i="1" s="1"/>
  <c r="G3" i="1" a="1"/>
  <c r="G3" i="1" s="1"/>
  <c r="G24" i="1" a="1"/>
  <c r="G24" i="1" s="1"/>
  <c r="H12" i="1"/>
  <c r="H20" i="1"/>
  <c r="H30" i="1"/>
  <c r="G13" i="1" a="1"/>
  <c r="G13" i="1" s="1"/>
  <c r="G18" i="1" a="1"/>
  <c r="G18" i="1" s="1"/>
  <c r="G31" i="1" a="1"/>
  <c r="G31" i="1" s="1"/>
  <c r="H24" i="1"/>
  <c r="H13" i="1"/>
  <c r="H21" i="1"/>
  <c r="H31" i="1"/>
  <c r="G4" i="1" a="1"/>
  <c r="G4" i="1" s="1"/>
  <c r="G15" i="1" a="1"/>
  <c r="G15" i="1" s="1"/>
  <c r="G20" i="1" a="1"/>
  <c r="G20" i="1" s="1"/>
  <c r="G28" i="1" a="1"/>
  <c r="G28" i="1" s="1"/>
  <c r="G7" i="1" a="1"/>
  <c r="G7" i="1" s="1"/>
  <c r="G25" i="1" a="1"/>
  <c r="G25" i="1" s="1"/>
  <c r="G23" i="1" a="1"/>
  <c r="G23" i="1" s="1"/>
  <c r="H7" i="1"/>
  <c r="H16" i="1"/>
  <c r="H26" i="1"/>
  <c r="M6" i="1" a="1"/>
  <c r="M6" i="1" s="1"/>
  <c r="G5" i="1" a="1"/>
  <c r="G5" i="1" s="1"/>
  <c r="G10" i="1" a="1"/>
  <c r="G10" i="1" s="1"/>
  <c r="G21" i="1" a="1"/>
  <c r="G21" i="1" s="1"/>
  <c r="H8" i="1"/>
  <c r="H17" i="1"/>
  <c r="H27" i="1"/>
  <c r="P6" i="1" a="1"/>
  <c r="P6" i="1" s="1"/>
  <c r="G12" i="1" a="1"/>
  <c r="G12" i="1" s="1"/>
  <c r="G30" i="1" a="1"/>
  <c r="G30" i="1" s="1"/>
  <c r="N4" i="1" a="1"/>
  <c r="N4" i="1" s="1"/>
  <c r="O4" i="1" a="1"/>
  <c r="O4" i="1" s="1"/>
  <c r="P4" i="1" a="1"/>
  <c r="P4" i="1" s="1"/>
  <c r="M4" i="1" a="1"/>
  <c r="M4" i="1" s="1"/>
  <c r="L4" i="1" a="1"/>
  <c r="L4" i="1" s="1"/>
  <c r="M3" i="1" a="1"/>
  <c r="M3" i="1" s="1"/>
  <c r="N3" i="1" a="1"/>
  <c r="N3" i="1" s="1"/>
  <c r="O7" i="2" a="1"/>
  <c r="O7" i="2" s="1"/>
  <c r="P9" i="2" a="1"/>
  <c r="P9" i="2" s="1"/>
  <c r="Y16" i="2" l="1"/>
  <c r="AB22" i="2"/>
  <c r="Y18" i="2"/>
  <c r="AB25" i="2"/>
  <c r="Y21" i="2"/>
  <c r="AB11" i="2"/>
  <c r="Y10" i="2"/>
  <c r="AB12" i="2"/>
  <c r="Y11" i="2"/>
  <c r="AB13" i="2"/>
  <c r="Y12" i="2"/>
  <c r="AB24" i="2"/>
  <c r="Y20" i="2"/>
  <c r="Y14" i="2"/>
  <c r="Y13" i="2"/>
  <c r="AB18" i="2"/>
  <c r="Y15" i="2"/>
  <c r="AB23" i="2"/>
  <c r="Y19" i="2"/>
  <c r="AB9" i="2"/>
  <c r="Y9" i="2"/>
  <c r="AB20" i="2"/>
  <c r="AB17" i="2"/>
  <c r="T19" i="2" a="1"/>
  <c r="T19" i="2" s="1"/>
  <c r="S19" i="1" a="1"/>
  <c r="S19" i="1" s="1"/>
  <c r="U19" i="1" a="1"/>
  <c r="U21" i="1" s="1"/>
  <c r="R19" i="1" a="1"/>
  <c r="R22" i="1" s="1"/>
  <c r="V19" i="1" a="1"/>
  <c r="V20" i="1" s="1"/>
  <c r="R19" i="2" a="1"/>
  <c r="S19" i="2" a="1"/>
  <c r="T2" i="2" a="1"/>
  <c r="T2" i="2" s="1"/>
  <c r="R2" i="2" a="1"/>
  <c r="R2" i="2" s="1"/>
  <c r="S2" i="2" a="1"/>
  <c r="S2" i="2" s="1"/>
  <c r="U2" i="2" a="1"/>
  <c r="U2" i="2" s="1"/>
  <c r="T19" i="1" a="1"/>
  <c r="U19" i="2" a="1"/>
  <c r="R2" i="1" a="1"/>
  <c r="R2" i="1" s="1"/>
  <c r="T2" i="1" a="1"/>
  <c r="T2" i="1" s="1"/>
  <c r="U2" i="1" a="1"/>
  <c r="U2" i="1" s="1"/>
  <c r="V2" i="1" a="1"/>
  <c r="V2" i="1" s="1"/>
  <c r="S2" i="1" a="1"/>
  <c r="S2" i="1" s="1"/>
  <c r="T22" i="2" l="1"/>
  <c r="T20" i="2"/>
  <c r="S22" i="1"/>
  <c r="S21" i="1"/>
  <c r="S20" i="1"/>
  <c r="T21" i="2"/>
  <c r="U22" i="1"/>
  <c r="U20" i="1"/>
  <c r="U19" i="1"/>
  <c r="V21" i="1"/>
  <c r="V22" i="1"/>
  <c r="R20" i="1"/>
  <c r="R19" i="1"/>
  <c r="V19" i="1"/>
  <c r="R21" i="1"/>
  <c r="U20" i="2"/>
  <c r="U19" i="2"/>
  <c r="U21" i="2"/>
  <c r="U22" i="2"/>
  <c r="T22" i="1"/>
  <c r="T20" i="1"/>
  <c r="T19" i="1"/>
  <c r="T21" i="1"/>
  <c r="S22" i="2"/>
  <c r="S21" i="2"/>
  <c r="S19" i="2"/>
  <c r="S20" i="2"/>
  <c r="R19" i="2"/>
  <c r="R22" i="2"/>
  <c r="R20" i="2"/>
  <c r="R21" i="2"/>
</calcChain>
</file>

<file path=xl/sharedStrings.xml><?xml version="1.0" encoding="utf-8"?>
<sst xmlns="http://schemas.openxmlformats.org/spreadsheetml/2006/main" count="286" uniqueCount="102">
  <si>
    <t>BATTING</t>
  </si>
  <si>
    <t>power</t>
  </si>
  <si>
    <t>contact</t>
  </si>
  <si>
    <t>control</t>
  </si>
  <si>
    <t>stability</t>
  </si>
  <si>
    <t>discipline</t>
  </si>
  <si>
    <t>x</t>
  </si>
  <si>
    <t>determination</t>
  </si>
  <si>
    <t>enthusiasm</t>
  </si>
  <si>
    <t>insight</t>
  </si>
  <si>
    <t>mysticism</t>
  </si>
  <si>
    <t>BASERUNNING</t>
  </si>
  <si>
    <t>bravery</t>
  </si>
  <si>
    <t>speed</t>
  </si>
  <si>
    <t>timing</t>
  </si>
  <si>
    <t>DEFENSE</t>
  </si>
  <si>
    <t>reach</t>
  </si>
  <si>
    <t>throwing</t>
  </si>
  <si>
    <t>reaction</t>
  </si>
  <si>
    <t>PITCHING</t>
  </si>
  <si>
    <t>force</t>
  </si>
  <si>
    <t>trickery</t>
  </si>
  <si>
    <t>accuracy</t>
  </si>
  <si>
    <t>awareness</t>
  </si>
  <si>
    <t>EDGE</t>
  </si>
  <si>
    <t>sparkle</t>
  </si>
  <si>
    <t>clutch</t>
  </si>
  <si>
    <t>link</t>
  </si>
  <si>
    <t>heckle</t>
  </si>
  <si>
    <t>cheer</t>
  </si>
  <si>
    <t>CONSTITUTION</t>
  </si>
  <si>
    <t>endurance</t>
  </si>
  <si>
    <t>extroversion</t>
  </si>
  <si>
    <t>introversion</t>
  </si>
  <si>
    <t>positivity</t>
  </si>
  <si>
    <t>recovery</t>
  </si>
  <si>
    <t>SOCIAL</t>
  </si>
  <si>
    <t>cool</t>
  </si>
  <si>
    <t>hang</t>
  </si>
  <si>
    <t>support</t>
  </si>
  <si>
    <t>patience</t>
  </si>
  <si>
    <t>weight</t>
  </si>
  <si>
    <t>teaching</t>
  </si>
  <si>
    <t>total:</t>
  </si>
  <si>
    <t>_link valid?</t>
  </si>
  <si>
    <t>adjusted weight</t>
  </si>
  <si>
    <t>op</t>
  </si>
  <si>
    <t>x det</t>
  </si>
  <si>
    <t>x ent</t>
  </si>
  <si>
    <t>x stab</t>
  </si>
  <si>
    <t>x ins</t>
  </si>
  <si>
    <t>x myst</t>
  </si>
  <si>
    <t>sections</t>
  </si>
  <si>
    <t>pos</t>
  </si>
  <si>
    <t>leadership</t>
  </si>
  <si>
    <t>teach</t>
  </si>
  <si>
    <t>calling</t>
  </si>
  <si>
    <t>VITALITY</t>
  </si>
  <si>
    <t>energy</t>
  </si>
  <si>
    <t>heckling</t>
  </si>
  <si>
    <t>hangouts</t>
  </si>
  <si>
    <t>grabbiness</t>
  </si>
  <si>
    <t>defense</t>
  </si>
  <si>
    <t>pitching</t>
  </si>
  <si>
    <t>batting</t>
  </si>
  <si>
    <t>baserunning</t>
  </si>
  <si>
    <t>*</t>
  </si>
  <si>
    <t>Force</t>
  </si>
  <si>
    <t>Contact</t>
  </si>
  <si>
    <t>Throwing/Accuracy</t>
  </si>
  <si>
    <t>det</t>
  </si>
  <si>
    <t>enth</t>
  </si>
  <si>
    <t>stab</t>
  </si>
  <si>
    <t>ins</t>
  </si>
  <si>
    <t>I.T.</t>
  </si>
  <si>
    <t>Bravery</t>
  </si>
  <si>
    <t>Power</t>
  </si>
  <si>
    <t>Speed</t>
  </si>
  <si>
    <t>Reach</t>
  </si>
  <si>
    <t>Grabbiness</t>
  </si>
  <si>
    <t>Discipline</t>
  </si>
  <si>
    <t>Trickery</t>
  </si>
  <si>
    <t>Timing/Awareness</t>
  </si>
  <si>
    <t>Calling/Strategy</t>
  </si>
  <si>
    <t>Power/Bravery</t>
  </si>
  <si>
    <t>Speed/Reach</t>
  </si>
  <si>
    <t>Control/Grabbiness</t>
  </si>
  <si>
    <t>Discipline/Trickery</t>
  </si>
  <si>
    <t>hitter types</t>
  </si>
  <si>
    <t>slugger</t>
  </si>
  <si>
    <t>smallball</t>
  </si>
  <si>
    <t>utility</t>
  </si>
  <si>
    <t>pitcher types</t>
  </si>
  <si>
    <t>fastball</t>
  </si>
  <si>
    <t>curveball</t>
  </si>
  <si>
    <t>gimmick</t>
  </si>
  <si>
    <t>stat 1</t>
  </si>
  <si>
    <t>stat 2</t>
  </si>
  <si>
    <t>infielder</t>
  </si>
  <si>
    <t>outfielder</t>
  </si>
  <si>
    <t>catcher</t>
  </si>
  <si>
    <t>defense 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</si>
</sst>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trike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C6EFCE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3" borderId="0" applyNumberFormat="0" applyBorder="0" applyAlignment="0" applyProtection="0"/>
  </cellStyleXfs>
  <cellXfs count="19">
    <xf numFmtId="0" fontId="0" fillId="0" borderId="0" xfId="0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0" fillId="0" borderId="0" xfId="0" applyFill="1" applyBorder="1"/>
    <xf numFmtId="0" fontId="0" fillId="2" borderId="2" xfId="0" applyFill="1" applyBorder="1"/>
    <xf numFmtId="0" fontId="0" fillId="2" borderId="3" xfId="0" applyFill="1" applyBorder="1"/>
    <xf numFmtId="0" fontId="2" fillId="0" borderId="0" xfId="0" applyFont="1"/>
    <xf numFmtId="0" fontId="3" fillId="3" borderId="0" xfId="1" applyFont="1"/>
  </cellXfs>
  <cellStyles count="2">
    <cellStyle name="Good" xfId="1" builtinId="26"/>
    <cellStyle name="Normal" xfId="0" builtinId="0"/>
  </cellStyles>
  <dxfs count="4">
    <dxf>
      <font>
        <color theme="7" tint="-0.24994659260841701"/>
      </font>
    </dxf>
    <dxf>
      <fill>
        <patternFill patternType="solid">
          <bgColor rgb="FFFF7C80"/>
        </patternFill>
      </fill>
    </dxf>
    <dxf>
      <font>
        <color theme="7" tint="-0.24994659260841701"/>
      </font>
    </dxf>
    <dxf>
      <fill>
        <patternFill patternType="solid">
          <bgColor rgb="FFFF7C80"/>
        </patternFill>
      </fill>
    </dxf>
  </dxfs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B38"/>
  <sheetViews>
    <sheetView tabSelected="1" zoomScaleNormal="100" workbookViewId="0">
      <selection activeCell="W23" sqref="W23"/>
    </sheetView>
  </sheetViews>
  <sheetFormatPr defaultColWidth="18" defaultRowHeight="15" x14ac:dyDescent="0.25"/>
  <cols>
    <col min="2" max="2" width="4.7109375" customWidth="1"/>
    <col min="5" max="5" width="12.42578125" customWidth="1"/>
    <col min="6" max="7" width="18" hidden="1" customWidth="1"/>
    <col min="8" max="8" width="12.42578125" hidden="1" customWidth="1"/>
    <col min="9" max="9" width="10.85546875" customWidth="1"/>
    <col min="10" max="10" width="7.5703125" customWidth="1"/>
    <col min="11" max="16" width="7.5703125" hidden="1" customWidth="1"/>
    <col min="17" max="17" width="11" customWidth="1"/>
    <col min="22" max="22" width="9.85546875" customWidth="1"/>
    <col min="23" max="28" width="12" customWidth="1"/>
  </cols>
  <sheetData>
    <row r="1" spans="1:28" x14ac:dyDescent="0.25">
      <c r="K1" t="s">
        <v>52</v>
      </c>
      <c r="L1" t="s">
        <v>47</v>
      </c>
      <c r="M1" t="s">
        <v>48</v>
      </c>
      <c r="N1" t="s">
        <v>49</v>
      </c>
      <c r="O1" t="s">
        <v>50</v>
      </c>
      <c r="P1" t="s">
        <v>51</v>
      </c>
      <c r="R1" s="10" t="s">
        <v>7</v>
      </c>
      <c r="S1" s="10" t="s">
        <v>8</v>
      </c>
      <c r="T1" s="10" t="s">
        <v>4</v>
      </c>
      <c r="U1" s="10" t="s">
        <v>9</v>
      </c>
      <c r="W1" s="17"/>
      <c r="X1" s="17" t="s">
        <v>64</v>
      </c>
      <c r="Y1" s="17" t="s">
        <v>65</v>
      </c>
      <c r="Z1" s="17" t="s">
        <v>62</v>
      </c>
      <c r="AA1" s="17" t="s">
        <v>63</v>
      </c>
    </row>
    <row r="2" spans="1:28" x14ac:dyDescent="0.25">
      <c r="B2" t="s">
        <v>46</v>
      </c>
      <c r="E2" t="s">
        <v>27</v>
      </c>
      <c r="F2" t="s">
        <v>44</v>
      </c>
      <c r="G2" t="s">
        <v>53</v>
      </c>
      <c r="H2" t="s">
        <v>45</v>
      </c>
      <c r="I2" t="s">
        <v>41</v>
      </c>
      <c r="Q2" t="s">
        <v>43</v>
      </c>
      <c r="R2" s="13">
        <f t="array" aca="1" ref="R2" ca="1">SUM(IF(attribs=R1,adjusted,0))</f>
        <v>2.4047619047619047</v>
      </c>
      <c r="S2" s="13">
        <f t="array" aca="1" ref="S2" ca="1">SUM(IF(attribs=S1,adjusted,0))</f>
        <v>2.5654761904761907</v>
      </c>
      <c r="T2" s="13">
        <f t="array" aca="1" ref="T2" ca="1">SUM(IF(attribs=T1,adjusted,0))</f>
        <v>2.464285714285714</v>
      </c>
      <c r="U2" s="13">
        <f t="array" aca="1" ref="U2" ca="1">SUM(IF(attribs=U1,adjusted,0))</f>
        <v>2.5654761904761902</v>
      </c>
      <c r="W2" s="17" t="s">
        <v>64</v>
      </c>
      <c r="X2" s="17" t="s">
        <v>66</v>
      </c>
      <c r="Y2" s="17" t="s">
        <v>1</v>
      </c>
      <c r="Z2" s="17" t="s">
        <v>3</v>
      </c>
      <c r="AA2" s="17" t="s">
        <v>5</v>
      </c>
    </row>
    <row r="3" spans="1:28" x14ac:dyDescent="0.25">
      <c r="A3" s="1" t="s">
        <v>0</v>
      </c>
      <c r="B3" s="2">
        <v>2</v>
      </c>
      <c r="C3" s="2" t="s">
        <v>1</v>
      </c>
      <c r="D3" s="2" t="s">
        <v>7</v>
      </c>
      <c r="E3" s="2"/>
      <c r="F3" s="2" t="str">
        <f t="shared" ref="F3:F32" si="0">IF(ISBLANK(E3), "",
    INDEX(attribs, MATCH(E3,ratings,0))=D3
)</f>
        <v/>
      </c>
      <c r="G3" s="2">
        <f t="array" ref="G3">MATCH(ROW()-ROW($A$2),sections,1)</f>
        <v>1</v>
      </c>
      <c r="H3" s="2">
        <f t="shared" ref="H3:H32" ca="1" si="1">INDEX(toplevelws,INDEX(sections,MATCH(ROW()-ROW($A$2),sections,1)))*
I3/
SUM(OFFSET(
    weights,
    INDEX(sections,MATCH(ROW()-ROW($A$2),sections,1))-1,
    0,
    INDEX(sections,MATCH(ROW()-ROW($A$2),sections,1)+1)-(INDEX(sections,MATCH(ROW()-ROW($A$2),sections,1))),
    1
))</f>
        <v>0.66666666666666663</v>
      </c>
      <c r="I3" s="3">
        <v>2</v>
      </c>
      <c r="K3">
        <f t="array" ref="K3:K10">IFERROR(SMALL(IF(NOT(ISBLANK(toplevel)),ROW(toplevel)-ROW($A$2)),ROW()-ROW(A$2)),MAX(ROW(toplevel))-ROW($A$2)+1)</f>
        <v>1</v>
      </c>
      <c r="L3" t="str">
        <f t="array" aca="1" ref="L3" ca="1">IF(SUM(IF(OFFSET(attribs,INDEX(sections, ROW()-ROW($A$2))-1, 0, INDEX(sections, ROW()-ROW($A$2)+1) - INDEX(sections, ROW()-ROW($A$2)))=R$1,1,0))&gt;0, "", INDEX(toplevel,INDEX(sections,ROW()-ROW($A$2))))</f>
        <v/>
      </c>
      <c r="M3" t="str">
        <f t="array" aca="1" ref="M3" ca="1">IF(SUM(IF(OFFSET(attribs,INDEX(sections, ROW()-ROW($A$2))-1, 0, INDEX(sections, ROW()-ROW($A$2)+1) - INDEX(sections, ROW()-ROW($A$2)))=S$1,1,0))&gt;0, "", INDEX(toplevel,INDEX(sections,ROW()-ROW($A$2))))</f>
        <v/>
      </c>
      <c r="N3" t="str">
        <f t="array" aca="1" ref="N3" ca="1">IF(SUM(IF(OFFSET(attribs,INDEX(sections, ROW()-ROW($A$2))-1, 0, INDEX(sections, ROW()-ROW($A$2)+1) - INDEX(sections, ROW()-ROW($A$2)))=T$1,1,0))&gt;0, "", INDEX(toplevel,INDEX(sections,ROW()-ROW($A$2))))</f>
        <v/>
      </c>
      <c r="O3" t="str">
        <f t="array" aca="1" ref="O3" ca="1">IF(SUM(IF(OFFSET(attribs,INDEX(sections, ROW()-ROW($A$2))-1, 0, INDEX(sections, ROW()-ROW($A$2)+1) - INDEX(sections, ROW()-ROW($A$2)))=U$1,1,0))&gt;0, "", INDEX(toplevel,INDEX(sections,ROW()-ROW($A$2))))</f>
        <v>BATTING</v>
      </c>
      <c r="P3" t="str">
        <f t="array" aca="1" ref="P3" ca="1">IF(SUM(IF(OFFSET(attribs,INDEX(sections, ROW()-ROW($A$2))-1, 0, INDEX(sections, ROW()-ROW($A$2)+1) - INDEX(sections, ROW()-ROW($A$2)))=V$1,1,0))&gt;0, "", INDEX(toplevel,INDEX(sections,ROW()-ROW($A$2))))</f>
        <v/>
      </c>
      <c r="R3" s="11" t="str">
        <f t="array" ref="R3">IFERROR(INDEX(ratings,SMALL(IF(attribs=R$1,ROW(attribs)-ROW(INDEX(attribs,1,1))+1),ROW()-ROW(R$2))), "")</f>
        <v>power</v>
      </c>
      <c r="S3" s="11" t="str">
        <f t="array" ref="S3">IFERROR(INDEX(ratings,SMALL(IF(attribs=S$1,ROW(attribs)-ROW(INDEX(attribs,1,1))+1),ROW()-ROW(S$2))), "")</f>
        <v>contact</v>
      </c>
      <c r="T3" s="10" t="str">
        <f t="array" ref="T3">IFERROR(INDEX(ratings,SMALL(IF(attribs=T$1,ROW(attribs)-ROW(INDEX(attribs,1,1))+1),ROW()-ROW(T$2))), "")</f>
        <v>discipline</v>
      </c>
      <c r="U3" s="10" t="str">
        <f t="array" ref="U3">IFERROR(INDEX(ratings,SMALL(IF(attribs=U$1,ROW(attribs)-ROW(INDEX(attribs,1,1))+1),ROW()-ROW(U$2))), "")</f>
        <v>timing</v>
      </c>
      <c r="W3" s="17" t="s">
        <v>65</v>
      </c>
      <c r="X3" s="17" t="s">
        <v>12</v>
      </c>
      <c r="Y3" s="17" t="s">
        <v>66</v>
      </c>
      <c r="Z3" s="17" t="s">
        <v>13</v>
      </c>
      <c r="AA3" s="18" t="s">
        <v>14</v>
      </c>
    </row>
    <row r="4" spans="1:28" x14ac:dyDescent="0.25">
      <c r="A4" s="4"/>
      <c r="B4" s="5"/>
      <c r="C4" s="5" t="s">
        <v>2</v>
      </c>
      <c r="D4" s="5" t="s">
        <v>8</v>
      </c>
      <c r="E4" s="5"/>
      <c r="F4" s="5" t="str">
        <f t="shared" si="0"/>
        <v/>
      </c>
      <c r="G4" s="5">
        <f t="array" ref="G4">MATCH(ROW()-ROW($A$2),sections,1)</f>
        <v>1</v>
      </c>
      <c r="H4" s="5">
        <f t="shared" ca="1" si="1"/>
        <v>1</v>
      </c>
      <c r="I4" s="6">
        <v>3</v>
      </c>
      <c r="K4">
        <v>5</v>
      </c>
      <c r="L4" t="str">
        <f t="array" aca="1" ref="L4" ca="1">IF(SUM(IF(OFFSET(attribs,INDEX(sections, ROW()-ROW($A$2))-1, 0, INDEX(sections, ROW()-ROW($A$2)+1) - INDEX(sections, ROW()-ROW($A$2)))=R$1,1,0))&gt;0, "", INDEX(toplevel,INDEX(sections,ROW()-ROW($A$2))))</f>
        <v/>
      </c>
      <c r="M4" t="str">
        <f t="array" aca="1" ref="M4" ca="1">IF(SUM(IF(OFFSET(attribs,INDEX(sections, ROW()-ROW($A$2))-1, 0, INDEX(sections, ROW()-ROW($A$2)+1) - INDEX(sections, ROW()-ROW($A$2)))=S$1,1,0))&gt;0, "", INDEX(toplevel,INDEX(sections,ROW()-ROW($A$2))))</f>
        <v/>
      </c>
      <c r="N4" t="str">
        <f t="array" aca="1" ref="N4" ca="1">IF(SUM(IF(OFFSET(attribs,INDEX(sections, ROW()-ROW($A$2))-1, 0, INDEX(sections, ROW()-ROW($A$2)+1) - INDEX(sections, ROW()-ROW($A$2)))=T$1,1,0))&gt;0, "", INDEX(toplevel,INDEX(sections,ROW()-ROW($A$2))))</f>
        <v>BASERUNNING</v>
      </c>
      <c r="O4" t="str">
        <f t="array" aca="1" ref="O4" ca="1">IF(SUM(IF(OFFSET(attribs,INDEX(sections, ROW()-ROW($A$2))-1, 0, INDEX(sections, ROW()-ROW($A$2)+1) - INDEX(sections, ROW()-ROW($A$2)))=U$1,1,0))&gt;0, "", INDEX(toplevel,INDEX(sections,ROW()-ROW($A$2))))</f>
        <v/>
      </c>
      <c r="P4" t="str">
        <f t="array" aca="1" ref="P4" ca="1">IF(SUM(IF(OFFSET(attribs,INDEX(sections, ROW()-ROW($A$2))-1, 0, INDEX(sections, ROW()-ROW($A$2)+1) - INDEX(sections, ROW()-ROW($A$2)))=V$1,1,0))&gt;0, "", INDEX(toplevel,INDEX(sections,ROW()-ROW($A$2))))</f>
        <v>BASERUNNING</v>
      </c>
      <c r="R4" s="11" t="str">
        <f t="array" ref="R4">IFERROR(INDEX(ratings,SMALL(IF(attribs=R$1,ROW(attribs)-ROW(INDEX(attribs,1,1))+1),ROW()-ROW(R$2))), "")</f>
        <v>bravery</v>
      </c>
      <c r="S4" s="11" t="str">
        <f t="array" ref="S4">IFERROR(INDEX(ratings,SMALL(IF(attribs=S$1,ROW(attribs)-ROW(INDEX(attribs,1,1))+1),ROW()-ROW(S$2))), "")</f>
        <v>speed</v>
      </c>
      <c r="T4" s="11" t="str">
        <f t="array" ref="T4">IFERROR(INDEX(ratings,SMALL(IF(attribs=T$1,ROW(attribs)-ROW(INDEX(attribs,1,1))+1),ROW()-ROW(T$2))), "")</f>
        <v>throwing</v>
      </c>
      <c r="U4" s="11" t="str">
        <f t="array" ref="U4">IFERROR(INDEX(ratings,SMALL(IF(attribs=U$1,ROW(attribs)-ROW(INDEX(attribs,1,1))+1),ROW()-ROW(U$2))), "")</f>
        <v>calling</v>
      </c>
      <c r="W4" s="17" t="s">
        <v>62</v>
      </c>
      <c r="X4" s="17" t="s">
        <v>61</v>
      </c>
      <c r="Y4" s="17" t="s">
        <v>16</v>
      </c>
      <c r="Z4" s="17" t="s">
        <v>66</v>
      </c>
      <c r="AA4" s="18" t="s">
        <v>17</v>
      </c>
    </row>
    <row r="5" spans="1:28" x14ac:dyDescent="0.25">
      <c r="A5" s="4"/>
      <c r="B5" s="5"/>
      <c r="C5" s="5"/>
      <c r="D5" s="5"/>
      <c r="E5" s="5"/>
      <c r="F5" s="5" t="str">
        <f t="shared" si="0"/>
        <v/>
      </c>
      <c r="G5" s="5">
        <f t="array" ref="G5">MATCH(ROW()-ROW($A$2),sections,1)</f>
        <v>1</v>
      </c>
      <c r="H5" s="5">
        <f t="shared" ca="1" si="1"/>
        <v>0</v>
      </c>
      <c r="I5" s="6">
        <v>0</v>
      </c>
      <c r="K5">
        <v>8</v>
      </c>
      <c r="L5" t="str">
        <f t="array" aca="1" ref="L5" ca="1">IF(SUM(IF(OFFSET(attribs,INDEX(sections, ROW()-ROW($A$2))-1, 0, INDEX(sections, ROW()-ROW($A$2)+1) - INDEX(sections, ROW()-ROW($A$2)))=R$1,1,0))&gt;0, "", INDEX(toplevel,INDEX(sections,ROW()-ROW($A$2))))</f>
        <v>DEFENSE</v>
      </c>
      <c r="M5" t="str">
        <f t="array" aca="1" ref="M5" ca="1">IF(SUM(IF(OFFSET(attribs,INDEX(sections, ROW()-ROW($A$2))-1, 0, INDEX(sections, ROW()-ROW($A$2)+1) - INDEX(sections, ROW()-ROW($A$2)))=S$1,1,0))&gt;0, "", INDEX(toplevel,INDEX(sections,ROW()-ROW($A$2))))</f>
        <v/>
      </c>
      <c r="N5" t="str">
        <f t="array" aca="1" ref="N5" ca="1">IF(SUM(IF(OFFSET(attribs,INDEX(sections, ROW()-ROW($A$2))-1, 0, INDEX(sections, ROW()-ROW($A$2)+1) - INDEX(sections, ROW()-ROW($A$2)))=T$1,1,0))&gt;0, "", INDEX(toplevel,INDEX(sections,ROW()-ROW($A$2))))</f>
        <v/>
      </c>
      <c r="O5" t="str">
        <f t="array" aca="1" ref="O5" ca="1">IF(SUM(IF(OFFSET(attribs,INDEX(sections, ROW()-ROW($A$2))-1, 0, INDEX(sections, ROW()-ROW($A$2)+1) - INDEX(sections, ROW()-ROW($A$2)))=U$1,1,0))&gt;0, "", INDEX(toplevel,INDEX(sections,ROW()-ROW($A$2))))</f>
        <v/>
      </c>
      <c r="P5" t="str">
        <f t="array" aca="1" ref="P5" ca="1">IF(SUM(IF(OFFSET(attribs,INDEX(sections, ROW()-ROW($A$2))-1, 0, INDEX(sections, ROW()-ROW($A$2)+1) - INDEX(sections, ROW()-ROW($A$2)))=V$1,1,0))&gt;0, "", INDEX(toplevel,INDEX(sections,ROW()-ROW($A$2))))</f>
        <v>DEFENSE</v>
      </c>
      <c r="R5" s="11" t="str">
        <f t="array" ref="R5">IFERROR(INDEX(ratings,SMALL(IF(attribs=R$1,ROW(attribs)-ROW(INDEX(attribs,1,1))+1),ROW()-ROW(R$2))), "")</f>
        <v>force</v>
      </c>
      <c r="S5" s="11" t="str">
        <f t="array" ref="S5">IFERROR(INDEX(ratings,SMALL(IF(attribs=S$1,ROW(attribs)-ROW(INDEX(attribs,1,1))+1),ROW()-ROW(S$2))), "")</f>
        <v>reach</v>
      </c>
      <c r="T5" s="11" t="str">
        <f t="array" ref="T5">IFERROR(INDEX(ratings,SMALL(IF(attribs=T$1,ROW(attribs)-ROW(INDEX(attribs,1,1))+1),ROW()-ROW(T$2))), "")</f>
        <v>grabbiness</v>
      </c>
      <c r="U5" s="11" t="str">
        <f t="array" ref="U5">IFERROR(INDEX(ratings,SMALL(IF(attribs=U$1,ROW(attribs)-ROW(INDEX(attribs,1,1))+1),ROW()-ROW(U$2))), "")</f>
        <v>awareness</v>
      </c>
      <c r="W5" s="17" t="s">
        <v>63</v>
      </c>
      <c r="X5" s="17" t="s">
        <v>21</v>
      </c>
      <c r="Y5" s="18" t="s">
        <v>23</v>
      </c>
      <c r="Z5" s="18" t="s">
        <v>22</v>
      </c>
      <c r="AA5" s="17" t="s">
        <v>66</v>
      </c>
    </row>
    <row r="6" spans="1:28" x14ac:dyDescent="0.25">
      <c r="A6" s="7"/>
      <c r="B6" s="8"/>
      <c r="C6" s="8" t="s">
        <v>5</v>
      </c>
      <c r="D6" s="8" t="s">
        <v>4</v>
      </c>
      <c r="E6" s="8"/>
      <c r="F6" s="8" t="str">
        <f t="shared" si="0"/>
        <v/>
      </c>
      <c r="G6" s="8">
        <f t="array" ref="G6">MATCH(ROW()-ROW($A$2),sections,1)</f>
        <v>1</v>
      </c>
      <c r="H6" s="8">
        <f t="shared" ca="1" si="1"/>
        <v>0.33333333333333331</v>
      </c>
      <c r="I6" s="9">
        <v>1</v>
      </c>
      <c r="K6">
        <v>13</v>
      </c>
      <c r="L6" t="str">
        <f t="array" aca="1" ref="L6" ca="1">IF(SUM(IF(OFFSET(attribs,INDEX(sections, ROW()-ROW($A$2))-1, 0, INDEX(sections, ROW()-ROW($A$2)+1) - INDEX(sections, ROW()-ROW($A$2)))=R$1,1,0))&gt;0, "", INDEX(toplevel,INDEX(sections,ROW()-ROW($A$2))))</f>
        <v/>
      </c>
      <c r="M6" t="str">
        <f t="array" aca="1" ref="M6" ca="1">IF(SUM(IF(OFFSET(attribs,INDEX(sections, ROW()-ROW($A$2))-1, 0, INDEX(sections, ROW()-ROW($A$2)+1) - INDEX(sections, ROW()-ROW($A$2)))=S$1,1,0))&gt;0, "", INDEX(toplevel,INDEX(sections,ROW()-ROW($A$2))))</f>
        <v>PITCHING</v>
      </c>
      <c r="N6" t="str">
        <f t="array" aca="1" ref="N6" ca="1">IF(SUM(IF(OFFSET(attribs,INDEX(sections, ROW()-ROW($A$2))-1, 0, INDEX(sections, ROW()-ROW($A$2)+1) - INDEX(sections, ROW()-ROW($A$2)))=T$1,1,0))&gt;0, "", INDEX(toplevel,INDEX(sections,ROW()-ROW($A$2))))</f>
        <v/>
      </c>
      <c r="O6" t="str">
        <f t="array" aca="1" ref="O6" ca="1">IF(SUM(IF(OFFSET(attribs,INDEX(sections, ROW()-ROW($A$2))-1, 0, INDEX(sections, ROW()-ROW($A$2)+1) - INDEX(sections, ROW()-ROW($A$2)))=U$1,1,0))&gt;0, "", INDEX(toplevel,INDEX(sections,ROW()-ROW($A$2))))</f>
        <v/>
      </c>
      <c r="P6" t="str">
        <f t="array" aca="1" ref="P6" ca="1">IF(SUM(IF(OFFSET(attribs,INDEX(sections, ROW()-ROW($A$2))-1, 0, INDEX(sections, ROW()-ROW($A$2)+1) - INDEX(sections, ROW()-ROW($A$2)))=V$1,1,0))&gt;0, "", INDEX(toplevel,INDEX(sections,ROW()-ROW($A$2))))</f>
        <v/>
      </c>
      <c r="R6" s="11" t="str">
        <f t="array" ref="R6">IFERROR(INDEX(ratings,SMALL(IF(attribs=R$1,ROW(attribs)-ROW(INDEX(attribs,1,1))+1),ROW()-ROW(R$2))), "")</f>
        <v>leadership</v>
      </c>
      <c r="S6" s="11" t="str">
        <f t="array" ref="S6">IFERROR(INDEX(ratings,SMALL(IF(attribs=S$1,ROW(attribs)-ROW(INDEX(attribs,1,1))+1),ROW()-ROW(S$2))), "")</f>
        <v>heckling</v>
      </c>
      <c r="T6" s="11" t="str">
        <f t="array" ref="T6">IFERROR(INDEX(ratings,SMALL(IF(attribs=T$1,ROW(attribs)-ROW(INDEX(attribs,1,1))+1),ROW()-ROW(T$2))), "")</f>
        <v>accuracy</v>
      </c>
      <c r="U6" s="11" t="str">
        <f t="array" ref="U6">IFERROR(INDEX(ratings,SMALL(IF(attribs=U$1,ROW(attribs)-ROW(INDEX(attribs,1,1))+1),ROW()-ROW(U$2))), "")</f>
        <v>trickery</v>
      </c>
    </row>
    <row r="7" spans="1:28" x14ac:dyDescent="0.25">
      <c r="A7" s="1" t="s">
        <v>11</v>
      </c>
      <c r="B7" s="2">
        <v>1</v>
      </c>
      <c r="C7" s="2" t="s">
        <v>13</v>
      </c>
      <c r="D7" s="2" t="s">
        <v>8</v>
      </c>
      <c r="E7" s="2"/>
      <c r="F7" s="2" t="str">
        <f t="shared" si="0"/>
        <v/>
      </c>
      <c r="G7" s="2">
        <f t="array" ref="G7">MATCH(ROW()-ROW($A$2),sections,1)</f>
        <v>2</v>
      </c>
      <c r="H7" s="2">
        <f t="shared" ca="1" si="1"/>
        <v>0.5</v>
      </c>
      <c r="I7" s="3">
        <v>3</v>
      </c>
      <c r="K7">
        <v>17</v>
      </c>
      <c r="L7" t="str">
        <f t="array" aca="1" ref="L7" ca="1">IF(SUM(IF(OFFSET(attribs,INDEX(sections, ROW()-ROW($A$2))-1, 0, INDEX(sections, ROW()-ROW($A$2)+1) - INDEX(sections, ROW()-ROW($A$2)))=R$1,1,0))&gt;0, "", INDEX(toplevel,INDEX(sections,ROW()-ROW($A$2))))</f>
        <v/>
      </c>
      <c r="M7" t="str">
        <f t="array" aca="1" ref="M7" ca="1">IF(SUM(IF(OFFSET(attribs,INDEX(sections, ROW()-ROW($A$2))-1, 0, INDEX(sections, ROW()-ROW($A$2)+1) - INDEX(sections, ROW()-ROW($A$2)))=S$1,1,0))&gt;0, "", INDEX(toplevel,INDEX(sections,ROW()-ROW($A$2))))</f>
        <v/>
      </c>
      <c r="N7" t="str">
        <f t="array" aca="1" ref="N7" ca="1">IF(SUM(IF(OFFSET(attribs,INDEX(sections, ROW()-ROW($A$2))-1, 0, INDEX(sections, ROW()-ROW($A$2)+1) - INDEX(sections, ROW()-ROW($A$2)))=T$1,1,0))&gt;0, "", INDEX(toplevel,INDEX(sections,ROW()-ROW($A$2))))</f>
        <v/>
      </c>
      <c r="O7" t="str">
        <f t="array" aca="1" ref="O7" ca="1">IF(SUM(IF(OFFSET(attribs,INDEX(sections, ROW()-ROW($A$2))-1, 0, INDEX(sections, ROW()-ROW($A$2)+1) - INDEX(sections, ROW()-ROW($A$2)))=U$1,1,0))&gt;0, "", INDEX(toplevel,INDEX(sections,ROW()-ROW($A$2))))</f>
        <v/>
      </c>
      <c r="P7" t="str">
        <f t="array" aca="1" ref="P7" ca="1">IF(SUM(IF(OFFSET(attribs,INDEX(sections, ROW()-ROW($A$2))-1, 0, INDEX(sections, ROW()-ROW($A$2)+1) - INDEX(sections, ROW()-ROW($A$2)))=V$1,1,0))&gt;0, "", INDEX(toplevel,INDEX(sections,ROW()-ROW($A$2))))</f>
        <v>EDGE</v>
      </c>
      <c r="R7" s="11" t="str">
        <f t="array" ref="R7">IFERROR(INDEX(ratings,SMALL(IF(attribs=R$1,ROW(attribs)-ROW(INDEX(attribs,1,1))+1),ROW()-ROW(R$2))), "")</f>
        <v>endurance</v>
      </c>
      <c r="S7" s="11" t="str">
        <f t="array" ref="S7">IFERROR(INDEX(ratings,SMALL(IF(attribs=S$1,ROW(attribs)-ROW(INDEX(attribs,1,1))+1),ROW()-ROW(S$2))), "")</f>
        <v>energy</v>
      </c>
      <c r="T7" s="11" t="str">
        <f t="array" ref="T7">IFERROR(INDEX(ratings,SMALL(IF(attribs=T$1,ROW(attribs)-ROW(INDEX(attribs,1,1))+1),ROW()-ROW(T$2))), "")</f>
        <v>I.T.</v>
      </c>
      <c r="U7" s="11" t="str">
        <f t="array" ref="U7">IFERROR(INDEX(ratings,SMALL(IF(attribs=U$1,ROW(attribs)-ROW(INDEX(attribs,1,1))+1),ROW()-ROW(U$2))), "")</f>
        <v>sparkle</v>
      </c>
    </row>
    <row r="8" spans="1:28" x14ac:dyDescent="0.25">
      <c r="A8" s="4"/>
      <c r="B8" s="14"/>
      <c r="C8" s="5" t="s">
        <v>12</v>
      </c>
      <c r="D8" s="14" t="s">
        <v>7</v>
      </c>
      <c r="E8" s="14"/>
      <c r="F8" s="5" t="str">
        <f t="shared" si="0"/>
        <v/>
      </c>
      <c r="G8" s="5">
        <f t="array" ref="G8">MATCH(ROW()-ROW($A$2),sections,1)</f>
        <v>2</v>
      </c>
      <c r="H8" s="5">
        <f t="shared" ca="1" si="1"/>
        <v>0.16666666666666666</v>
      </c>
      <c r="I8" s="6">
        <v>1</v>
      </c>
      <c r="K8">
        <v>21</v>
      </c>
      <c r="L8" t="str">
        <f t="array" aca="1" ref="L8" ca="1">IF(SUM(IF(OFFSET(attribs,INDEX(sections, ROW()-ROW($A$2))-1, 0, INDEX(sections, ROW()-ROW($A$2)+1) - INDEX(sections, ROW()-ROW($A$2)))=R$1,1,0))&gt;0, "", INDEX(toplevel,INDEX(sections,ROW()-ROW($A$2))))</f>
        <v/>
      </c>
      <c r="M8" t="str">
        <f t="array" aca="1" ref="M8" ca="1">IF(SUM(IF(OFFSET(attribs,INDEX(sections, ROW()-ROW($A$2))-1, 0, INDEX(sections, ROW()-ROW($A$2)+1) - INDEX(sections, ROW()-ROW($A$2)))=S$1,1,0))&gt;0, "", INDEX(toplevel,INDEX(sections,ROW()-ROW($A$2))))</f>
        <v/>
      </c>
      <c r="N8" t="str">
        <f t="array" aca="1" ref="N8" ca="1">IF(SUM(IF(OFFSET(attribs,INDEX(sections, ROW()-ROW($A$2))-1, 0, INDEX(sections, ROW()-ROW($A$2)+1) - INDEX(sections, ROW()-ROW($A$2)))=T$1,1,0))&gt;0, "", INDEX(toplevel,INDEX(sections,ROW()-ROW($A$2))))</f>
        <v/>
      </c>
      <c r="O8" t="str">
        <f t="array" aca="1" ref="O8" ca="1">IF(SUM(IF(OFFSET(attribs,INDEX(sections, ROW()-ROW($A$2))-1, 0, INDEX(sections, ROW()-ROW($A$2)+1) - INDEX(sections, ROW()-ROW($A$2)))=U$1,1,0))&gt;0, "", INDEX(toplevel,INDEX(sections,ROW()-ROW($A$2))))</f>
        <v/>
      </c>
      <c r="P8" t="str">
        <f t="array" aca="1" ref="P8" ca="1">IF(SUM(IF(OFFSET(attribs,INDEX(sections, ROW()-ROW($A$2))-1, 0, INDEX(sections, ROW()-ROW($A$2)+1) - INDEX(sections, ROW()-ROW($A$2)))=V$1,1,0))&gt;0, "", INDEX(toplevel,INDEX(sections,ROW()-ROW($A$2))))</f>
        <v/>
      </c>
      <c r="R8" s="11" t="str">
        <f t="array" ref="R8">IFERROR(INDEX(ratings,SMALL(IF(attribs=R$1,ROW(attribs)-ROW(INDEX(attribs,1,1))+1),ROW()-ROW(R$2))), "")</f>
        <v>cool</v>
      </c>
      <c r="S8" s="11" t="str">
        <f t="array" ref="S8">IFERROR(INDEX(ratings,SMALL(IF(attribs=S$1,ROW(attribs)-ROW(INDEX(attribs,1,1))+1),ROW()-ROW(S$2))), "")</f>
        <v>hangouts</v>
      </c>
      <c r="T8" s="11" t="str">
        <f t="array" ref="T8">IFERROR(INDEX(ratings,SMALL(IF(attribs=T$1,ROW(attribs)-ROW(INDEX(attribs,1,1))+1),ROW()-ROW(T$2))), "")</f>
        <v>positivity</v>
      </c>
      <c r="U8" s="11" t="str">
        <f t="array" ref="U8">IFERROR(INDEX(ratings,SMALL(IF(attribs=U$1,ROW(attribs)-ROW(INDEX(attribs,1,1))+1),ROW()-ROW(U$2))), "")</f>
        <v>recovery</v>
      </c>
    </row>
    <row r="9" spans="1:28" x14ac:dyDescent="0.25">
      <c r="A9" s="7"/>
      <c r="B9" s="8"/>
      <c r="C9" s="8" t="s">
        <v>14</v>
      </c>
      <c r="D9" s="8" t="s">
        <v>9</v>
      </c>
      <c r="E9" s="8"/>
      <c r="F9" s="8" t="str">
        <f t="shared" si="0"/>
        <v/>
      </c>
      <c r="G9" s="8">
        <f t="array" ref="G9">MATCH(ROW()-ROW($A$2),sections,1)</f>
        <v>2</v>
      </c>
      <c r="H9" s="8">
        <f t="shared" ca="1" si="1"/>
        <v>0.33333333333333331</v>
      </c>
      <c r="I9" s="9">
        <v>2</v>
      </c>
      <c r="K9">
        <v>26</v>
      </c>
      <c r="L9" t="str">
        <f t="array" aca="1" ref="L9" ca="1">IF(SUM(IF(OFFSET(attribs,INDEX(sections, ROW()-ROW($A$2))-1, 0, INDEX(sections, ROW()-ROW($A$2)+1) - INDEX(sections, ROW()-ROW($A$2)))=R$1,1,0))&gt;0, "", INDEX(toplevel,INDEX(sections,ROW()-ROW($A$2))))</f>
        <v/>
      </c>
      <c r="M9" t="str">
        <f t="array" aca="1" ref="M9" ca="1">IF(SUM(IF(OFFSET(attribs,INDEX(sections, ROW()-ROW($A$2))-1, 0, INDEX(sections, ROW()-ROW($A$2)+1) - INDEX(sections, ROW()-ROW($A$2)))=S$1,1,0))&gt;0, "", INDEX(toplevel,INDEX(sections,ROW()-ROW($A$2))))</f>
        <v/>
      </c>
      <c r="N9" t="str">
        <f t="array" aca="1" ref="N9" ca="1">IF(SUM(IF(OFFSET(attribs,INDEX(sections, ROW()-ROW($A$2))-1, 0, INDEX(sections, ROW()-ROW($A$2)+1) - INDEX(sections, ROW()-ROW($A$2)))=T$1,1,0))&gt;0, "", INDEX(toplevel,INDEX(sections,ROW()-ROW($A$2))))</f>
        <v/>
      </c>
      <c r="O9" t="str">
        <f t="array" aca="1" ref="O9" ca="1">IF(SUM(IF(OFFSET(attribs,INDEX(sections, ROW()-ROW($A$2))-1, 0, INDEX(sections, ROW()-ROW($A$2)+1) - INDEX(sections, ROW()-ROW($A$2)))=U$1,1,0))&gt;0, "", INDEX(toplevel,INDEX(sections,ROW()-ROW($A$2))))</f>
        <v/>
      </c>
      <c r="P9" t="str">
        <f t="array" aca="1" ref="P9" ca="1">IF(SUM(IF(OFFSET(attribs,INDEX(sections, ROW()-ROW($A$2))-1, 0, INDEX(sections, ROW()-ROW($A$2)+1) - INDEX(sections, ROW()-ROW($A$2)))=V$1,1,0))&gt;0, "", INDEX(toplevel,INDEX(sections,ROW()-ROW($A$2))))</f>
        <v/>
      </c>
      <c r="R9" s="11" t="str">
        <f t="array" ref="R9">IFERROR(INDEX(ratings,SMALL(IF(attribs=R$1,ROW(attribs)-ROW(INDEX(attribs,1,1))+1),ROW()-ROW(R$2))), "")</f>
        <v/>
      </c>
      <c r="S9" s="11" t="str">
        <f t="array" ref="S9">IFERROR(INDEX(ratings,SMALL(IF(attribs=S$1,ROW(attribs)-ROW(INDEX(attribs,1,1))+1),ROW()-ROW(S$2))), "")</f>
        <v/>
      </c>
      <c r="T9" s="11" t="str">
        <f t="array" ref="T9">IFERROR(INDEX(ratings,SMALL(IF(attribs=T$1,ROW(attribs)-ROW(INDEX(attribs,1,1))+1),ROW()-ROW(T$2))), "")</f>
        <v>support</v>
      </c>
      <c r="U9" s="11" t="str">
        <f t="array" ref="U9">IFERROR(INDEX(ratings,SMALL(IF(attribs=U$1,ROW(attribs)-ROW(INDEX(attribs,1,1))+1),ROW()-ROW(U$2))), "")</f>
        <v>teach</v>
      </c>
      <c r="W9" t="s">
        <v>70</v>
      </c>
      <c r="X9" t="s">
        <v>84</v>
      </c>
      <c r="Y9">
        <f t="shared" ref="Y9:Y16" ca="1" si="2">IFERROR(INDEX(adjusted,MATCH(X9,ratings,0)), INDEX(adjusted,MATCH(LEFT(X9, FIND("/", X9)-1),ratings,0)) + INDEX(adjusted,MATCH(RIGHT(X9, LEN(X9) - FIND("/", X9)),ratings,0)))</f>
        <v>0.83333333333333326</v>
      </c>
      <c r="Z9" t="s">
        <v>70</v>
      </c>
      <c r="AA9" t="s">
        <v>76</v>
      </c>
      <c r="AB9">
        <f t="shared" ref="AB9:AB20" ca="1" si="3">IFERROR(INDEX(adjusted,MATCH(AA9,ratings,0)), INDEX(adjusted,MATCH(LEFT(AA9, FIND("/", AA9)-1),ratings,0)) + INDEX(adjusted,MATCH(RIGHT(AA9, LEN(AA9) - FIND("/", AA9)),ratings,0)))</f>
        <v>0.66666666666666663</v>
      </c>
    </row>
    <row r="10" spans="1:28" x14ac:dyDescent="0.25">
      <c r="A10" s="1" t="s">
        <v>15</v>
      </c>
      <c r="B10" s="2">
        <v>1.5</v>
      </c>
      <c r="C10" s="2" t="s">
        <v>56</v>
      </c>
      <c r="D10" s="2" t="s">
        <v>9</v>
      </c>
      <c r="E10" s="2"/>
      <c r="F10" s="2" t="str">
        <f t="shared" si="0"/>
        <v/>
      </c>
      <c r="G10" s="2">
        <f t="array" ref="G10">MATCH(ROW()-ROW($A$2),sections,1)</f>
        <v>3</v>
      </c>
      <c r="H10" s="2">
        <f t="shared" ca="1" si="1"/>
        <v>0.1875</v>
      </c>
      <c r="I10" s="3">
        <v>0.5</v>
      </c>
      <c r="K10">
        <v>31</v>
      </c>
      <c r="R10" s="11" t="str">
        <f t="array" ref="R10">IFERROR(INDEX(ratings,SMALL(IF(attribs=R$1,ROW(attribs)-ROW(INDEX(attribs,1,1))+1),ROW()-ROW(R$2))), "")</f>
        <v/>
      </c>
      <c r="S10" s="11" t="str">
        <f t="array" ref="S10">IFERROR(INDEX(ratings,SMALL(IF(attribs=S$1,ROW(attribs)-ROW(INDEX(attribs,1,1))+1),ROW()-ROW(S$2))), "")</f>
        <v/>
      </c>
      <c r="T10" s="11" t="str">
        <f t="array" ref="T10">IFERROR(INDEX(ratings,SMALL(IF(attribs=T$1,ROW(attribs)-ROW(INDEX(attribs,1,1))+1),ROW()-ROW(T$2))), "")</f>
        <v/>
      </c>
      <c r="U10" s="11" t="str">
        <f t="array" ref="U10">IFERROR(INDEX(ratings,SMALL(IF(attribs=U$1,ROW(attribs)-ROW(INDEX(attribs,1,1))+1),ROW()-ROW(U$2))), "")</f>
        <v/>
      </c>
      <c r="W10" t="s">
        <v>70</v>
      </c>
      <c r="X10" t="s">
        <v>67</v>
      </c>
      <c r="Y10">
        <f t="shared" ca="1" si="2"/>
        <v>0.66666666666666663</v>
      </c>
      <c r="Z10" t="s">
        <v>70</v>
      </c>
      <c r="AA10" t="s">
        <v>75</v>
      </c>
      <c r="AB10">
        <f t="shared" ca="1" si="3"/>
        <v>0.16666666666666666</v>
      </c>
    </row>
    <row r="11" spans="1:28" x14ac:dyDescent="0.25">
      <c r="A11" s="4"/>
      <c r="B11" s="5"/>
      <c r="C11" s="14" t="s">
        <v>23</v>
      </c>
      <c r="D11" s="14" t="s">
        <v>9</v>
      </c>
      <c r="E11" s="14"/>
      <c r="F11" s="5" t="str">
        <f>IF(ISBLANK(E11), "",
    INDEX(attribs, MATCH(E11,ratings,0))=D11
)</f>
        <v/>
      </c>
      <c r="G11" s="5">
        <f t="array" ref="G11">MATCH(ROW()-ROW($A$2),sections,1)</f>
        <v>3</v>
      </c>
      <c r="H11" s="5">
        <f ca="1">INDEX(toplevelws,INDEX(sections,MATCH(ROW()-ROW($A$2),sections,1)))*
I11/
SUM(OFFSET(
    weights,
    INDEX(sections,MATCH(ROW()-ROW($A$2),sections,1))-1,
    0,
    INDEX(sections,MATCH(ROW()-ROW($A$2),sections,1)+1)-(INDEX(sections,MATCH(ROW()-ROW($A$2),sections,1))),
    1
))</f>
        <v>0.1875</v>
      </c>
      <c r="I11" s="6">
        <v>0.5</v>
      </c>
      <c r="R11" s="11" t="str">
        <f t="array" ref="R11">IFERROR(INDEX(ratings,SMALL(IF(attribs=R$1,ROW(attribs)-ROW(INDEX(attribs,1,1))+1),ROW()-ROW(R$2))), "")</f>
        <v/>
      </c>
      <c r="S11" s="11" t="str">
        <f t="array" ref="S11">IFERROR(INDEX(ratings,SMALL(IF(attribs=S$1,ROW(attribs)-ROW(INDEX(attribs,1,1))+1),ROW()-ROW(S$2))), "")</f>
        <v/>
      </c>
      <c r="T11" s="11" t="str">
        <f t="array" ref="T11">IFERROR(INDEX(ratings,SMALL(IF(attribs=T$1,ROW(attribs)-ROW(INDEX(attribs,1,1))+1),ROW()-ROW(T$2))), "")</f>
        <v/>
      </c>
      <c r="U11" s="11" t="str">
        <f t="array" ref="U11">IFERROR(INDEX(ratings,SMALL(IF(attribs=U$1,ROW(attribs)-ROW(INDEX(attribs,1,1))+1),ROW()-ROW(U$2))), "")</f>
        <v/>
      </c>
      <c r="W11" t="s">
        <v>71</v>
      </c>
      <c r="X11" t="s">
        <v>68</v>
      </c>
      <c r="Y11">
        <f t="shared" ca="1" si="2"/>
        <v>1</v>
      </c>
      <c r="Z11" t="s">
        <v>70</v>
      </c>
      <c r="AA11" t="s">
        <v>67</v>
      </c>
      <c r="AB11">
        <f t="shared" ca="1" si="3"/>
        <v>0.66666666666666663</v>
      </c>
    </row>
    <row r="12" spans="1:28" x14ac:dyDescent="0.25">
      <c r="A12" s="4"/>
      <c r="B12" s="14"/>
      <c r="C12" s="5" t="s">
        <v>16</v>
      </c>
      <c r="D12" s="5" t="s">
        <v>8</v>
      </c>
      <c r="E12" s="5"/>
      <c r="F12" s="5" t="str">
        <f t="shared" si="0"/>
        <v/>
      </c>
      <c r="G12" s="5">
        <f t="array" ref="G12">MATCH(ROW()-ROW($A$2),sections,1)</f>
        <v>3</v>
      </c>
      <c r="H12" s="5">
        <f t="shared" ca="1" si="1"/>
        <v>0.375</v>
      </c>
      <c r="I12" s="6">
        <v>1</v>
      </c>
      <c r="R12" s="11" t="str">
        <f t="array" ref="R12">IFERROR(INDEX(ratings,SMALL(IF(attribs=R$1,ROW(attribs)-ROW(INDEX(attribs,1,1))+1),ROW()-ROW(R$2))), "")</f>
        <v/>
      </c>
      <c r="S12" s="11" t="str">
        <f t="array" ref="S12">IFERROR(INDEX(ratings,SMALL(IF(attribs=S$1,ROW(attribs)-ROW(INDEX(attribs,1,1))+1),ROW()-ROW(S$2))), "")</f>
        <v/>
      </c>
      <c r="T12" s="11" t="str">
        <f t="array" ref="T12">IFERROR(INDEX(ratings,SMALL(IF(attribs=T$1,ROW(attribs)-ROW(INDEX(attribs,1,1))+1),ROW()-ROW(T$2))), "")</f>
        <v/>
      </c>
      <c r="U12" s="11" t="str">
        <f t="array" ref="U12">IFERROR(INDEX(ratings,SMALL(IF(attribs=U$1,ROW(attribs)-ROW(INDEX(attribs,1,1))+1),ROW()-ROW(U$2))), "")</f>
        <v/>
      </c>
      <c r="W12" t="s">
        <v>71</v>
      </c>
      <c r="X12" t="s">
        <v>85</v>
      </c>
      <c r="Y12">
        <f t="shared" ca="1" si="2"/>
        <v>0.875</v>
      </c>
      <c r="Z12" t="s">
        <v>71</v>
      </c>
      <c r="AA12" t="s">
        <v>68</v>
      </c>
      <c r="AB12">
        <f t="shared" ca="1" si="3"/>
        <v>1</v>
      </c>
    </row>
    <row r="13" spans="1:28" x14ac:dyDescent="0.25">
      <c r="A13" s="4"/>
      <c r="B13" s="14"/>
      <c r="C13" s="14" t="s">
        <v>17</v>
      </c>
      <c r="D13" s="14" t="s">
        <v>4</v>
      </c>
      <c r="E13" s="14"/>
      <c r="F13" s="5" t="str">
        <f t="shared" si="0"/>
        <v/>
      </c>
      <c r="G13" s="5">
        <f t="array" ref="G13">MATCH(ROW()-ROW($A$2),sections,1)</f>
        <v>3</v>
      </c>
      <c r="H13" s="5">
        <f t="shared" ca="1" si="1"/>
        <v>0.375</v>
      </c>
      <c r="I13" s="6">
        <v>1</v>
      </c>
      <c r="R13" s="11" t="str">
        <f t="array" ref="R13">IFERROR(INDEX(ratings,SMALL(IF(attribs=R$1,ROW(attribs)-ROW(INDEX(attribs,1,1))+1),ROW()-ROW(R$2))), "")</f>
        <v/>
      </c>
      <c r="S13" s="11" t="str">
        <f t="array" ref="S13">IFERROR(INDEX(ratings,SMALL(IF(attribs=S$1,ROW(attribs)-ROW(INDEX(attribs,1,1))+1),ROW()-ROW(S$2))), "")</f>
        <v/>
      </c>
      <c r="T13" s="11" t="str">
        <f t="array" ref="T13">IFERROR(INDEX(ratings,SMALL(IF(attribs=T$1,ROW(attribs)-ROW(INDEX(attribs,1,1))+1),ROW()-ROW(T$2))), "")</f>
        <v/>
      </c>
      <c r="U13" s="11" t="str">
        <f t="array" ref="U13">IFERROR(INDEX(ratings,SMALL(IF(attribs=U$1,ROW(attribs)-ROW(INDEX(attribs,1,1))+1),ROW()-ROW(U$2))), "")</f>
        <v/>
      </c>
      <c r="W13" t="s">
        <v>72</v>
      </c>
      <c r="X13" t="s">
        <v>86</v>
      </c>
      <c r="Y13" t="e">
        <f t="shared" ca="1" si="2"/>
        <v>#N/A</v>
      </c>
      <c r="Z13" t="s">
        <v>71</v>
      </c>
      <c r="AA13" t="s">
        <v>77</v>
      </c>
      <c r="AB13">
        <f t="shared" ca="1" si="3"/>
        <v>0.5</v>
      </c>
    </row>
    <row r="14" spans="1:28" x14ac:dyDescent="0.25">
      <c r="A14" s="7"/>
      <c r="B14" s="8"/>
      <c r="C14" s="8" t="s">
        <v>61</v>
      </c>
      <c r="D14" s="8" t="s">
        <v>4</v>
      </c>
      <c r="E14" s="8"/>
      <c r="F14" s="8" t="str">
        <f t="shared" si="0"/>
        <v/>
      </c>
      <c r="G14" s="8">
        <f t="array" ref="G14">MATCH(ROW()-ROW($A$2),sections,1)</f>
        <v>3</v>
      </c>
      <c r="H14" s="8">
        <f t="shared" ca="1" si="1"/>
        <v>0.375</v>
      </c>
      <c r="I14" s="9">
        <v>1</v>
      </c>
      <c r="R14" s="11" t="str">
        <f t="array" ref="R14">IFERROR(INDEX(ratings,SMALL(IF(attribs=R$1,ROW(attribs)-ROW(INDEX(attribs,1,1))+1),ROW()-ROW(R$2))), "")</f>
        <v/>
      </c>
      <c r="S14" s="11" t="str">
        <f t="array" ref="S14">IFERROR(INDEX(ratings,SMALL(IF(attribs=S$1,ROW(attribs)-ROW(INDEX(attribs,1,1))+1),ROW()-ROW(S$2))), "")</f>
        <v/>
      </c>
      <c r="T14" s="11" t="str">
        <f t="array" ref="T14">IFERROR(INDEX(ratings,SMALL(IF(attribs=T$1,ROW(attribs)-ROW(INDEX(attribs,1,1))+1),ROW()-ROW(T$2))), "")</f>
        <v/>
      </c>
      <c r="U14" s="11" t="str">
        <f t="array" ref="U14">IFERROR(INDEX(ratings,SMALL(IF(attribs=U$1,ROW(attribs)-ROW(INDEX(attribs,1,1))+1),ROW()-ROW(U$2))), "")</f>
        <v/>
      </c>
      <c r="W14" t="s">
        <v>72</v>
      </c>
      <c r="X14" t="s">
        <v>69</v>
      </c>
      <c r="Y14">
        <f t="shared" ca="1" si="2"/>
        <v>0.70833333333333326</v>
      </c>
      <c r="Z14" t="s">
        <v>71</v>
      </c>
      <c r="AA14" t="s">
        <v>78</v>
      </c>
      <c r="AB14">
        <f t="shared" ca="1" si="3"/>
        <v>0.375</v>
      </c>
    </row>
    <row r="15" spans="1:28" x14ac:dyDescent="0.25">
      <c r="A15" s="1" t="s">
        <v>19</v>
      </c>
      <c r="B15" s="2">
        <v>1.5</v>
      </c>
      <c r="C15" s="2" t="s">
        <v>20</v>
      </c>
      <c r="D15" s="2" t="s">
        <v>7</v>
      </c>
      <c r="E15" s="2"/>
      <c r="F15" s="2" t="str">
        <f t="shared" si="0"/>
        <v/>
      </c>
      <c r="G15" s="2">
        <f t="array" ref="G15">MATCH(ROW()-ROW($A$2),sections,1)</f>
        <v>4</v>
      </c>
      <c r="H15" s="2">
        <f t="shared" ca="1" si="1"/>
        <v>0.66666666666666663</v>
      </c>
      <c r="I15" s="3">
        <v>2</v>
      </c>
      <c r="R15" s="11" t="str">
        <f t="array" ref="R15">IFERROR(INDEX(ratings,SMALL(IF(attribs=R$1,ROW(attribs)-ROW(INDEX(attribs,1,1))+1),ROW()-ROW(R$2))), "")</f>
        <v/>
      </c>
      <c r="S15" s="11" t="str">
        <f t="array" ref="S15">IFERROR(INDEX(ratings,SMALL(IF(attribs=S$1,ROW(attribs)-ROW(INDEX(attribs,1,1))+1),ROW()-ROW(S$2))), "")</f>
        <v/>
      </c>
      <c r="T15" s="11" t="str">
        <f t="array" ref="T15">IFERROR(INDEX(ratings,SMALL(IF(attribs=T$1,ROW(attribs)-ROW(INDEX(attribs,1,1))+1),ROW()-ROW(T$2))), "")</f>
        <v/>
      </c>
      <c r="U15" s="11" t="str">
        <f t="array" ref="U15">IFERROR(INDEX(ratings,SMALL(IF(attribs=U$1,ROW(attribs)-ROW(INDEX(attribs,1,1))+1),ROW()-ROW(U$2))), "")</f>
        <v/>
      </c>
      <c r="W15" t="s">
        <v>73</v>
      </c>
      <c r="X15" t="s">
        <v>87</v>
      </c>
      <c r="Y15">
        <f t="shared" ca="1" si="2"/>
        <v>0.83333333333333326</v>
      </c>
    </row>
    <row r="16" spans="1:28" x14ac:dyDescent="0.25">
      <c r="A16" s="4"/>
      <c r="B16" s="14"/>
      <c r="C16" s="5" t="s">
        <v>21</v>
      </c>
      <c r="D16" s="14" t="s">
        <v>9</v>
      </c>
      <c r="E16" s="14"/>
      <c r="F16" s="5" t="str">
        <f t="shared" si="0"/>
        <v/>
      </c>
      <c r="G16" s="5">
        <f t="array" ref="G16">MATCH(ROW()-ROW($A$2),sections,1)</f>
        <v>4</v>
      </c>
      <c r="H16" s="5">
        <f t="shared" ca="1" si="1"/>
        <v>0.5</v>
      </c>
      <c r="I16" s="6">
        <v>1.5</v>
      </c>
      <c r="R16" s="11" t="str">
        <f t="array" ref="R16">IFERROR(INDEX(ratings,SMALL(IF(attribs=R$1,ROW(attribs)-ROW(INDEX(attribs,1,1))+1),ROW()-ROW(R$2))), "")</f>
        <v/>
      </c>
      <c r="S16" s="11" t="str">
        <f t="array" ref="S16">IFERROR(INDEX(ratings,SMALL(IF(attribs=S$1,ROW(attribs)-ROW(INDEX(attribs,1,1))+1),ROW()-ROW(S$2))), "")</f>
        <v/>
      </c>
      <c r="T16" s="11" t="str">
        <f t="array" ref="T16">IFERROR(INDEX(ratings,SMALL(IF(attribs=T$1,ROW(attribs)-ROW(INDEX(attribs,1,1))+1),ROW()-ROW(T$2))), "")</f>
        <v/>
      </c>
      <c r="U16" s="11" t="str">
        <f t="array" ref="U16">IFERROR(INDEX(ratings,SMALL(IF(attribs=U$1,ROW(attribs)-ROW(INDEX(attribs,1,1))+1),ROW()-ROW(U$2))), "")</f>
        <v/>
      </c>
      <c r="W16" t="s">
        <v>73</v>
      </c>
      <c r="X16" t="s">
        <v>82</v>
      </c>
      <c r="Y16">
        <f t="shared" ca="1" si="2"/>
        <v>0.52083333333333326</v>
      </c>
      <c r="Z16" t="s">
        <v>72</v>
      </c>
      <c r="AA16" t="s">
        <v>79</v>
      </c>
      <c r="AB16">
        <f t="shared" ca="1" si="3"/>
        <v>0.375</v>
      </c>
    </row>
    <row r="17" spans="1:28" x14ac:dyDescent="0.25">
      <c r="A17" s="4"/>
      <c r="B17" s="14"/>
      <c r="C17" s="5" t="s">
        <v>22</v>
      </c>
      <c r="D17" s="14" t="s">
        <v>4</v>
      </c>
      <c r="E17" s="14"/>
      <c r="F17" s="5" t="str">
        <f t="shared" si="0"/>
        <v/>
      </c>
      <c r="G17" s="5">
        <f t="array" ref="G17">MATCH(ROW()-ROW($A$2),sections,1)</f>
        <v>4</v>
      </c>
      <c r="H17" s="5">
        <f t="shared" ca="1" si="1"/>
        <v>0.33333333333333331</v>
      </c>
      <c r="I17" s="6">
        <v>1</v>
      </c>
      <c r="R17" s="11" t="str">
        <f t="array" ref="R17">IFERROR(INDEX(ratings,SMALL(IF(attribs=R$1,ROW(attribs)-ROW(INDEX(attribs,1,1))+1),ROW()-ROW(R$2))), "")</f>
        <v/>
      </c>
      <c r="S17" s="11" t="str">
        <f t="array" ref="S17">IFERROR(INDEX(ratings,SMALL(IF(attribs=S$1,ROW(attribs)-ROW(INDEX(attribs,1,1))+1),ROW()-ROW(S$2))), "")</f>
        <v/>
      </c>
      <c r="T17" s="11" t="str">
        <f t="array" ref="T17">IFERROR(INDEX(ratings,SMALL(IF(attribs=T$1,ROW(attribs)-ROW(INDEX(attribs,1,1))+1),ROW()-ROW(T$2))), "")</f>
        <v/>
      </c>
      <c r="U17" s="11" t="str">
        <f t="array" ref="U17">IFERROR(INDEX(ratings,SMALL(IF(attribs=U$1,ROW(attribs)-ROW(INDEX(attribs,1,1))+1),ROW()-ROW(U$2))), "")</f>
        <v/>
      </c>
      <c r="Z17" t="s">
        <v>72</v>
      </c>
      <c r="AA17" t="s">
        <v>69</v>
      </c>
      <c r="AB17">
        <f t="shared" ca="1" si="3"/>
        <v>0.70833333333333326</v>
      </c>
    </row>
    <row r="18" spans="1:28" x14ac:dyDescent="0.25">
      <c r="A18" s="7"/>
      <c r="B18" s="8"/>
      <c r="C18" s="8"/>
      <c r="D18" s="8"/>
      <c r="E18" s="8"/>
      <c r="F18" s="8" t="str">
        <f t="shared" si="0"/>
        <v/>
      </c>
      <c r="G18" s="8">
        <f t="array" ref="G18">MATCH(ROW()-ROW($A$2),sections,1)</f>
        <v>4</v>
      </c>
      <c r="H18" s="8">
        <f t="shared" ca="1" si="1"/>
        <v>0</v>
      </c>
      <c r="I18" s="9">
        <v>0</v>
      </c>
      <c r="R18" s="13" t="s">
        <v>6</v>
      </c>
      <c r="S18" s="13" t="s">
        <v>6</v>
      </c>
      <c r="T18" s="13" t="s">
        <v>6</v>
      </c>
      <c r="U18" s="13" t="s">
        <v>6</v>
      </c>
      <c r="W18" t="s">
        <v>70</v>
      </c>
      <c r="X18" t="s">
        <v>54</v>
      </c>
      <c r="Y18">
        <f ca="1">IFERROR(INDEX(adjusted,MATCH(X18,ratings,0)), INDEX(adjusted,MATCH(LEFT(X18, FIND("/", X18)-1),ratings,0)) + INDEX(adjusted,MATCH(RIGHT(X18, LEN(X18) - FIND("/", X18)),ratings,0)))</f>
        <v>0.14285714285714285</v>
      </c>
      <c r="Z18" t="s">
        <v>73</v>
      </c>
      <c r="AA18" t="s">
        <v>80</v>
      </c>
      <c r="AB18">
        <f t="shared" ca="1" si="3"/>
        <v>0.33333333333333331</v>
      </c>
    </row>
    <row r="19" spans="1:28" x14ac:dyDescent="0.25">
      <c r="A19" s="1" t="s">
        <v>24</v>
      </c>
      <c r="B19" s="2">
        <v>1</v>
      </c>
      <c r="C19" s="2" t="s">
        <v>25</v>
      </c>
      <c r="D19" s="2" t="s">
        <v>9</v>
      </c>
      <c r="E19" s="2"/>
      <c r="F19" s="2" t="str">
        <f t="shared" si="0"/>
        <v/>
      </c>
      <c r="G19" s="2">
        <f t="array" ref="G19">MATCH(ROW()-ROW($A$2),sections,1)</f>
        <v>5</v>
      </c>
      <c r="H19" s="2">
        <f t="shared" ca="1" si="1"/>
        <v>0.42857142857142855</v>
      </c>
      <c r="I19" s="3">
        <v>1.5</v>
      </c>
      <c r="R19" s="10" t="str">
        <f t="array" aca="1" ref="R19:R22" ca="1">IFERROR(INDEX(L$3:L$9,SMALL(IF(L$3:L$9&lt;&gt;"",ROW(L$3:L$9)-ROW(L$2)),ROW()-ROW(R$18))), "")</f>
        <v>DEFENSE</v>
      </c>
      <c r="S19" s="10" t="str">
        <f t="array" aca="1" ref="S19:S22" ca="1">IFERROR(INDEX(M$3:M$9,SMALL(IF(M$3:M$9&lt;&gt;"",ROW(M$3:M$9)-ROW(M$2)),ROW()-ROW(S$18))), "")</f>
        <v>PITCHING</v>
      </c>
      <c r="T19" s="10" t="str">
        <f t="array" aca="1" ref="T19:T22" ca="1">IFERROR(INDEX(N$3:N$9,SMALL(IF(N$3:N$9&lt;&gt;"",ROW(N$3:N$9)-ROW(N$2)),ROW()-ROW(T$18))), "")</f>
        <v>BASERUNNING</v>
      </c>
      <c r="U19" s="10" t="str">
        <f t="array" aca="1" ref="U19:U22" ca="1">IFERROR(INDEX(O$3:O$9,SMALL(IF(O$3:O$9&lt;&gt;"",ROW(O$3:O$9)-ROW(O$2)),ROW()-ROW(U$18))), "")</f>
        <v>BATTING</v>
      </c>
      <c r="W19" t="s">
        <v>71</v>
      </c>
      <c r="X19" t="s">
        <v>59</v>
      </c>
      <c r="Y19">
        <f ca="1">IFERROR(INDEX(adjusted,MATCH(X19,ratings,0)), INDEX(adjusted,MATCH(LEFT(X19, FIND("/", X19)-1),ratings,0)) + INDEX(adjusted,MATCH(RIGHT(X19, LEN(X19) - FIND("/", X19)),ratings,0)))</f>
        <v>0.14285714285714285</v>
      </c>
      <c r="Z19" t="s">
        <v>73</v>
      </c>
      <c r="AA19" t="s">
        <v>81</v>
      </c>
      <c r="AB19">
        <f t="shared" ca="1" si="3"/>
        <v>0.5</v>
      </c>
    </row>
    <row r="20" spans="1:28" x14ac:dyDescent="0.25">
      <c r="A20" s="4"/>
      <c r="B20" s="14"/>
      <c r="C20" s="5" t="s">
        <v>54</v>
      </c>
      <c r="D20" s="14" t="s">
        <v>7</v>
      </c>
      <c r="E20" s="14"/>
      <c r="F20" s="5" t="str">
        <f t="shared" si="0"/>
        <v/>
      </c>
      <c r="G20" s="5">
        <f t="array" ref="G20">MATCH(ROW()-ROW($A$2),sections,1)</f>
        <v>5</v>
      </c>
      <c r="H20" s="5">
        <f t="shared" ca="1" si="1"/>
        <v>0.14285714285714285</v>
      </c>
      <c r="I20" s="6">
        <v>0.5</v>
      </c>
      <c r="R20" s="11" t="str">
        <f ca="1"/>
        <v/>
      </c>
      <c r="S20" s="11" t="str">
        <f ca="1"/>
        <v/>
      </c>
      <c r="T20" s="11" t="str">
        <f ca="1"/>
        <v/>
      </c>
      <c r="U20" s="11" t="str">
        <f ca="1"/>
        <v/>
      </c>
      <c r="W20" t="s">
        <v>72</v>
      </c>
      <c r="X20" t="s">
        <v>74</v>
      </c>
      <c r="Y20">
        <f ca="1">IFERROR(INDEX(adjusted,MATCH(X20,ratings,0)), INDEX(adjusted,MATCH(LEFT(X20, FIND("/", X20)-1),ratings,0)) + INDEX(adjusted,MATCH(RIGHT(X20, LEN(X20) - FIND("/", X20)),ratings,0)))</f>
        <v>0.2857142857142857</v>
      </c>
      <c r="Z20" t="s">
        <v>73</v>
      </c>
      <c r="AA20" t="s">
        <v>82</v>
      </c>
      <c r="AB20">
        <f t="shared" ca="1" si="3"/>
        <v>0.52083333333333326</v>
      </c>
    </row>
    <row r="21" spans="1:28" x14ac:dyDescent="0.25">
      <c r="A21" s="4"/>
      <c r="B21" s="14"/>
      <c r="C21" s="5" t="s">
        <v>59</v>
      </c>
      <c r="D21" s="14" t="s">
        <v>8</v>
      </c>
      <c r="E21" s="5"/>
      <c r="F21" s="5" t="str">
        <f t="shared" si="0"/>
        <v/>
      </c>
      <c r="G21" s="5">
        <f t="array" ref="G21">MATCH(ROW()-ROW($A$2),sections,1)</f>
        <v>5</v>
      </c>
      <c r="H21" s="5">
        <f t="shared" ca="1" si="1"/>
        <v>0.14285714285714285</v>
      </c>
      <c r="I21" s="6">
        <v>0.5</v>
      </c>
      <c r="R21" s="11" t="str">
        <f ca="1"/>
        <v/>
      </c>
      <c r="S21" s="11" t="str">
        <f ca="1"/>
        <v/>
      </c>
      <c r="T21" s="11" t="str">
        <f ca="1"/>
        <v/>
      </c>
      <c r="U21" s="11" t="str">
        <f ca="1"/>
        <v/>
      </c>
      <c r="W21" t="s">
        <v>73</v>
      </c>
      <c r="X21" t="s">
        <v>25</v>
      </c>
      <c r="Y21">
        <f ca="1">IFERROR(INDEX(adjusted,MATCH(X21,ratings,0)), INDEX(adjusted,MATCH(LEFT(X21, FIND("/", X21)-1),ratings,0)) + INDEX(adjusted,MATCH(RIGHT(X21, LEN(X21) - FIND("/", X21)),ratings,0)))</f>
        <v>0.42857142857142855</v>
      </c>
    </row>
    <row r="22" spans="1:28" x14ac:dyDescent="0.25">
      <c r="A22" s="7"/>
      <c r="B22" s="8"/>
      <c r="C22" s="8" t="s">
        <v>74</v>
      </c>
      <c r="D22" s="8" t="s">
        <v>4</v>
      </c>
      <c r="E22" s="8"/>
      <c r="F22" s="8" t="str">
        <f t="shared" si="0"/>
        <v/>
      </c>
      <c r="G22" s="8">
        <f t="array" ref="G22">MATCH(ROW()-ROW($A$2),sections,1)</f>
        <v>5</v>
      </c>
      <c r="H22" s="8">
        <f t="shared" ca="1" si="1"/>
        <v>0.2857142857142857</v>
      </c>
      <c r="I22" s="9">
        <v>1</v>
      </c>
      <c r="R22" s="12" t="str">
        <f ca="1"/>
        <v/>
      </c>
      <c r="S22" s="12" t="str">
        <f ca="1"/>
        <v/>
      </c>
      <c r="T22" s="12" t="str">
        <f ca="1"/>
        <v/>
      </c>
      <c r="U22" s="12" t="str">
        <f ca="1"/>
        <v/>
      </c>
      <c r="Z22" t="s">
        <v>70</v>
      </c>
      <c r="AA22" t="s">
        <v>54</v>
      </c>
      <c r="AB22">
        <f ca="1">IFERROR(INDEX(adjusted,MATCH(AA22,ratings,0)), INDEX(adjusted,MATCH(LEFT(AA22, FIND("/", AA22)-1),ratings,0)) + INDEX(adjusted,MATCH(RIGHT(AA22, LEN(AA22) - FIND("/", AA22)),ratings,0)))</f>
        <v>0.14285714285714285</v>
      </c>
    </row>
    <row r="23" spans="1:28" x14ac:dyDescent="0.25">
      <c r="A23" s="1" t="s">
        <v>57</v>
      </c>
      <c r="B23" s="2">
        <v>1.5</v>
      </c>
      <c r="C23" s="2" t="s">
        <v>31</v>
      </c>
      <c r="D23" s="2" t="s">
        <v>7</v>
      </c>
      <c r="E23" s="2"/>
      <c r="F23" s="2" t="str">
        <f t="shared" si="0"/>
        <v/>
      </c>
      <c r="G23" s="2">
        <f t="array" ref="G23">MATCH(ROW()-ROW($A$2),sections,1)</f>
        <v>6</v>
      </c>
      <c r="H23" s="2">
        <f t="shared" ca="1" si="1"/>
        <v>0.42857142857142855</v>
      </c>
      <c r="I23" s="3">
        <v>1</v>
      </c>
      <c r="Z23" t="s">
        <v>71</v>
      </c>
      <c r="AA23" t="s">
        <v>59</v>
      </c>
      <c r="AB23">
        <f ca="1">IFERROR(INDEX(adjusted,MATCH(AA23,ratings,0)), INDEX(adjusted,MATCH(LEFT(AA23, FIND("/", AA23)-1),ratings,0)) + INDEX(adjusted,MATCH(RIGHT(AA23, LEN(AA23) - FIND("/", AA23)),ratings,0)))</f>
        <v>0.14285714285714285</v>
      </c>
    </row>
    <row r="24" spans="1:28" x14ac:dyDescent="0.25">
      <c r="A24" s="4"/>
      <c r="B24" s="14"/>
      <c r="C24" s="5" t="s">
        <v>58</v>
      </c>
      <c r="D24" s="14" t="s">
        <v>8</v>
      </c>
      <c r="E24" s="5"/>
      <c r="F24" s="5" t="str">
        <f t="shared" si="0"/>
        <v/>
      </c>
      <c r="G24" s="5">
        <f t="array" ref="G24">MATCH(ROW()-ROW($A$2),sections,1)</f>
        <v>6</v>
      </c>
      <c r="H24" s="5">
        <f t="shared" ca="1" si="1"/>
        <v>0.21428571428571427</v>
      </c>
      <c r="I24" s="6">
        <v>0.5</v>
      </c>
      <c r="Z24" t="s">
        <v>72</v>
      </c>
      <c r="AA24" t="s">
        <v>74</v>
      </c>
      <c r="AB24">
        <f ca="1">IFERROR(INDEX(adjusted,MATCH(AA24,ratings,0)), INDEX(adjusted,MATCH(LEFT(AA24, FIND("/", AA24)-1),ratings,0)) + INDEX(adjusted,MATCH(RIGHT(AA24, LEN(AA24) - FIND("/", AA24)),ratings,0)))</f>
        <v>0.2857142857142857</v>
      </c>
    </row>
    <row r="25" spans="1:28" x14ac:dyDescent="0.25">
      <c r="A25" s="4"/>
      <c r="B25" s="14"/>
      <c r="C25" s="5" t="s">
        <v>35</v>
      </c>
      <c r="D25" s="14" t="s">
        <v>9</v>
      </c>
      <c r="E25" s="5"/>
      <c r="F25" s="5" t="str">
        <f t="shared" si="0"/>
        <v/>
      </c>
      <c r="G25" s="5">
        <f t="array" ref="G25">MATCH(ROW()-ROW($A$2),sections,1)</f>
        <v>6</v>
      </c>
      <c r="H25" s="5">
        <f t="shared" ca="1" si="1"/>
        <v>0.42857142857142855</v>
      </c>
      <c r="I25" s="6">
        <v>1</v>
      </c>
      <c r="R25" s="1" t="s">
        <v>88</v>
      </c>
      <c r="S25" s="2" t="s">
        <v>96</v>
      </c>
      <c r="T25" s="2" t="s">
        <v>97</v>
      </c>
      <c r="U25" s="2"/>
      <c r="V25" s="3"/>
      <c r="Z25" t="s">
        <v>73</v>
      </c>
      <c r="AA25" t="s">
        <v>83</v>
      </c>
      <c r="AB25" t="e">
        <f ca="1">IFERROR(INDEX(adjusted,MATCH(AA25,ratings,0)), INDEX(adjusted,MATCH(LEFT(AA25, FIND("/", AA25)-1),ratings,0)) + INDEX(adjusted,MATCH(RIGHT(AA25, LEN(AA25) - FIND("/", AA25)),ratings,0)))</f>
        <v>#N/A</v>
      </c>
    </row>
    <row r="26" spans="1:28" x14ac:dyDescent="0.25">
      <c r="A26" s="4"/>
      <c r="B26" s="14"/>
      <c r="C26" s="5" t="s">
        <v>34</v>
      </c>
      <c r="D26" s="14" t="s">
        <v>4</v>
      </c>
      <c r="E26" s="5"/>
      <c r="F26" s="5" t="str">
        <f t="shared" si="0"/>
        <v/>
      </c>
      <c r="G26" s="5">
        <f t="array" ref="G26">MATCH(ROW()-ROW($A$2),sections,1)</f>
        <v>6</v>
      </c>
      <c r="H26" s="5">
        <f t="shared" ca="1" si="1"/>
        <v>0.42857142857142855</v>
      </c>
      <c r="I26" s="6">
        <v>1</v>
      </c>
      <c r="R26" s="4" t="s">
        <v>89</v>
      </c>
      <c r="S26" s="5" t="s">
        <v>1</v>
      </c>
      <c r="T26" s="5" t="s">
        <v>2</v>
      </c>
      <c r="U26" s="5" t="str">
        <f t="shared" ref="U26:U38" si="4">IFERROR(INDEX(attribs, MATCH(S26,ratings, 0)) &amp; " + " &amp; INDEX(attribs, MATCH(T26,ratings, 0)), "")</f>
        <v>determination + enthusiasm</v>
      </c>
      <c r="V26" s="6"/>
    </row>
    <row r="27" spans="1:28" x14ac:dyDescent="0.25">
      <c r="A27" s="7"/>
      <c r="B27" s="14"/>
      <c r="C27" s="8"/>
      <c r="D27" s="8"/>
      <c r="E27" s="8"/>
      <c r="F27" s="8" t="str">
        <f t="shared" si="0"/>
        <v/>
      </c>
      <c r="G27" s="8">
        <f t="array" ref="G27">MATCH(ROW()-ROW($A$2),sections,1)</f>
        <v>6</v>
      </c>
      <c r="H27" s="8">
        <f t="shared" ca="1" si="1"/>
        <v>0</v>
      </c>
      <c r="I27" s="9">
        <v>0</v>
      </c>
      <c r="R27" s="4" t="s">
        <v>90</v>
      </c>
      <c r="S27" s="5" t="s">
        <v>2</v>
      </c>
      <c r="T27" s="5" t="s">
        <v>13</v>
      </c>
      <c r="U27" s="5" t="str">
        <f t="shared" si="4"/>
        <v>enthusiasm + enthusiasm</v>
      </c>
      <c r="V27" s="6"/>
    </row>
    <row r="28" spans="1:28" x14ac:dyDescent="0.25">
      <c r="A28" s="1" t="s">
        <v>36</v>
      </c>
      <c r="B28" s="2">
        <v>1.5</v>
      </c>
      <c r="C28" s="2" t="s">
        <v>37</v>
      </c>
      <c r="D28" s="2" t="s">
        <v>7</v>
      </c>
      <c r="E28" s="2"/>
      <c r="F28" s="2" t="str">
        <f t="shared" si="0"/>
        <v/>
      </c>
      <c r="G28" s="2">
        <f t="array" ref="G28">MATCH(ROW()-ROW($A$2),sections,1)</f>
        <v>7</v>
      </c>
      <c r="H28" s="2">
        <f t="shared" ca="1" si="1"/>
        <v>0.33333333333333331</v>
      </c>
      <c r="I28" s="3">
        <v>1</v>
      </c>
      <c r="R28" s="4" t="s">
        <v>91</v>
      </c>
      <c r="S28" s="14" t="s">
        <v>5</v>
      </c>
      <c r="T28" s="14" t="s">
        <v>25</v>
      </c>
      <c r="U28" s="5" t="str">
        <f t="shared" si="4"/>
        <v>stability + insight</v>
      </c>
      <c r="V28" s="6"/>
    </row>
    <row r="29" spans="1:28" x14ac:dyDescent="0.25">
      <c r="A29" s="4"/>
      <c r="B29" s="14"/>
      <c r="C29" s="5" t="s">
        <v>60</v>
      </c>
      <c r="D29" s="5" t="s">
        <v>8</v>
      </c>
      <c r="E29" s="5"/>
      <c r="F29" s="5" t="str">
        <f t="shared" si="0"/>
        <v/>
      </c>
      <c r="G29" s="5">
        <f t="array" ref="G29">MATCH(ROW()-ROW($A$2),sections,1)</f>
        <v>7</v>
      </c>
      <c r="H29" s="5">
        <f t="shared" ca="1" si="1"/>
        <v>0.33333333333333331</v>
      </c>
      <c r="I29" s="6">
        <v>1</v>
      </c>
      <c r="R29" s="4"/>
      <c r="S29" s="5"/>
      <c r="T29" s="5"/>
      <c r="U29" s="5" t="str">
        <f t="shared" si="4"/>
        <v/>
      </c>
      <c r="V29" s="6"/>
    </row>
    <row r="30" spans="1:28" x14ac:dyDescent="0.25">
      <c r="A30" s="4"/>
      <c r="B30" s="14"/>
      <c r="C30" s="5" t="s">
        <v>39</v>
      </c>
      <c r="D30" s="14" t="s">
        <v>4</v>
      </c>
      <c r="E30" s="5"/>
      <c r="F30" s="5" t="str">
        <f t="shared" si="0"/>
        <v/>
      </c>
      <c r="G30" s="5">
        <f t="array" ref="G30">MATCH(ROW()-ROW($A$2),sections,1)</f>
        <v>7</v>
      </c>
      <c r="H30" s="5">
        <f t="shared" ca="1" si="1"/>
        <v>0.33333333333333331</v>
      </c>
      <c r="I30" s="6">
        <v>1</v>
      </c>
      <c r="R30" s="4" t="s">
        <v>92</v>
      </c>
      <c r="S30" s="5"/>
      <c r="T30" s="5"/>
      <c r="U30" s="5" t="str">
        <f t="shared" si="4"/>
        <v/>
      </c>
      <c r="V30" s="6"/>
    </row>
    <row r="31" spans="1:28" x14ac:dyDescent="0.25">
      <c r="A31" s="4"/>
      <c r="B31" s="14"/>
      <c r="C31" s="14" t="s">
        <v>55</v>
      </c>
      <c r="D31" s="14" t="s">
        <v>9</v>
      </c>
      <c r="E31" s="5"/>
      <c r="F31" s="5" t="str">
        <f t="shared" si="0"/>
        <v/>
      </c>
      <c r="G31" s="5">
        <f t="array" ref="G31">MATCH(ROW()-ROW($A$2),sections,1)</f>
        <v>7</v>
      </c>
      <c r="H31" s="5">
        <f t="shared" ca="1" si="1"/>
        <v>0.5</v>
      </c>
      <c r="I31" s="6">
        <v>1.5</v>
      </c>
      <c r="R31" s="4" t="s">
        <v>93</v>
      </c>
      <c r="S31" s="14" t="s">
        <v>20</v>
      </c>
      <c r="T31" s="14" t="s">
        <v>22</v>
      </c>
      <c r="U31" s="5" t="str">
        <f t="shared" si="4"/>
        <v>determination + stability</v>
      </c>
      <c r="V31" s="6"/>
    </row>
    <row r="32" spans="1:28" x14ac:dyDescent="0.25">
      <c r="A32" s="7"/>
      <c r="B32" s="8"/>
      <c r="C32" s="8"/>
      <c r="D32" s="8"/>
      <c r="E32" s="8"/>
      <c r="F32" s="8" t="str">
        <f t="shared" si="0"/>
        <v/>
      </c>
      <c r="G32" s="8">
        <f t="array" ref="G32">MATCH(ROW()-ROW($A$2),sections,1)</f>
        <v>7</v>
      </c>
      <c r="H32" s="8">
        <f t="shared" ca="1" si="1"/>
        <v>0</v>
      </c>
      <c r="I32" s="9">
        <v>0</v>
      </c>
      <c r="R32" s="4" t="s">
        <v>94</v>
      </c>
      <c r="S32" s="14" t="s">
        <v>21</v>
      </c>
      <c r="T32" s="14" t="s">
        <v>22</v>
      </c>
      <c r="U32" s="5" t="str">
        <f t="shared" si="4"/>
        <v>insight + stability</v>
      </c>
      <c r="V32" s="6"/>
    </row>
    <row r="33" spans="2:22" x14ac:dyDescent="0.25">
      <c r="B33">
        <f>SUM(toplevelws)</f>
        <v>10</v>
      </c>
      <c r="R33" s="4" t="s">
        <v>95</v>
      </c>
      <c r="S33" s="14" t="s">
        <v>25</v>
      </c>
      <c r="T33" s="14" t="s">
        <v>22</v>
      </c>
      <c r="U33" s="5" t="str">
        <f t="shared" si="4"/>
        <v>insight + stability</v>
      </c>
      <c r="V33" s="6"/>
    </row>
    <row r="34" spans="2:22" x14ac:dyDescent="0.25">
      <c r="R34" s="4"/>
      <c r="S34" s="5"/>
      <c r="T34" s="5"/>
      <c r="U34" s="5" t="str">
        <f t="shared" si="4"/>
        <v/>
      </c>
      <c r="V34" s="6"/>
    </row>
    <row r="35" spans="2:22" x14ac:dyDescent="0.25">
      <c r="R35" s="4" t="s">
        <v>101</v>
      </c>
      <c r="S35" s="5"/>
      <c r="T35" s="5"/>
      <c r="U35" s="5" t="str">
        <f t="shared" si="4"/>
        <v/>
      </c>
      <c r="V35" s="6"/>
    </row>
    <row r="36" spans="2:22" x14ac:dyDescent="0.25">
      <c r="R36" s="4" t="s">
        <v>98</v>
      </c>
      <c r="S36" s="14" t="s">
        <v>61</v>
      </c>
      <c r="T36" s="14" t="s">
        <v>61</v>
      </c>
      <c r="U36" s="5" t="str">
        <f t="shared" si="4"/>
        <v>stability + stability</v>
      </c>
      <c r="V36" s="6"/>
    </row>
    <row r="37" spans="2:22" x14ac:dyDescent="0.25">
      <c r="R37" s="4" t="s">
        <v>99</v>
      </c>
      <c r="S37" s="14" t="s">
        <v>16</v>
      </c>
      <c r="T37" s="14" t="s">
        <v>61</v>
      </c>
      <c r="U37" s="5" t="str">
        <f t="shared" si="4"/>
        <v>enthusiasm + stability</v>
      </c>
      <c r="V37" s="6"/>
    </row>
    <row r="38" spans="2:22" x14ac:dyDescent="0.25">
      <c r="R38" s="7" t="s">
        <v>100</v>
      </c>
      <c r="S38" s="8" t="s">
        <v>56</v>
      </c>
      <c r="T38" s="8" t="s">
        <v>61</v>
      </c>
      <c r="U38" s="8" t="str">
        <f t="shared" si="4"/>
        <v>insight + stability</v>
      </c>
      <c r="V38" s="9"/>
    </row>
  </sheetData>
  <conditionalFormatting sqref="E3:E32">
    <cfRule type="expression" dxfId="3" priority="5">
      <formula>OR(ISBLANK(F3), NOT(F3))</formula>
    </cfRule>
  </conditionalFormatting>
  <conditionalFormatting sqref="R2:U2">
    <cfRule type="colorScale" priority="4">
      <colorScale>
        <cfvo type="formula" val="$B$33/4*0.8"/>
        <cfvo type="formula" val="$B$33/4"/>
        <cfvo type="formula" val="$B$33/4*1.2"/>
        <color rgb="FFF8696B"/>
        <color rgb="FFFFEB84"/>
        <color rgb="FF63BE7B"/>
      </colorScale>
    </cfRule>
  </conditionalFormatting>
  <conditionalFormatting sqref="R3:U17">
    <cfRule type="expression" dxfId="2" priority="3">
      <formula>COUNTIF(links, R3) &gt;0</formula>
    </cfRule>
  </conditionalFormatting>
  <conditionalFormatting sqref="Y9:Y21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B9:AB2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V32"/>
  <sheetViews>
    <sheetView workbookViewId="0">
      <selection activeCell="D25" sqref="D25"/>
    </sheetView>
  </sheetViews>
  <sheetFormatPr defaultColWidth="18" defaultRowHeight="15" x14ac:dyDescent="0.25"/>
  <cols>
    <col min="2" max="2" width="4.7109375" customWidth="1"/>
    <col min="5" max="5" width="12.42578125" customWidth="1"/>
    <col min="6" max="7" width="18" hidden="1" customWidth="1"/>
    <col min="8" max="8" width="12.42578125" hidden="1" customWidth="1"/>
    <col min="9" max="9" width="10.85546875" customWidth="1"/>
    <col min="10" max="10" width="7.5703125" customWidth="1"/>
    <col min="11" max="16" width="7.5703125" hidden="1" customWidth="1"/>
    <col min="17" max="17" width="11" customWidth="1"/>
  </cols>
  <sheetData>
    <row r="1" spans="1:22" x14ac:dyDescent="0.25">
      <c r="K1" t="s">
        <v>52</v>
      </c>
      <c r="L1" t="s">
        <v>47</v>
      </c>
      <c r="M1" t="s">
        <v>48</v>
      </c>
      <c r="N1" t="s">
        <v>49</v>
      </c>
      <c r="O1" t="s">
        <v>50</v>
      </c>
      <c r="P1" t="s">
        <v>51</v>
      </c>
      <c r="R1" s="10" t="s">
        <v>7</v>
      </c>
      <c r="S1" s="10" t="s">
        <v>8</v>
      </c>
      <c r="T1" s="10" t="s">
        <v>4</v>
      </c>
      <c r="U1" s="10" t="s">
        <v>9</v>
      </c>
      <c r="V1" s="10" t="s">
        <v>10</v>
      </c>
    </row>
    <row r="2" spans="1:22" x14ac:dyDescent="0.25">
      <c r="B2" t="s">
        <v>46</v>
      </c>
      <c r="E2" t="s">
        <v>27</v>
      </c>
      <c r="F2" t="s">
        <v>44</v>
      </c>
      <c r="G2" t="s">
        <v>53</v>
      </c>
      <c r="H2" t="s">
        <v>45</v>
      </c>
      <c r="I2" t="s">
        <v>41</v>
      </c>
      <c r="Q2" t="s">
        <v>43</v>
      </c>
      <c r="R2" s="13">
        <f t="array" aca="1" ref="R2" ca="1">SUM(IF(attribs=R1,adjusted,0))</f>
        <v>2.0307692307692307</v>
      </c>
      <c r="S2" s="13">
        <f t="array" aca="1" ref="S2" ca="1">SUM(IF(attribs=S1,adjusted,0))</f>
        <v>2.0974358974358975</v>
      </c>
      <c r="T2" s="13">
        <f t="array" aca="1" ref="T2" ca="1">SUM(IF(attribs=T1,adjusted,0))</f>
        <v>2.0294871794871794</v>
      </c>
      <c r="U2" s="13">
        <f t="array" aca="1" ref="U2" ca="1">SUM(IF(attribs=U1,adjusted,0))</f>
        <v>1.9448717948717946</v>
      </c>
      <c r="V2" s="13">
        <f t="array" aca="1" ref="V2" ca="1">SUM(IF(attribs=V1,adjusted,0))</f>
        <v>1.8974358974358976</v>
      </c>
    </row>
    <row r="3" spans="1:22" x14ac:dyDescent="0.25">
      <c r="A3" s="1" t="s">
        <v>0</v>
      </c>
      <c r="B3" s="2">
        <v>2</v>
      </c>
      <c r="C3" s="2" t="s">
        <v>1</v>
      </c>
      <c r="D3" s="2" t="s">
        <v>7</v>
      </c>
      <c r="E3" s="2"/>
      <c r="F3" s="2" t="str">
        <f t="shared" ref="F3:F31" si="0">IF(ISBLANK(E3), "",
    INDEX(attribs, MATCH(E3,ratings,0))=D3
)</f>
        <v/>
      </c>
      <c r="G3" s="2">
        <f t="array" ref="G3">MATCH(ROW()-ROW($A$2),sections,1)</f>
        <v>1</v>
      </c>
      <c r="H3" s="2">
        <f t="shared" ref="H3:H31" ca="1" si="1">INDEX(toplevelws,INDEX(sections,MATCH(ROW()-ROW($A$2),sections,1)))*
I3/
SUM(OFFSET(
    weights,
    INDEX(sections,MATCH(ROW()-ROW($A$2),sections,1))-1,
    0,
    INDEX(sections,MATCH(ROW()-ROW($A$2),sections,1)+1)-(INDEX(sections,MATCH(ROW()-ROW($A$2),sections,1))),
    1
))</f>
        <v>0.5</v>
      </c>
      <c r="I3" s="3">
        <v>2</v>
      </c>
      <c r="K3">
        <f t="array" ref="K3:K10">IFERROR(SMALL(IF(NOT(ISBLANK(toplevel)),ROW(toplevel)-ROW($A$2)),ROW()-ROW(A$2)),MAX(ROW(toplevel))-ROW($A$2)+1)</f>
        <v>1</v>
      </c>
      <c r="L3" t="str">
        <f t="array" aca="1" ref="L3" ca="1">IF(SUM(IF(OFFSET(attribs,INDEX(sections, ROW()-ROW($A$2))-1, 0, INDEX(sections, ROW()-ROW($A$2)+1) - INDEX(sections, ROW()-ROW($A$2)))=R$1,1,0))&gt;0, "", INDEX(toplevel,INDEX(sections,ROW()-ROW($A$2))))</f>
        <v/>
      </c>
      <c r="M3" t="str">
        <f t="array" aca="1" ref="M3" ca="1">IF(SUM(IF(OFFSET(attribs,INDEX(sections, ROW()-ROW($A$2))-1, 0, INDEX(sections, ROW()-ROW($A$2)+1) - INDEX(sections, ROW()-ROW($A$2)))=S$1,1,0))&gt;0, "", INDEX(toplevel,INDEX(sections,ROW()-ROW($A$2))))</f>
        <v/>
      </c>
      <c r="N3" t="str">
        <f t="array" aca="1" ref="N3" ca="1">IF(SUM(IF(OFFSET(attribs,INDEX(sections, ROW()-ROW($A$2))-1, 0, INDEX(sections, ROW()-ROW($A$2)+1) - INDEX(sections, ROW()-ROW($A$2)))=T$1,1,0))&gt;0, "", INDEX(toplevel,INDEX(sections,ROW()-ROW($A$2))))</f>
        <v>BATTING</v>
      </c>
      <c r="O3" t="str">
        <f t="array" aca="1" ref="O3" ca="1">IF(SUM(IF(OFFSET(attribs,INDEX(sections, ROW()-ROW($A$2))-1, 0, INDEX(sections, ROW()-ROW($A$2)+1) - INDEX(sections, ROW()-ROW($A$2)))=U$1,1,0))&gt;0, "", INDEX(toplevel,INDEX(sections,ROW()-ROW($A$2))))</f>
        <v/>
      </c>
      <c r="P3" t="str">
        <f t="array" aca="1" ref="P3" ca="1">IF(SUM(IF(OFFSET(attribs,INDEX(sections, ROW()-ROW($A$2))-1, 0, INDEX(sections, ROW()-ROW($A$2)+1) - INDEX(sections, ROW()-ROW($A$2)))=V$1,1,0))&gt;0, "", INDEX(toplevel,INDEX(sections,ROW()-ROW($A$2))))</f>
        <v/>
      </c>
      <c r="R3" s="15" t="str">
        <f t="array" ref="R3">IFERROR(INDEX(ratings,SMALL(IF(attribs=R$1,ROW(attribs)-ROW(INDEX(attribs,1,1))+1),ROW()-ROW(R$2))), "")</f>
        <v>power</v>
      </c>
      <c r="S3" s="15" t="str">
        <f t="array" ref="S3">IFERROR(INDEX(ratings,SMALL(IF(attribs=S$1,ROW(attribs)-ROW(INDEX(attribs,1,1))+1),ROW()-ROW(S$2))), "")</f>
        <v>contact</v>
      </c>
      <c r="T3" s="10" t="str">
        <f t="array" ref="T3">IFERROR(INDEX(ratings,SMALL(IF(attribs=T$1,ROW(attribs)-ROW(INDEX(attribs,1,1))+1),ROW()-ROW(T$2))), "")</f>
        <v>throwing</v>
      </c>
      <c r="U3" s="10" t="str">
        <f t="array" ref="U3">IFERROR(INDEX(ratings,SMALL(IF(attribs=U$1,ROW(attribs)-ROW(INDEX(attribs,1,1))+1),ROW()-ROW(U$2))), "")</f>
        <v>discipline</v>
      </c>
      <c r="V3" s="10" t="str">
        <f t="array" ref="V3">IFERROR(INDEX(ratings,SMALL(IF(attribs=V$1,ROW(attribs)-ROW(INDEX(attribs,1,1))+1),ROW()-ROW(V$2))), "")</f>
        <v>control</v>
      </c>
    </row>
    <row r="4" spans="1:22" x14ac:dyDescent="0.25">
      <c r="A4" s="4"/>
      <c r="B4" s="5"/>
      <c r="C4" s="5" t="s">
        <v>2</v>
      </c>
      <c r="D4" s="5" t="s">
        <v>8</v>
      </c>
      <c r="E4" s="5"/>
      <c r="F4" s="5" t="str">
        <f t="shared" si="0"/>
        <v/>
      </c>
      <c r="G4" s="5">
        <f t="array" ref="G4">MATCH(ROW()-ROW($A$2),sections,1)</f>
        <v>1</v>
      </c>
      <c r="H4" s="5">
        <f t="shared" ca="1" si="1"/>
        <v>0.75</v>
      </c>
      <c r="I4" s="6">
        <v>3</v>
      </c>
      <c r="K4">
        <v>5</v>
      </c>
      <c r="L4" t="str">
        <f t="array" aca="1" ref="L4" ca="1">IF(SUM(IF(OFFSET(attribs,INDEX(sections, ROW()-ROW($A$2))-1, 0, INDEX(sections, ROW()-ROW($A$2)+1) - INDEX(sections, ROW()-ROW($A$2)))=R$1,1,0))&gt;0, "", INDEX(toplevel,INDEX(sections,ROW()-ROW($A$2))))</f>
        <v/>
      </c>
      <c r="M4" t="str">
        <f t="array" aca="1" ref="M4" ca="1">IF(SUM(IF(OFFSET(attribs,INDEX(sections, ROW()-ROW($A$2))-1, 0, INDEX(sections, ROW()-ROW($A$2)+1) - INDEX(sections, ROW()-ROW($A$2)))=S$1,1,0))&gt;0, "", INDEX(toplevel,INDEX(sections,ROW()-ROW($A$2))))</f>
        <v/>
      </c>
      <c r="N4" t="str">
        <f t="array" aca="1" ref="N4" ca="1">IF(SUM(IF(OFFSET(attribs,INDEX(sections, ROW()-ROW($A$2))-1, 0, INDEX(sections, ROW()-ROW($A$2)+1) - INDEX(sections, ROW()-ROW($A$2)))=T$1,1,0))&gt;0, "", INDEX(toplevel,INDEX(sections,ROW()-ROW($A$2))))</f>
        <v>BASERUNNING</v>
      </c>
      <c r="O4" t="str">
        <f t="array" aca="1" ref="O4" ca="1">IF(SUM(IF(OFFSET(attribs,INDEX(sections, ROW()-ROW($A$2))-1, 0, INDEX(sections, ROW()-ROW($A$2)+1) - INDEX(sections, ROW()-ROW($A$2)))=U$1,1,0))&gt;0, "", INDEX(toplevel,INDEX(sections,ROW()-ROW($A$2))))</f>
        <v/>
      </c>
      <c r="P4" t="str">
        <f t="array" aca="1" ref="P4" ca="1">IF(SUM(IF(OFFSET(attribs,INDEX(sections, ROW()-ROW($A$2))-1, 0, INDEX(sections, ROW()-ROW($A$2)+1) - INDEX(sections, ROW()-ROW($A$2)))=V$1,1,0))&gt;0, "", INDEX(toplevel,INDEX(sections,ROW()-ROW($A$2))))</f>
        <v>BASERUNNING</v>
      </c>
      <c r="R4" s="11" t="str">
        <f t="array" ref="R4">IFERROR(INDEX(ratings,SMALL(IF(attribs=R$1,ROW(attribs)-ROW(INDEX(attribs,1,1))+1),ROW()-ROW(R$2))), "")</f>
        <v>bravery</v>
      </c>
      <c r="S4" s="11" t="str">
        <f t="array" ref="S4">IFERROR(INDEX(ratings,SMALL(IF(attribs=S$1,ROW(attribs)-ROW(INDEX(attribs,1,1))+1),ROW()-ROW(S$2))), "")</f>
        <v>speed</v>
      </c>
      <c r="T4" s="16" t="str">
        <f t="array" ref="T4">IFERROR(INDEX(ratings,SMALL(IF(attribs=T$1,ROW(attribs)-ROW(INDEX(attribs,1,1))+1),ROW()-ROW(T$2))), "")</f>
        <v>accuracy</v>
      </c>
      <c r="U4" s="11" t="str">
        <f t="array" ref="U4">IFERROR(INDEX(ratings,SMALL(IF(attribs=U$1,ROW(attribs)-ROW(INDEX(attribs,1,1))+1),ROW()-ROW(U$2))), "")</f>
        <v>timing</v>
      </c>
      <c r="V4" s="11" t="str">
        <f t="array" ref="V4">IFERROR(INDEX(ratings,SMALL(IF(attribs=V$1,ROW(attribs)-ROW(INDEX(attribs,1,1))+1),ROW()-ROW(V$2))), "")</f>
        <v>trickery</v>
      </c>
    </row>
    <row r="5" spans="1:22" x14ac:dyDescent="0.25">
      <c r="A5" s="4"/>
      <c r="B5" s="5"/>
      <c r="C5" s="5" t="s">
        <v>3</v>
      </c>
      <c r="D5" s="5" t="s">
        <v>10</v>
      </c>
      <c r="E5" s="5" t="s">
        <v>21</v>
      </c>
      <c r="F5" s="5" t="b">
        <f t="shared" si="0"/>
        <v>1</v>
      </c>
      <c r="G5" s="5">
        <f t="array" ref="G5">MATCH(ROW()-ROW($A$2),sections,1)</f>
        <v>1</v>
      </c>
      <c r="H5" s="5">
        <f t="shared" ca="1" si="1"/>
        <v>0.5</v>
      </c>
      <c r="I5" s="6">
        <v>2</v>
      </c>
      <c r="K5">
        <v>8</v>
      </c>
      <c r="L5" t="str">
        <f t="array" aca="1" ref="L5" ca="1">IF(SUM(IF(OFFSET(attribs,INDEX(sections, ROW()-ROW($A$2))-1, 0, INDEX(sections, ROW()-ROW($A$2)+1) - INDEX(sections, ROW()-ROW($A$2)))=R$1,1,0))&gt;0, "", INDEX(toplevel,INDEX(sections,ROW()-ROW($A$2))))</f>
        <v>DEFENSE</v>
      </c>
      <c r="M5" t="str">
        <f t="array" aca="1" ref="M5" ca="1">IF(SUM(IF(OFFSET(attribs,INDEX(sections, ROW()-ROW($A$2))-1, 0, INDEX(sections, ROW()-ROW($A$2)+1) - INDEX(sections, ROW()-ROW($A$2)))=S$1,1,0))&gt;0, "", INDEX(toplevel,INDEX(sections,ROW()-ROW($A$2))))</f>
        <v/>
      </c>
      <c r="N5" t="str">
        <f t="array" aca="1" ref="N5" ca="1">IF(SUM(IF(OFFSET(attribs,INDEX(sections, ROW()-ROW($A$2))-1, 0, INDEX(sections, ROW()-ROW($A$2)+1) - INDEX(sections, ROW()-ROW($A$2)))=T$1,1,0))&gt;0, "", INDEX(toplevel,INDEX(sections,ROW()-ROW($A$2))))</f>
        <v/>
      </c>
      <c r="O5" t="str">
        <f t="array" aca="1" ref="O5" ca="1">IF(SUM(IF(OFFSET(attribs,INDEX(sections, ROW()-ROW($A$2))-1, 0, INDEX(sections, ROW()-ROW($A$2)+1) - INDEX(sections, ROW()-ROW($A$2)))=U$1,1,0))&gt;0, "", INDEX(toplevel,INDEX(sections,ROW()-ROW($A$2))))</f>
        <v/>
      </c>
      <c r="P5" t="str">
        <f t="array" aca="1" ref="P5" ca="1">IF(SUM(IF(OFFSET(attribs,INDEX(sections, ROW()-ROW($A$2))-1, 0, INDEX(sections, ROW()-ROW($A$2)+1) - INDEX(sections, ROW()-ROW($A$2)))=V$1,1,0))&gt;0, "", INDEX(toplevel,INDEX(sections,ROW()-ROW($A$2))))</f>
        <v>DEFENSE</v>
      </c>
      <c r="R5" s="11" t="str">
        <f t="array" ref="R5">IFERROR(INDEX(ratings,SMALL(IF(attribs=R$1,ROW(attribs)-ROW(INDEX(attribs,1,1))+1),ROW()-ROW(R$2))), "")</f>
        <v>force</v>
      </c>
      <c r="S5" s="11" t="str">
        <f t="array" ref="S5">IFERROR(INDEX(ratings,SMALL(IF(attribs=S$1,ROW(attribs)-ROW(INDEX(attribs,1,1))+1),ROW()-ROW(S$2))), "")</f>
        <v>reach</v>
      </c>
      <c r="T5" s="11" t="str">
        <f t="array" ref="T5">IFERROR(INDEX(ratings,SMALL(IF(attribs=T$1,ROW(attribs)-ROW(INDEX(attribs,1,1))+1),ROW()-ROW(T$2))), "")</f>
        <v>clutch</v>
      </c>
      <c r="U5" s="16" t="str">
        <f t="array" ref="U5">IFERROR(INDEX(ratings,SMALL(IF(attribs=U$1,ROW(attribs)-ROW(INDEX(attribs,1,1))+1),ROW()-ROW(U$2))), "")</f>
        <v>reaction</v>
      </c>
      <c r="V5" s="11" t="str">
        <f t="array" ref="V5">IFERROR(INDEX(ratings,SMALL(IF(attribs=V$1,ROW(attribs)-ROW(INDEX(attribs,1,1))+1),ROW()-ROW(V$2))), "")</f>
        <v>sparkle</v>
      </c>
    </row>
    <row r="6" spans="1:22" x14ac:dyDescent="0.25">
      <c r="A6" s="7"/>
      <c r="B6" s="8"/>
      <c r="C6" s="8" t="s">
        <v>5</v>
      </c>
      <c r="D6" s="8" t="s">
        <v>9</v>
      </c>
      <c r="E6" s="8" t="s">
        <v>18</v>
      </c>
      <c r="F6" s="8" t="b">
        <f t="shared" si="0"/>
        <v>1</v>
      </c>
      <c r="G6" s="8">
        <f t="array" ref="G6">MATCH(ROW()-ROW($A$2),sections,1)</f>
        <v>1</v>
      </c>
      <c r="H6" s="8">
        <f t="shared" ca="1" si="1"/>
        <v>0.25</v>
      </c>
      <c r="I6" s="9">
        <v>1</v>
      </c>
      <c r="K6">
        <v>12</v>
      </c>
      <c r="L6" t="str">
        <f t="array" aca="1" ref="L6" ca="1">IF(SUM(IF(OFFSET(attribs,INDEX(sections, ROW()-ROW($A$2))-1, 0, INDEX(sections, ROW()-ROW($A$2)+1) - INDEX(sections, ROW()-ROW($A$2)))=R$1,1,0))&gt;0, "", INDEX(toplevel,INDEX(sections,ROW()-ROW($A$2))))</f>
        <v/>
      </c>
      <c r="M6" t="str">
        <f t="array" aca="1" ref="M6" ca="1">IF(SUM(IF(OFFSET(attribs,INDEX(sections, ROW()-ROW($A$2))-1, 0, INDEX(sections, ROW()-ROW($A$2)+1) - INDEX(sections, ROW()-ROW($A$2)))=S$1,1,0))&gt;0, "", INDEX(toplevel,INDEX(sections,ROW()-ROW($A$2))))</f>
        <v>PITCHING</v>
      </c>
      <c r="N6" t="str">
        <f t="array" aca="1" ref="N6" ca="1">IF(SUM(IF(OFFSET(attribs,INDEX(sections, ROW()-ROW($A$2))-1, 0, INDEX(sections, ROW()-ROW($A$2)+1) - INDEX(sections, ROW()-ROW($A$2)))=T$1,1,0))&gt;0, "", INDEX(toplevel,INDEX(sections,ROW()-ROW($A$2))))</f>
        <v/>
      </c>
      <c r="O6" t="str">
        <f t="array" aca="1" ref="O6" ca="1">IF(SUM(IF(OFFSET(attribs,INDEX(sections, ROW()-ROW($A$2))-1, 0, INDEX(sections, ROW()-ROW($A$2)+1) - INDEX(sections, ROW()-ROW($A$2)))=U$1,1,0))&gt;0, "", INDEX(toplevel,INDEX(sections,ROW()-ROW($A$2))))</f>
        <v/>
      </c>
      <c r="P6" t="str">
        <f t="array" aca="1" ref="P6" ca="1">IF(SUM(IF(OFFSET(attribs,INDEX(sections, ROW()-ROW($A$2))-1, 0, INDEX(sections, ROW()-ROW($A$2)+1) - INDEX(sections, ROW()-ROW($A$2)))=V$1,1,0))&gt;0, "", INDEX(toplevel,INDEX(sections,ROW()-ROW($A$2))))</f>
        <v/>
      </c>
      <c r="R6" s="11" t="str">
        <f t="array" ref="R6">IFERROR(INDEX(ratings,SMALL(IF(attribs=R$1,ROW(attribs)-ROW(INDEX(attribs,1,1))+1),ROW()-ROW(R$2))), "")</f>
        <v>endurance</v>
      </c>
      <c r="S6" s="11" t="str">
        <f t="array" ref="S6">IFERROR(INDEX(ratings,SMALL(IF(attribs=S$1,ROW(attribs)-ROW(INDEX(attribs,1,1))+1),ROW()-ROW(S$2))), "")</f>
        <v>cheer</v>
      </c>
      <c r="T6" s="11" t="str">
        <f t="array" ref="T6">IFERROR(INDEX(ratings,SMALL(IF(attribs=T$1,ROW(attribs)-ROW(INDEX(attribs,1,1))+1),ROW()-ROW(T$2))), "")</f>
        <v>positivity</v>
      </c>
      <c r="U6" s="11" t="str">
        <f t="array" ref="U6">IFERROR(INDEX(ratings,SMALL(IF(attribs=U$1,ROW(attribs)-ROW(INDEX(attribs,1,1))+1),ROW()-ROW(U$2))), "")</f>
        <v>awareness</v>
      </c>
      <c r="V6" s="11" t="str">
        <f t="array" ref="V6">IFERROR(INDEX(ratings,SMALL(IF(attribs=V$1,ROW(attribs)-ROW(INDEX(attribs,1,1))+1),ROW()-ROW(V$2))), "")</f>
        <v>introversion</v>
      </c>
    </row>
    <row r="7" spans="1:22" x14ac:dyDescent="0.25">
      <c r="A7" s="1" t="s">
        <v>11</v>
      </c>
      <c r="B7" s="2">
        <v>1</v>
      </c>
      <c r="C7" s="2" t="s">
        <v>13</v>
      </c>
      <c r="D7" s="2" t="s">
        <v>8</v>
      </c>
      <c r="E7" s="2" t="s">
        <v>16</v>
      </c>
      <c r="F7" s="2" t="b">
        <f t="shared" si="0"/>
        <v>1</v>
      </c>
      <c r="G7" s="2">
        <f t="array" ref="G7">MATCH(ROW()-ROW($A$2),sections,1)</f>
        <v>2</v>
      </c>
      <c r="H7" s="2">
        <f t="shared" ca="1" si="1"/>
        <v>0.5</v>
      </c>
      <c r="I7" s="3">
        <v>3</v>
      </c>
      <c r="K7">
        <v>16</v>
      </c>
      <c r="L7" t="str">
        <f t="array" aca="1" ref="L7" ca="1">IF(SUM(IF(OFFSET(attribs,INDEX(sections, ROW()-ROW($A$2))-1, 0, INDEX(sections, ROW()-ROW($A$2)+1) - INDEX(sections, ROW()-ROW($A$2)))=R$1,1,0))&gt;0, "", INDEX(toplevel,INDEX(sections,ROW()-ROW($A$2))))</f>
        <v>EDGE</v>
      </c>
      <c r="M7" t="str">
        <f t="array" aca="1" ref="M7" ca="1">IF(SUM(IF(OFFSET(attribs,INDEX(sections, ROW()-ROW($A$2))-1, 0, INDEX(sections, ROW()-ROW($A$2)+1) - INDEX(sections, ROW()-ROW($A$2)))=S$1,1,0))&gt;0, "", INDEX(toplevel,INDEX(sections,ROW()-ROW($A$2))))</f>
        <v/>
      </c>
      <c r="N7" t="str">
        <f t="array" aca="1" ref="N7" ca="1">IF(SUM(IF(OFFSET(attribs,INDEX(sections, ROW()-ROW($A$2))-1, 0, INDEX(sections, ROW()-ROW($A$2)+1) - INDEX(sections, ROW()-ROW($A$2)))=T$1,1,0))&gt;0, "", INDEX(toplevel,INDEX(sections,ROW()-ROW($A$2))))</f>
        <v/>
      </c>
      <c r="O7" t="str">
        <f t="array" aca="1" ref="O7" ca="1">IF(SUM(IF(OFFSET(attribs,INDEX(sections, ROW()-ROW($A$2))-1, 0, INDEX(sections, ROW()-ROW($A$2)+1) - INDEX(sections, ROW()-ROW($A$2)))=U$1,1,0))&gt;0, "", INDEX(toplevel,INDEX(sections,ROW()-ROW($A$2))))</f>
        <v/>
      </c>
      <c r="P7" t="str">
        <f t="array" aca="1" ref="P7" ca="1">IF(SUM(IF(OFFSET(attribs,INDEX(sections, ROW()-ROW($A$2))-1, 0, INDEX(sections, ROW()-ROW($A$2)+1) - INDEX(sections, ROW()-ROW($A$2)))=V$1,1,0))&gt;0, "", INDEX(toplevel,INDEX(sections,ROW()-ROW($A$2))))</f>
        <v/>
      </c>
      <c r="R7" s="11" t="str">
        <f t="array" ref="R7">IFERROR(INDEX(ratings,SMALL(IF(attribs=R$1,ROW(attribs)-ROW(INDEX(attribs,1,1))+1),ROW()-ROW(R$2))), "")</f>
        <v>cool</v>
      </c>
      <c r="S7" s="11" t="str">
        <f t="array" ref="S7">IFERROR(INDEX(ratings,SMALL(IF(attribs=S$1,ROW(attribs)-ROW(INDEX(attribs,1,1))+1),ROW()-ROW(S$2))), "")</f>
        <v>extroversion</v>
      </c>
      <c r="T7" s="11" t="str">
        <f t="array" ref="T7">IFERROR(INDEX(ratings,SMALL(IF(attribs=T$1,ROW(attribs)-ROW(INDEX(attribs,1,1))+1),ROW()-ROW(T$2))), "")</f>
        <v>recovery</v>
      </c>
      <c r="U7" s="11" t="str">
        <f t="array" ref="U7">IFERROR(INDEX(ratings,SMALL(IF(attribs=U$1,ROW(attribs)-ROW(INDEX(attribs,1,1))+1),ROW()-ROW(U$2))), "")</f>
        <v>heckle</v>
      </c>
      <c r="V7" s="11" t="str">
        <f t="array" ref="V7">IFERROR(INDEX(ratings,SMALL(IF(attribs=V$1,ROW(attribs)-ROW(INDEX(attribs,1,1))+1),ROW()-ROW(V$2))), "")</f>
        <v>support</v>
      </c>
    </row>
    <row r="8" spans="1:22" x14ac:dyDescent="0.25">
      <c r="A8" s="4"/>
      <c r="B8" s="14"/>
      <c r="C8" s="5" t="s">
        <v>12</v>
      </c>
      <c r="D8" s="5" t="s">
        <v>7</v>
      </c>
      <c r="E8" s="5"/>
      <c r="F8" s="5" t="str">
        <f t="shared" si="0"/>
        <v/>
      </c>
      <c r="G8" s="5">
        <f t="array" ref="G8">MATCH(ROW()-ROW($A$2),sections,1)</f>
        <v>2</v>
      </c>
      <c r="H8" s="5">
        <f t="shared" ca="1" si="1"/>
        <v>0.16666666666666666</v>
      </c>
      <c r="I8" s="6">
        <v>1</v>
      </c>
      <c r="K8">
        <v>20</v>
      </c>
      <c r="L8" t="str">
        <f t="array" aca="1" ref="L8" ca="1">IF(SUM(IF(OFFSET(attribs,INDEX(sections, ROW()-ROW($A$2))-1, 0, INDEX(sections, ROW()-ROW($A$2)+1) - INDEX(sections, ROW()-ROW($A$2)))=R$1,1,0))&gt;0, "", INDEX(toplevel,INDEX(sections,ROW()-ROW($A$2))))</f>
        <v/>
      </c>
      <c r="M8" t="str">
        <f t="array" aca="1" ref="M8" ca="1">IF(SUM(IF(OFFSET(attribs,INDEX(sections, ROW()-ROW($A$2))-1, 0, INDEX(sections, ROW()-ROW($A$2)+1) - INDEX(sections, ROW()-ROW($A$2)))=S$1,1,0))&gt;0, "", INDEX(toplevel,INDEX(sections,ROW()-ROW($A$2))))</f>
        <v/>
      </c>
      <c r="N8" t="str">
        <f t="array" aca="1" ref="N8" ca="1">IF(SUM(IF(OFFSET(attribs,INDEX(sections, ROW()-ROW($A$2))-1, 0, INDEX(sections, ROW()-ROW($A$2)+1) - INDEX(sections, ROW()-ROW($A$2)))=T$1,1,0))&gt;0, "", INDEX(toplevel,INDEX(sections,ROW()-ROW($A$2))))</f>
        <v/>
      </c>
      <c r="O8" t="str">
        <f t="array" aca="1" ref="O8" ca="1">IF(SUM(IF(OFFSET(attribs,INDEX(sections, ROW()-ROW($A$2))-1, 0, INDEX(sections, ROW()-ROW($A$2)+1) - INDEX(sections, ROW()-ROW($A$2)))=U$1,1,0))&gt;0, "", INDEX(toplevel,INDEX(sections,ROW()-ROW($A$2))))</f>
        <v>CONSTITUTION</v>
      </c>
      <c r="P8" t="str">
        <f t="array" aca="1" ref="P8" ca="1">IF(SUM(IF(OFFSET(attribs,INDEX(sections, ROW()-ROW($A$2))-1, 0, INDEX(sections, ROW()-ROW($A$2)+1) - INDEX(sections, ROW()-ROW($A$2)))=V$1,1,0))&gt;0, "", INDEX(toplevel,INDEX(sections,ROW()-ROW($A$2))))</f>
        <v/>
      </c>
      <c r="R8" s="11" t="str">
        <f t="array" ref="R8">IFERROR(INDEX(ratings,SMALL(IF(attribs=R$1,ROW(attribs)-ROW(INDEX(attribs,1,1))+1),ROW()-ROW(R$2))), "")</f>
        <v/>
      </c>
      <c r="S8" s="11" t="str">
        <f t="array" ref="S8">IFERROR(INDEX(ratings,SMALL(IF(attribs=S$1,ROW(attribs)-ROW(INDEX(attribs,1,1))+1),ROW()-ROW(S$2))), "")</f>
        <v>hang</v>
      </c>
      <c r="T8" s="11" t="str">
        <f t="array" ref="T8">IFERROR(INDEX(ratings,SMALL(IF(attribs=T$1,ROW(attribs)-ROW(INDEX(attribs,1,1))+1),ROW()-ROW(T$2))), "")</f>
        <v>patience</v>
      </c>
      <c r="U8" s="11" t="str">
        <f t="array" ref="U8">IFERROR(INDEX(ratings,SMALL(IF(attribs=U$1,ROW(attribs)-ROW(INDEX(attribs,1,1))+1),ROW()-ROW(U$2))), "")</f>
        <v>teaching</v>
      </c>
      <c r="V8" s="11" t="str">
        <f t="array" ref="V8">IFERROR(INDEX(ratings,SMALL(IF(attribs=V$1,ROW(attribs)-ROW(INDEX(attribs,1,1))+1),ROW()-ROW(V$2))), "")</f>
        <v/>
      </c>
    </row>
    <row r="9" spans="1:22" x14ac:dyDescent="0.25">
      <c r="A9" s="7"/>
      <c r="B9" s="8"/>
      <c r="C9" s="8" t="s">
        <v>14</v>
      </c>
      <c r="D9" s="8" t="s">
        <v>9</v>
      </c>
      <c r="E9" s="8" t="s">
        <v>23</v>
      </c>
      <c r="F9" s="8" t="b">
        <f t="shared" si="0"/>
        <v>1</v>
      </c>
      <c r="G9" s="8">
        <f t="array" ref="G9">MATCH(ROW()-ROW($A$2),sections,1)</f>
        <v>2</v>
      </c>
      <c r="H9" s="8">
        <f t="shared" ca="1" si="1"/>
        <v>0.33333333333333331</v>
      </c>
      <c r="I9" s="9">
        <v>2</v>
      </c>
      <c r="K9">
        <v>25</v>
      </c>
      <c r="L9" t="str">
        <f t="array" aca="1" ref="L9" ca="1">IF(SUM(IF(OFFSET(attribs,INDEX(sections, ROW()-ROW($A$2))-1, 0, INDEX(sections, ROW()-ROW($A$2)+1) - INDEX(sections, ROW()-ROW($A$2)))=R$1,1,0))&gt;0, "", INDEX(toplevel,INDEX(sections,ROW()-ROW($A$2))))</f>
        <v/>
      </c>
      <c r="M9" t="str">
        <f t="array" aca="1" ref="M9" ca="1">IF(SUM(IF(OFFSET(attribs,INDEX(sections, ROW()-ROW($A$2))-1, 0, INDEX(sections, ROW()-ROW($A$2)+1) - INDEX(sections, ROW()-ROW($A$2)))=S$1,1,0))&gt;0, "", INDEX(toplevel,INDEX(sections,ROW()-ROW($A$2))))</f>
        <v/>
      </c>
      <c r="N9" t="str">
        <f t="array" aca="1" ref="N9" ca="1">IF(SUM(IF(OFFSET(attribs,INDEX(sections, ROW()-ROW($A$2))-1, 0, INDEX(sections, ROW()-ROW($A$2)+1) - INDEX(sections, ROW()-ROW($A$2)))=T$1,1,0))&gt;0, "", INDEX(toplevel,INDEX(sections,ROW()-ROW($A$2))))</f>
        <v/>
      </c>
      <c r="O9" t="str">
        <f t="array" aca="1" ref="O9" ca="1">IF(SUM(IF(OFFSET(attribs,INDEX(sections, ROW()-ROW($A$2))-1, 0, INDEX(sections, ROW()-ROW($A$2)+1) - INDEX(sections, ROW()-ROW($A$2)))=U$1,1,0))&gt;0, "", INDEX(toplevel,INDEX(sections,ROW()-ROW($A$2))))</f>
        <v/>
      </c>
      <c r="P9" t="str">
        <f t="array" aca="1" ref="P9" ca="1">IF(SUM(IF(OFFSET(attribs,INDEX(sections, ROW()-ROW($A$2))-1, 0, INDEX(sections, ROW()-ROW($A$2)+1) - INDEX(sections, ROW()-ROW($A$2)))=V$1,1,0))&gt;0, "", INDEX(toplevel,INDEX(sections,ROW()-ROW($A$2))))</f>
        <v/>
      </c>
      <c r="R9" s="11" t="str">
        <f t="array" ref="R9">IFERROR(INDEX(ratings,SMALL(IF(attribs=R$1,ROW(attribs)-ROW(INDEX(attribs,1,1))+1),ROW()-ROW(R$2))), "")</f>
        <v/>
      </c>
      <c r="S9" s="11" t="str">
        <f t="array" ref="S9">IFERROR(INDEX(ratings,SMALL(IF(attribs=S$1,ROW(attribs)-ROW(INDEX(attribs,1,1))+1),ROW()-ROW(S$2))), "")</f>
        <v/>
      </c>
      <c r="T9" s="11" t="str">
        <f t="array" ref="T9">IFERROR(INDEX(ratings,SMALL(IF(attribs=T$1,ROW(attribs)-ROW(INDEX(attribs,1,1))+1),ROW()-ROW(T$2))), "")</f>
        <v/>
      </c>
      <c r="U9" s="11" t="str">
        <f t="array" ref="U9">IFERROR(INDEX(ratings,SMALL(IF(attribs=U$1,ROW(attribs)-ROW(INDEX(attribs,1,1))+1),ROW()-ROW(U$2))), "")</f>
        <v/>
      </c>
      <c r="V9" s="11" t="str">
        <f t="array" ref="V9">IFERROR(INDEX(ratings,SMALL(IF(attribs=V$1,ROW(attribs)-ROW(INDEX(attribs,1,1))+1),ROW()-ROW(V$2))), "")</f>
        <v/>
      </c>
    </row>
    <row r="10" spans="1:22" x14ac:dyDescent="0.25">
      <c r="A10" s="1" t="s">
        <v>15</v>
      </c>
      <c r="B10" s="2">
        <v>1</v>
      </c>
      <c r="C10" s="2"/>
      <c r="D10" s="2"/>
      <c r="E10" s="2"/>
      <c r="F10" s="2" t="str">
        <f t="shared" si="0"/>
        <v/>
      </c>
      <c r="G10" s="2">
        <f t="array" ref="G10">MATCH(ROW()-ROW($A$2),sections,1)</f>
        <v>3</v>
      </c>
      <c r="H10" s="2">
        <f t="shared" ca="1" si="1"/>
        <v>0</v>
      </c>
      <c r="I10" s="3">
        <v>0</v>
      </c>
      <c r="K10">
        <v>30</v>
      </c>
      <c r="R10" s="11" t="str">
        <f t="array" ref="R10">IFERROR(INDEX(ratings,SMALL(IF(attribs=R$1,ROW(attribs)-ROW(INDEX(attribs,1,1))+1),ROW()-ROW(R$2))), "")</f>
        <v/>
      </c>
      <c r="S10" s="11" t="str">
        <f t="array" ref="S10">IFERROR(INDEX(ratings,SMALL(IF(attribs=S$1,ROW(attribs)-ROW(INDEX(attribs,1,1))+1),ROW()-ROW(S$2))), "")</f>
        <v/>
      </c>
      <c r="T10" s="11" t="str">
        <f t="array" ref="T10">IFERROR(INDEX(ratings,SMALL(IF(attribs=T$1,ROW(attribs)-ROW(INDEX(attribs,1,1))+1),ROW()-ROW(T$2))), "")</f>
        <v/>
      </c>
      <c r="U10" s="11" t="str">
        <f t="array" ref="U10">IFERROR(INDEX(ratings,SMALL(IF(attribs=U$1,ROW(attribs)-ROW(INDEX(attribs,1,1))+1),ROW()-ROW(U$2))), "")</f>
        <v/>
      </c>
      <c r="V10" s="11" t="str">
        <f t="array" ref="V10">IFERROR(INDEX(ratings,SMALL(IF(attribs=V$1,ROW(attribs)-ROW(INDEX(attribs,1,1))+1),ROW()-ROW(V$2))), "")</f>
        <v/>
      </c>
    </row>
    <row r="11" spans="1:22" x14ac:dyDescent="0.25">
      <c r="A11" s="4"/>
      <c r="B11" s="14"/>
      <c r="C11" s="5" t="s">
        <v>16</v>
      </c>
      <c r="D11" s="5" t="s">
        <v>8</v>
      </c>
      <c r="E11" s="5" t="s">
        <v>13</v>
      </c>
      <c r="F11" s="5" t="b">
        <f t="shared" si="0"/>
        <v>1</v>
      </c>
      <c r="G11" s="5">
        <f t="array" ref="G11">MATCH(ROW()-ROW($A$2),sections,1)</f>
        <v>3</v>
      </c>
      <c r="H11" s="5">
        <f t="shared" ca="1" si="1"/>
        <v>0.25</v>
      </c>
      <c r="I11" s="6">
        <v>1</v>
      </c>
      <c r="R11" s="11" t="str">
        <f t="array" ref="R11">IFERROR(INDEX(ratings,SMALL(IF(attribs=R$1,ROW(attribs)-ROW(INDEX(attribs,1,1))+1),ROW()-ROW(R$2))), "")</f>
        <v/>
      </c>
      <c r="S11" s="11" t="str">
        <f t="array" ref="S11">IFERROR(INDEX(ratings,SMALL(IF(attribs=S$1,ROW(attribs)-ROW(INDEX(attribs,1,1))+1),ROW()-ROW(S$2))), "")</f>
        <v/>
      </c>
      <c r="T11" s="11" t="str">
        <f t="array" ref="T11">IFERROR(INDEX(ratings,SMALL(IF(attribs=T$1,ROW(attribs)-ROW(INDEX(attribs,1,1))+1),ROW()-ROW(T$2))), "")</f>
        <v/>
      </c>
      <c r="U11" s="11" t="str">
        <f t="array" ref="U11">IFERROR(INDEX(ratings,SMALL(IF(attribs=U$1,ROW(attribs)-ROW(INDEX(attribs,1,1))+1),ROW()-ROW(U$2))), "")</f>
        <v/>
      </c>
      <c r="V11" s="11" t="str">
        <f t="array" ref="V11">IFERROR(INDEX(ratings,SMALL(IF(attribs=V$1,ROW(attribs)-ROW(INDEX(attribs,1,1))+1),ROW()-ROW(V$2))), "")</f>
        <v/>
      </c>
    </row>
    <row r="12" spans="1:22" x14ac:dyDescent="0.25">
      <c r="A12" s="4"/>
      <c r="B12" s="14"/>
      <c r="C12" s="5" t="s">
        <v>17</v>
      </c>
      <c r="D12" s="5" t="s">
        <v>4</v>
      </c>
      <c r="E12" s="5" t="s">
        <v>22</v>
      </c>
      <c r="F12" s="5" t="b">
        <f t="shared" si="0"/>
        <v>1</v>
      </c>
      <c r="G12" s="5">
        <f t="array" ref="G12">MATCH(ROW()-ROW($A$2),sections,1)</f>
        <v>3</v>
      </c>
      <c r="H12" s="5">
        <f t="shared" ca="1" si="1"/>
        <v>0.25</v>
      </c>
      <c r="I12" s="6">
        <v>1</v>
      </c>
      <c r="R12" s="11" t="str">
        <f t="array" ref="R12">IFERROR(INDEX(ratings,SMALL(IF(attribs=R$1,ROW(attribs)-ROW(INDEX(attribs,1,1))+1),ROW()-ROW(R$2))), "")</f>
        <v/>
      </c>
      <c r="S12" s="11" t="str">
        <f t="array" ref="S12">IFERROR(INDEX(ratings,SMALL(IF(attribs=S$1,ROW(attribs)-ROW(INDEX(attribs,1,1))+1),ROW()-ROW(S$2))), "")</f>
        <v/>
      </c>
      <c r="T12" s="11" t="str">
        <f t="array" ref="T12">IFERROR(INDEX(ratings,SMALL(IF(attribs=T$1,ROW(attribs)-ROW(INDEX(attribs,1,1))+1),ROW()-ROW(T$2))), "")</f>
        <v/>
      </c>
      <c r="U12" s="11" t="str">
        <f t="array" ref="U12">IFERROR(INDEX(ratings,SMALL(IF(attribs=U$1,ROW(attribs)-ROW(INDEX(attribs,1,1))+1),ROW()-ROW(U$2))), "")</f>
        <v/>
      </c>
      <c r="V12" s="11" t="str">
        <f t="array" ref="V12">IFERROR(INDEX(ratings,SMALL(IF(attribs=V$1,ROW(attribs)-ROW(INDEX(attribs,1,1))+1),ROW()-ROW(V$2))), "")</f>
        <v/>
      </c>
    </row>
    <row r="13" spans="1:22" x14ac:dyDescent="0.25">
      <c r="A13" s="7"/>
      <c r="B13" s="8"/>
      <c r="C13" s="8" t="s">
        <v>18</v>
      </c>
      <c r="D13" s="8" t="s">
        <v>9</v>
      </c>
      <c r="E13" s="8" t="s">
        <v>5</v>
      </c>
      <c r="F13" s="8" t="b">
        <f t="shared" si="0"/>
        <v>1</v>
      </c>
      <c r="G13" s="8">
        <f t="array" ref="G13">MATCH(ROW()-ROW($A$2),sections,1)</f>
        <v>3</v>
      </c>
      <c r="H13" s="8">
        <f t="shared" ca="1" si="1"/>
        <v>0.5</v>
      </c>
      <c r="I13" s="9">
        <v>2</v>
      </c>
      <c r="R13" s="11" t="str">
        <f t="array" ref="R13">IFERROR(INDEX(ratings,SMALL(IF(attribs=R$1,ROW(attribs)-ROW(INDEX(attribs,1,1))+1),ROW()-ROW(R$2))), "")</f>
        <v/>
      </c>
      <c r="S13" s="11" t="str">
        <f t="array" ref="S13">IFERROR(INDEX(ratings,SMALL(IF(attribs=S$1,ROW(attribs)-ROW(INDEX(attribs,1,1))+1),ROW()-ROW(S$2))), "")</f>
        <v/>
      </c>
      <c r="T13" s="11" t="str">
        <f t="array" ref="T13">IFERROR(INDEX(ratings,SMALL(IF(attribs=T$1,ROW(attribs)-ROW(INDEX(attribs,1,1))+1),ROW()-ROW(T$2))), "")</f>
        <v/>
      </c>
      <c r="U13" s="11" t="str">
        <f t="array" ref="U13">IFERROR(INDEX(ratings,SMALL(IF(attribs=U$1,ROW(attribs)-ROW(INDEX(attribs,1,1))+1),ROW()-ROW(U$2))), "")</f>
        <v/>
      </c>
      <c r="V13" s="11" t="str">
        <f t="array" ref="V13">IFERROR(INDEX(ratings,SMALL(IF(attribs=V$1,ROW(attribs)-ROW(INDEX(attribs,1,1))+1),ROW()-ROW(V$2))), "")</f>
        <v/>
      </c>
    </row>
    <row r="14" spans="1:22" x14ac:dyDescent="0.25">
      <c r="A14" s="1" t="s">
        <v>19</v>
      </c>
      <c r="B14" s="2">
        <v>2</v>
      </c>
      <c r="C14" s="2" t="s">
        <v>20</v>
      </c>
      <c r="D14" s="2" t="s">
        <v>7</v>
      </c>
      <c r="E14" s="2"/>
      <c r="F14" s="2" t="str">
        <f t="shared" si="0"/>
        <v/>
      </c>
      <c r="G14" s="2">
        <f t="array" ref="G14">MATCH(ROW()-ROW($A$2),sections,1)</f>
        <v>4</v>
      </c>
      <c r="H14" s="2">
        <f t="shared" ca="1" si="1"/>
        <v>0.8</v>
      </c>
      <c r="I14" s="3">
        <v>2</v>
      </c>
      <c r="R14" s="11" t="str">
        <f t="array" ref="R14">IFERROR(INDEX(ratings,SMALL(IF(attribs=R$1,ROW(attribs)-ROW(INDEX(attribs,1,1))+1),ROW()-ROW(R$2))), "")</f>
        <v/>
      </c>
      <c r="S14" s="11" t="str">
        <f t="array" ref="S14">IFERROR(INDEX(ratings,SMALL(IF(attribs=S$1,ROW(attribs)-ROW(INDEX(attribs,1,1))+1),ROW()-ROW(S$2))), "")</f>
        <v/>
      </c>
      <c r="T14" s="11" t="str">
        <f t="array" ref="T14">IFERROR(INDEX(ratings,SMALL(IF(attribs=T$1,ROW(attribs)-ROW(INDEX(attribs,1,1))+1),ROW()-ROW(T$2))), "")</f>
        <v/>
      </c>
      <c r="U14" s="11" t="str">
        <f t="array" ref="U14">IFERROR(INDEX(ratings,SMALL(IF(attribs=U$1,ROW(attribs)-ROW(INDEX(attribs,1,1))+1),ROW()-ROW(U$2))), "")</f>
        <v/>
      </c>
      <c r="V14" s="11" t="str">
        <f t="array" ref="V14">IFERROR(INDEX(ratings,SMALL(IF(attribs=V$1,ROW(attribs)-ROW(INDEX(attribs,1,1))+1),ROW()-ROW(V$2))), "")</f>
        <v/>
      </c>
    </row>
    <row r="15" spans="1:22" x14ac:dyDescent="0.25">
      <c r="A15" s="4"/>
      <c r="B15" s="14"/>
      <c r="C15" s="5" t="s">
        <v>21</v>
      </c>
      <c r="D15" s="5" t="s">
        <v>10</v>
      </c>
      <c r="E15" s="14" t="s">
        <v>3</v>
      </c>
      <c r="F15" s="5" t="b">
        <f t="shared" si="0"/>
        <v>1</v>
      </c>
      <c r="G15" s="5">
        <f t="array" ref="G15">MATCH(ROW()-ROW($A$2),sections,1)</f>
        <v>4</v>
      </c>
      <c r="H15" s="5">
        <f t="shared" ca="1" si="1"/>
        <v>0.6</v>
      </c>
      <c r="I15" s="6">
        <v>1.5</v>
      </c>
      <c r="R15" s="11" t="str">
        <f t="array" ref="R15">IFERROR(INDEX(ratings,SMALL(IF(attribs=R$1,ROW(attribs)-ROW(INDEX(attribs,1,1))+1),ROW()-ROW(R$2))), "")</f>
        <v/>
      </c>
      <c r="S15" s="11" t="str">
        <f t="array" ref="S15">IFERROR(INDEX(ratings,SMALL(IF(attribs=S$1,ROW(attribs)-ROW(INDEX(attribs,1,1))+1),ROW()-ROW(S$2))), "")</f>
        <v/>
      </c>
      <c r="T15" s="11" t="str">
        <f t="array" ref="T15">IFERROR(INDEX(ratings,SMALL(IF(attribs=T$1,ROW(attribs)-ROW(INDEX(attribs,1,1))+1),ROW()-ROW(T$2))), "")</f>
        <v/>
      </c>
      <c r="U15" s="11" t="str">
        <f t="array" ref="U15">IFERROR(INDEX(ratings,SMALL(IF(attribs=U$1,ROW(attribs)-ROW(INDEX(attribs,1,1))+1),ROW()-ROW(U$2))), "")</f>
        <v/>
      </c>
      <c r="V15" s="11" t="str">
        <f t="array" ref="V15">IFERROR(INDEX(ratings,SMALL(IF(attribs=V$1,ROW(attribs)-ROW(INDEX(attribs,1,1))+1),ROW()-ROW(V$2))), "")</f>
        <v/>
      </c>
    </row>
    <row r="16" spans="1:22" x14ac:dyDescent="0.25">
      <c r="A16" s="4"/>
      <c r="B16" s="14"/>
      <c r="C16" s="5" t="s">
        <v>22</v>
      </c>
      <c r="D16" s="5" t="s">
        <v>4</v>
      </c>
      <c r="E16" s="5" t="s">
        <v>17</v>
      </c>
      <c r="F16" s="5" t="b">
        <f t="shared" si="0"/>
        <v>1</v>
      </c>
      <c r="G16" s="5">
        <f t="array" ref="G16">MATCH(ROW()-ROW($A$2),sections,1)</f>
        <v>4</v>
      </c>
      <c r="H16" s="5">
        <f t="shared" ca="1" si="1"/>
        <v>0.4</v>
      </c>
      <c r="I16" s="6">
        <v>1</v>
      </c>
      <c r="R16" s="11" t="str">
        <f t="array" ref="R16">IFERROR(INDEX(ratings,SMALL(IF(attribs=R$1,ROW(attribs)-ROW(INDEX(attribs,1,1))+1),ROW()-ROW(R$2))), "")</f>
        <v/>
      </c>
      <c r="S16" s="11" t="str">
        <f t="array" ref="S16">IFERROR(INDEX(ratings,SMALL(IF(attribs=S$1,ROW(attribs)-ROW(INDEX(attribs,1,1))+1),ROW()-ROW(S$2))), "")</f>
        <v/>
      </c>
      <c r="T16" s="11" t="str">
        <f t="array" ref="T16">IFERROR(INDEX(ratings,SMALL(IF(attribs=T$1,ROW(attribs)-ROW(INDEX(attribs,1,1))+1),ROW()-ROW(T$2))), "")</f>
        <v/>
      </c>
      <c r="U16" s="11" t="str">
        <f t="array" ref="U16">IFERROR(INDEX(ratings,SMALL(IF(attribs=U$1,ROW(attribs)-ROW(INDEX(attribs,1,1))+1),ROW()-ROW(U$2))), "")</f>
        <v/>
      </c>
      <c r="V16" s="11" t="str">
        <f t="array" ref="V16">IFERROR(INDEX(ratings,SMALL(IF(attribs=V$1,ROW(attribs)-ROW(INDEX(attribs,1,1))+1),ROW()-ROW(V$2))), "")</f>
        <v/>
      </c>
    </row>
    <row r="17" spans="1:22" x14ac:dyDescent="0.25">
      <c r="A17" s="7"/>
      <c r="B17" s="8"/>
      <c r="C17" s="8" t="s">
        <v>23</v>
      </c>
      <c r="D17" s="8" t="s">
        <v>9</v>
      </c>
      <c r="E17" s="8" t="s">
        <v>14</v>
      </c>
      <c r="F17" s="8" t="b">
        <f t="shared" si="0"/>
        <v>1</v>
      </c>
      <c r="G17" s="8">
        <f t="array" ref="G17">MATCH(ROW()-ROW($A$2),sections,1)</f>
        <v>4</v>
      </c>
      <c r="H17" s="8">
        <f t="shared" ca="1" si="1"/>
        <v>0.2</v>
      </c>
      <c r="I17" s="9">
        <v>0.5</v>
      </c>
      <c r="R17" s="11" t="str">
        <f t="array" ref="R17">IFERROR(INDEX(ratings,SMALL(IF(attribs=R$1,ROW(attribs)-ROW(INDEX(attribs,1,1))+1),ROW()-ROW(R$2))), "")</f>
        <v/>
      </c>
      <c r="S17" s="11" t="str">
        <f t="array" ref="S17">IFERROR(INDEX(ratings,SMALL(IF(attribs=S$1,ROW(attribs)-ROW(INDEX(attribs,1,1))+1),ROW()-ROW(S$2))), "")</f>
        <v/>
      </c>
      <c r="T17" s="11" t="str">
        <f t="array" ref="T17">IFERROR(INDEX(ratings,SMALL(IF(attribs=T$1,ROW(attribs)-ROW(INDEX(attribs,1,1))+1),ROW()-ROW(T$2))), "")</f>
        <v/>
      </c>
      <c r="U17" s="11" t="str">
        <f t="array" ref="U17">IFERROR(INDEX(ratings,SMALL(IF(attribs=U$1,ROW(attribs)-ROW(INDEX(attribs,1,1))+1),ROW()-ROW(U$2))), "")</f>
        <v/>
      </c>
      <c r="V17" s="11" t="str">
        <f t="array" ref="V17">IFERROR(INDEX(ratings,SMALL(IF(attribs=V$1,ROW(attribs)-ROW(INDEX(attribs,1,1))+1),ROW()-ROW(V$2))), "")</f>
        <v/>
      </c>
    </row>
    <row r="18" spans="1:22" x14ac:dyDescent="0.25">
      <c r="A18" s="1" t="s">
        <v>24</v>
      </c>
      <c r="B18" s="2">
        <v>1</v>
      </c>
      <c r="C18" s="2" t="s">
        <v>25</v>
      </c>
      <c r="D18" s="2" t="s">
        <v>10</v>
      </c>
      <c r="E18" s="2"/>
      <c r="F18" s="2" t="str">
        <f t="shared" si="0"/>
        <v/>
      </c>
      <c r="G18" s="2">
        <f t="array" ref="G18">MATCH(ROW()-ROW($A$2),sections,1)</f>
        <v>5</v>
      </c>
      <c r="H18" s="2">
        <f t="shared" ca="1" si="1"/>
        <v>0.4</v>
      </c>
      <c r="I18" s="3">
        <v>2</v>
      </c>
      <c r="R18" s="13" t="s">
        <v>6</v>
      </c>
      <c r="S18" s="13" t="s">
        <v>6</v>
      </c>
      <c r="T18" s="13" t="s">
        <v>6</v>
      </c>
      <c r="U18" s="13" t="s">
        <v>6</v>
      </c>
      <c r="V18" s="13" t="s">
        <v>6</v>
      </c>
    </row>
    <row r="19" spans="1:22" x14ac:dyDescent="0.25">
      <c r="A19" s="4"/>
      <c r="B19" s="14"/>
      <c r="C19" s="5" t="s">
        <v>26</v>
      </c>
      <c r="D19" s="5" t="s">
        <v>4</v>
      </c>
      <c r="E19" s="5"/>
      <c r="F19" s="5" t="str">
        <f t="shared" si="0"/>
        <v/>
      </c>
      <c r="G19" s="5">
        <f t="array" ref="G19">MATCH(ROW()-ROW($A$2),sections,1)</f>
        <v>5</v>
      </c>
      <c r="H19" s="5">
        <f t="shared" ca="1" si="1"/>
        <v>0.2</v>
      </c>
      <c r="I19" s="6">
        <v>1</v>
      </c>
      <c r="R19" s="10" t="str">
        <f t="array" aca="1" ref="R19:R22" ca="1">IFERROR(INDEX(L$3:L$9,SMALL(IF(L$3:L$9&lt;&gt;"",ROW(L$3:L$9)-ROW(L$2)),ROW()-ROW(R$18))), "")</f>
        <v>DEFENSE</v>
      </c>
      <c r="S19" s="10" t="str">
        <f t="array" aca="1" ref="S19:S22" ca="1">IFERROR(INDEX(M$3:M$9,SMALL(IF(M$3:M$9&lt;&gt;"",ROW(M$3:M$9)-ROW(M$2)),ROW()-ROW(S$18))), "")</f>
        <v>PITCHING</v>
      </c>
      <c r="T19" s="10" t="str">
        <f t="array" aca="1" ref="T19:T22" ca="1">IFERROR(INDEX(N$3:N$9,SMALL(IF(N$3:N$9&lt;&gt;"",ROW(N$3:N$9)-ROW(N$2)),ROW()-ROW(T$18))), "")</f>
        <v>BATTING</v>
      </c>
      <c r="U19" s="10" t="str">
        <f t="array" aca="1" ref="U19:U22" ca="1">IFERROR(INDEX(O$3:O$9,SMALL(IF(O$3:O$9&lt;&gt;"",ROW(O$3:O$9)-ROW(O$2)),ROW()-ROW(U$18))), "")</f>
        <v>CONSTITUTION</v>
      </c>
      <c r="V19" s="10" t="str">
        <f t="array" aca="1" ref="V19:V22" ca="1">IFERROR(INDEX(P$3:P$9,SMALL(IF(P$3:P$9&lt;&gt;"",ROW(P$3:P$9)-ROW(P$2)),ROW()-ROW(V$18))), "")</f>
        <v>BASERUNNING</v>
      </c>
    </row>
    <row r="20" spans="1:22" x14ac:dyDescent="0.25">
      <c r="A20" s="4"/>
      <c r="B20" s="14"/>
      <c r="C20" s="5" t="s">
        <v>28</v>
      </c>
      <c r="D20" s="5" t="s">
        <v>9</v>
      </c>
      <c r="E20" s="5"/>
      <c r="F20" s="5" t="str">
        <f t="shared" si="0"/>
        <v/>
      </c>
      <c r="G20" s="5">
        <f t="array" ref="G20">MATCH(ROW()-ROW($A$2),sections,1)</f>
        <v>5</v>
      </c>
      <c r="H20" s="5">
        <f t="shared" ca="1" si="1"/>
        <v>0.2</v>
      </c>
      <c r="I20" s="6">
        <v>1</v>
      </c>
      <c r="R20" s="11" t="str">
        <f ca="1"/>
        <v>EDGE</v>
      </c>
      <c r="S20" s="11" t="str">
        <f ca="1"/>
        <v/>
      </c>
      <c r="T20" s="11" t="str">
        <f ca="1"/>
        <v>BASERUNNING</v>
      </c>
      <c r="U20" s="11" t="str">
        <f ca="1"/>
        <v/>
      </c>
      <c r="V20" s="11" t="str">
        <f ca="1"/>
        <v>DEFENSE</v>
      </c>
    </row>
    <row r="21" spans="1:22" x14ac:dyDescent="0.25">
      <c r="A21" s="7"/>
      <c r="B21" s="8"/>
      <c r="C21" s="8" t="s">
        <v>29</v>
      </c>
      <c r="D21" s="8" t="s">
        <v>8</v>
      </c>
      <c r="E21" s="8"/>
      <c r="F21" s="8" t="str">
        <f t="shared" si="0"/>
        <v/>
      </c>
      <c r="G21" s="8">
        <f t="array" ref="G21">MATCH(ROW()-ROW($A$2),sections,1)</f>
        <v>5</v>
      </c>
      <c r="H21" s="8">
        <f t="shared" ca="1" si="1"/>
        <v>0.2</v>
      </c>
      <c r="I21" s="9">
        <v>1</v>
      </c>
      <c r="R21" s="11" t="str">
        <f ca="1"/>
        <v/>
      </c>
      <c r="S21" s="11" t="str">
        <f ca="1"/>
        <v/>
      </c>
      <c r="T21" s="11" t="str">
        <f ca="1"/>
        <v/>
      </c>
      <c r="U21" s="11" t="str">
        <f ca="1"/>
        <v/>
      </c>
      <c r="V21" s="11" t="str">
        <f ca="1"/>
        <v/>
      </c>
    </row>
    <row r="22" spans="1:22" x14ac:dyDescent="0.25">
      <c r="A22" s="1" t="s">
        <v>30</v>
      </c>
      <c r="B22" s="2">
        <v>1.5</v>
      </c>
      <c r="C22" s="2" t="s">
        <v>31</v>
      </c>
      <c r="D22" s="2" t="s">
        <v>7</v>
      </c>
      <c r="E22" s="2"/>
      <c r="F22" s="2" t="str">
        <f t="shared" si="0"/>
        <v/>
      </c>
      <c r="G22" s="2">
        <f t="array" ref="G22">MATCH(ROW()-ROW($A$2),sections,1)</f>
        <v>6</v>
      </c>
      <c r="H22" s="2">
        <f t="shared" ca="1" si="1"/>
        <v>0.33333333333333331</v>
      </c>
      <c r="I22" s="3">
        <v>1</v>
      </c>
      <c r="R22" s="12" t="str">
        <f ca="1"/>
        <v/>
      </c>
      <c r="S22" s="12" t="str">
        <f ca="1"/>
        <v/>
      </c>
      <c r="T22" s="12" t="str">
        <f ca="1"/>
        <v/>
      </c>
      <c r="U22" s="12" t="str">
        <f ca="1"/>
        <v/>
      </c>
      <c r="V22" s="12" t="str">
        <f ca="1"/>
        <v/>
      </c>
    </row>
    <row r="23" spans="1:22" x14ac:dyDescent="0.25">
      <c r="A23" s="4"/>
      <c r="B23" s="14"/>
      <c r="C23" s="5" t="s">
        <v>32</v>
      </c>
      <c r="D23" s="14" t="s">
        <v>8</v>
      </c>
      <c r="E23" s="5"/>
      <c r="F23" s="5" t="str">
        <f t="shared" si="0"/>
        <v/>
      </c>
      <c r="G23" s="5">
        <f t="array" ref="G23">MATCH(ROW()-ROW($A$2),sections,1)</f>
        <v>6</v>
      </c>
      <c r="H23" s="5">
        <f t="shared" ca="1" si="1"/>
        <v>0.16666666666666666</v>
      </c>
      <c r="I23" s="6">
        <v>0.5</v>
      </c>
    </row>
    <row r="24" spans="1:22" x14ac:dyDescent="0.25">
      <c r="A24" s="4"/>
      <c r="B24" s="14"/>
      <c r="C24" s="5" t="s">
        <v>33</v>
      </c>
      <c r="D24" s="14" t="s">
        <v>10</v>
      </c>
      <c r="E24" s="5"/>
      <c r="F24" s="5" t="str">
        <f t="shared" si="0"/>
        <v/>
      </c>
      <c r="G24" s="5">
        <f t="array" ref="G24">MATCH(ROW()-ROW($A$2),sections,1)</f>
        <v>6</v>
      </c>
      <c r="H24" s="5">
        <f t="shared" ca="1" si="1"/>
        <v>0.16666666666666666</v>
      </c>
      <c r="I24" s="6">
        <v>0.5</v>
      </c>
    </row>
    <row r="25" spans="1:22" x14ac:dyDescent="0.25">
      <c r="A25" s="4"/>
      <c r="B25" s="14"/>
      <c r="C25" s="5" t="s">
        <v>34</v>
      </c>
      <c r="D25" s="5" t="s">
        <v>4</v>
      </c>
      <c r="E25" s="5"/>
      <c r="F25" s="5" t="str">
        <f t="shared" si="0"/>
        <v/>
      </c>
      <c r="G25" s="5">
        <f t="array" ref="G25">MATCH(ROW()-ROW($A$2),sections,1)</f>
        <v>6</v>
      </c>
      <c r="H25" s="5">
        <f t="shared" ca="1" si="1"/>
        <v>0.33333333333333331</v>
      </c>
      <c r="I25" s="6">
        <v>1</v>
      </c>
    </row>
    <row r="26" spans="1:22" x14ac:dyDescent="0.25">
      <c r="A26" s="7"/>
      <c r="B26" s="14"/>
      <c r="C26" s="8" t="s">
        <v>35</v>
      </c>
      <c r="D26" s="8" t="s">
        <v>4</v>
      </c>
      <c r="E26" s="8"/>
      <c r="F26" s="8" t="str">
        <f t="shared" si="0"/>
        <v/>
      </c>
      <c r="G26" s="8">
        <f t="array" ref="G26">MATCH(ROW()-ROW($A$2),sections,1)</f>
        <v>6</v>
      </c>
      <c r="H26" s="8">
        <f t="shared" ca="1" si="1"/>
        <v>0.5</v>
      </c>
      <c r="I26" s="9">
        <v>1.5</v>
      </c>
    </row>
    <row r="27" spans="1:22" x14ac:dyDescent="0.25">
      <c r="A27" s="1" t="s">
        <v>36</v>
      </c>
      <c r="B27" s="2">
        <v>1.5</v>
      </c>
      <c r="C27" s="2" t="s">
        <v>37</v>
      </c>
      <c r="D27" s="2" t="s">
        <v>7</v>
      </c>
      <c r="E27" s="2"/>
      <c r="F27" s="2" t="str">
        <f t="shared" si="0"/>
        <v/>
      </c>
      <c r="G27" s="2">
        <f t="array" ref="G27">MATCH(ROW()-ROW($A$2),sections,1)</f>
        <v>7</v>
      </c>
      <c r="H27" s="2">
        <f t="shared" ca="1" si="1"/>
        <v>0.23076923076923078</v>
      </c>
      <c r="I27" s="3">
        <v>1</v>
      </c>
    </row>
    <row r="28" spans="1:22" x14ac:dyDescent="0.25">
      <c r="A28" s="4"/>
      <c r="B28" s="14"/>
      <c r="C28" s="5" t="s">
        <v>38</v>
      </c>
      <c r="D28" s="5" t="s">
        <v>8</v>
      </c>
      <c r="E28" s="5"/>
      <c r="F28" s="5" t="str">
        <f t="shared" si="0"/>
        <v/>
      </c>
      <c r="G28" s="5">
        <f t="array" ref="G28">MATCH(ROW()-ROW($A$2),sections,1)</f>
        <v>7</v>
      </c>
      <c r="H28" s="5">
        <f t="shared" ca="1" si="1"/>
        <v>0.23076923076923078</v>
      </c>
      <c r="I28" s="6">
        <v>1</v>
      </c>
    </row>
    <row r="29" spans="1:22" x14ac:dyDescent="0.25">
      <c r="A29" s="4"/>
      <c r="B29" s="14"/>
      <c r="C29" s="5" t="s">
        <v>39</v>
      </c>
      <c r="D29" s="5" t="s">
        <v>10</v>
      </c>
      <c r="E29" s="5"/>
      <c r="F29" s="5" t="str">
        <f t="shared" si="0"/>
        <v/>
      </c>
      <c r="G29" s="5">
        <f t="array" ref="G29">MATCH(ROW()-ROW($A$2),sections,1)</f>
        <v>7</v>
      </c>
      <c r="H29" s="5">
        <f t="shared" ca="1" si="1"/>
        <v>0.23076923076923078</v>
      </c>
      <c r="I29" s="6">
        <v>1</v>
      </c>
    </row>
    <row r="30" spans="1:22" x14ac:dyDescent="0.25">
      <c r="A30" s="4"/>
      <c r="B30" s="14"/>
      <c r="C30" s="5" t="s">
        <v>40</v>
      </c>
      <c r="D30" s="5" t="s">
        <v>4</v>
      </c>
      <c r="E30" s="5"/>
      <c r="F30" s="5" t="str">
        <f t="shared" si="0"/>
        <v/>
      </c>
      <c r="G30" s="5">
        <f t="array" ref="G30">MATCH(ROW()-ROW($A$2),sections,1)</f>
        <v>7</v>
      </c>
      <c r="H30" s="5">
        <f t="shared" ca="1" si="1"/>
        <v>0.34615384615384615</v>
      </c>
      <c r="I30" s="6">
        <v>1.5</v>
      </c>
    </row>
    <row r="31" spans="1:22" x14ac:dyDescent="0.25">
      <c r="A31" s="7"/>
      <c r="B31" s="8"/>
      <c r="C31" s="8" t="s">
        <v>42</v>
      </c>
      <c r="D31" s="8" t="s">
        <v>9</v>
      </c>
      <c r="E31" s="8"/>
      <c r="F31" s="8" t="str">
        <f t="shared" si="0"/>
        <v/>
      </c>
      <c r="G31" s="8">
        <f t="array" ref="G31">MATCH(ROW()-ROW($A$2),sections,1)</f>
        <v>7</v>
      </c>
      <c r="H31" s="8">
        <f t="shared" ca="1" si="1"/>
        <v>0.46153846153846156</v>
      </c>
      <c r="I31" s="9">
        <v>2</v>
      </c>
    </row>
    <row r="32" spans="1:22" x14ac:dyDescent="0.25">
      <c r="B32">
        <f>SUM(toplevelws)</f>
        <v>10</v>
      </c>
    </row>
  </sheetData>
  <conditionalFormatting sqref="E3:E31">
    <cfRule type="expression" dxfId="1" priority="3">
      <formula>OR(ISBLANK(F3), NOT(F3))</formula>
    </cfRule>
  </conditionalFormatting>
  <conditionalFormatting sqref="R2:V2">
    <cfRule type="colorScale" priority="2">
      <colorScale>
        <cfvo type="formula" val="$B$32/5*0.8"/>
        <cfvo type="formula" val="$B$32/5"/>
        <cfvo type="formula" val="$B$32/5*1.2"/>
        <color rgb="FFF8696B"/>
        <color rgb="FFFFEB84"/>
        <color rgb="FF63BE7B"/>
      </colorScale>
    </cfRule>
  </conditionalFormatting>
  <conditionalFormatting sqref="R3:V17">
    <cfRule type="expression" dxfId="0" priority="1">
      <formula>COUNTIF(links, R3) &gt;0</formula>
    </cfRule>
  </conditionalFormatting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16</vt:i4>
      </vt:variant>
    </vt:vector>
  </HeadingPairs>
  <TitlesOfParts>
    <vt:vector size="18" baseType="lpstr">
      <vt:lpstr>Sheet1 (2)</vt:lpstr>
      <vt:lpstr>Sheet1</vt:lpstr>
      <vt:lpstr>'Sheet1 (2)'!adjusted</vt:lpstr>
      <vt:lpstr>adjusted</vt:lpstr>
      <vt:lpstr>'Sheet1 (2)'!attribs</vt:lpstr>
      <vt:lpstr>attribs</vt:lpstr>
      <vt:lpstr>'Sheet1 (2)'!links</vt:lpstr>
      <vt:lpstr>links</vt:lpstr>
      <vt:lpstr>'Sheet1 (2)'!ratings</vt:lpstr>
      <vt:lpstr>ratings</vt:lpstr>
      <vt:lpstr>'Sheet1 (2)'!sections</vt:lpstr>
      <vt:lpstr>sections</vt:lpstr>
      <vt:lpstr>'Sheet1 (2)'!toplevel</vt:lpstr>
      <vt:lpstr>toplevel</vt:lpstr>
      <vt:lpstr>'Sheet1 (2)'!toplevelws</vt:lpstr>
      <vt:lpstr>toplevelws</vt:lpstr>
      <vt:lpstr>'Sheet1 (2)'!weights</vt:lpstr>
      <vt:lpstr>weights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Kayla McGiffen</dc:creator>
  <cp:lastModifiedBy>Kayla McGiffen</cp:lastModifiedBy>
  <dcterms:created xsi:type="dcterms:W3CDTF">2021-09-10T00:36:58Z</dcterms:created>
  <dcterms:modified xsi:type="dcterms:W3CDTF">2022-06-11T18:01:12Z</dcterms:modified>
</cp:coreProperties>
</file>