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gitdn\20200228start\xls_node\stock\"/>
    </mc:Choice>
  </mc:AlternateContent>
  <xr:revisionPtr revIDLastSave="0" documentId="13_ncr:1_{BFF4C6FC-BDB3-43BC-BD73-909D6220F7D0}" xr6:coauthVersionLast="47" xr6:coauthVersionMax="47" xr10:uidLastSave="{00000000-0000-0000-0000-000000000000}"/>
  <bookViews>
    <workbookView xWindow="38280" yWindow="-6345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8" i="1" l="1"/>
  <c r="K527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C527" i="1"/>
  <c r="C528" i="1"/>
  <c r="K524" i="1"/>
  <c r="K525" i="1"/>
  <c r="K526" i="1"/>
  <c r="K523" i="1"/>
  <c r="C520" i="1"/>
  <c r="C521" i="1"/>
  <c r="C522" i="1"/>
  <c r="C523" i="1"/>
  <c r="C524" i="1"/>
  <c r="C525" i="1"/>
  <c r="C526" i="1"/>
  <c r="C519" i="1"/>
  <c r="K522" i="1"/>
  <c r="K521" i="1"/>
  <c r="K520" i="1"/>
  <c r="K517" i="1"/>
  <c r="K518" i="1"/>
  <c r="K519" i="1"/>
  <c r="K516" i="1"/>
  <c r="C516" i="1"/>
  <c r="C517" i="1"/>
  <c r="C518" i="1"/>
  <c r="K514" i="1"/>
  <c r="K515" i="1"/>
  <c r="K513" i="1"/>
  <c r="D513" i="1"/>
  <c r="D514" i="1"/>
  <c r="D515" i="1"/>
  <c r="C513" i="1"/>
  <c r="C514" i="1"/>
  <c r="C515" i="1"/>
  <c r="K512" i="1"/>
  <c r="K506" i="1"/>
  <c r="K507" i="1"/>
  <c r="K508" i="1"/>
  <c r="K509" i="1"/>
  <c r="K510" i="1"/>
  <c r="K511" i="1"/>
  <c r="K505" i="1"/>
  <c r="D505" i="1"/>
  <c r="D506" i="1"/>
  <c r="D507" i="1"/>
  <c r="D508" i="1"/>
  <c r="D509" i="1"/>
  <c r="D510" i="1"/>
  <c r="D511" i="1"/>
  <c r="D512" i="1"/>
  <c r="C505" i="1"/>
  <c r="C506" i="1"/>
  <c r="C507" i="1"/>
  <c r="C508" i="1"/>
  <c r="C509" i="1"/>
  <c r="C510" i="1"/>
  <c r="C511" i="1"/>
  <c r="C512" i="1"/>
  <c r="K498" i="1"/>
  <c r="K499" i="1"/>
  <c r="K500" i="1"/>
  <c r="K501" i="1"/>
  <c r="K502" i="1"/>
  <c r="K503" i="1"/>
  <c r="K504" i="1"/>
  <c r="K497" i="1"/>
  <c r="D497" i="1"/>
  <c r="D498" i="1"/>
  <c r="D499" i="1"/>
  <c r="D500" i="1"/>
  <c r="D501" i="1"/>
  <c r="D502" i="1"/>
  <c r="D503" i="1"/>
  <c r="D504" i="1"/>
  <c r="C497" i="1"/>
  <c r="C498" i="1"/>
  <c r="C499" i="1"/>
  <c r="C500" i="1"/>
  <c r="C501" i="1"/>
  <c r="C502" i="1"/>
  <c r="C503" i="1"/>
  <c r="C504" i="1"/>
  <c r="K489" i="1"/>
  <c r="K490" i="1"/>
  <c r="K491" i="1"/>
  <c r="K492" i="1"/>
  <c r="K493" i="1"/>
  <c r="K494" i="1"/>
  <c r="K495" i="1"/>
  <c r="K496" i="1"/>
  <c r="K488" i="1"/>
  <c r="D488" i="1"/>
  <c r="D489" i="1"/>
  <c r="D490" i="1"/>
  <c r="D491" i="1"/>
  <c r="D492" i="1"/>
  <c r="D493" i="1"/>
  <c r="D494" i="1"/>
  <c r="D495" i="1"/>
  <c r="D496" i="1"/>
  <c r="C488" i="1"/>
  <c r="C489" i="1"/>
  <c r="C490" i="1"/>
  <c r="C491" i="1"/>
  <c r="C492" i="1"/>
  <c r="C493" i="1"/>
  <c r="C494" i="1"/>
  <c r="C495" i="1"/>
  <c r="C496" i="1"/>
  <c r="K482" i="1"/>
  <c r="K483" i="1"/>
  <c r="K484" i="1"/>
  <c r="K485" i="1"/>
  <c r="K486" i="1"/>
  <c r="K487" i="1"/>
  <c r="D487" i="1"/>
  <c r="C487" i="1"/>
  <c r="D483" i="1"/>
  <c r="D484" i="1"/>
  <c r="D485" i="1"/>
  <c r="D486" i="1"/>
  <c r="C483" i="1"/>
  <c r="C484" i="1"/>
  <c r="C485" i="1"/>
  <c r="C486" i="1"/>
  <c r="K477" i="1"/>
  <c r="K478" i="1"/>
  <c r="K479" i="1"/>
  <c r="K480" i="1"/>
  <c r="K481" i="1"/>
  <c r="K476" i="1"/>
  <c r="D476" i="1"/>
  <c r="D477" i="1"/>
  <c r="D478" i="1"/>
  <c r="D479" i="1"/>
  <c r="D480" i="1"/>
  <c r="D481" i="1"/>
  <c r="D482" i="1"/>
  <c r="C476" i="1"/>
  <c r="C477" i="1"/>
  <c r="C478" i="1"/>
  <c r="C479" i="1"/>
  <c r="C480" i="1"/>
  <c r="C481" i="1"/>
  <c r="C482" i="1"/>
  <c r="K473" i="1"/>
  <c r="K474" i="1"/>
  <c r="K475" i="1"/>
  <c r="K472" i="1"/>
  <c r="D472" i="1"/>
  <c r="D473" i="1"/>
  <c r="D474" i="1"/>
  <c r="D475" i="1"/>
  <c r="C472" i="1"/>
  <c r="C473" i="1"/>
  <c r="C474" i="1"/>
  <c r="C475" i="1"/>
  <c r="K471" i="1"/>
  <c r="D471" i="1"/>
  <c r="C471" i="1"/>
  <c r="K470" i="1"/>
  <c r="D470" i="1"/>
  <c r="C470" i="1"/>
  <c r="K469" i="1"/>
  <c r="D469" i="1"/>
  <c r="C468" i="1"/>
  <c r="C469" i="1"/>
  <c r="K468" i="1"/>
  <c r="K464" i="1"/>
  <c r="K465" i="1"/>
  <c r="K466" i="1"/>
  <c r="K467" i="1"/>
  <c r="K463" i="1"/>
  <c r="D463" i="1"/>
  <c r="D464" i="1"/>
  <c r="D465" i="1"/>
  <c r="D466" i="1"/>
  <c r="D467" i="1"/>
  <c r="D468" i="1"/>
  <c r="C463" i="1"/>
  <c r="C464" i="1"/>
  <c r="C465" i="1"/>
  <c r="C466" i="1"/>
  <c r="C467" i="1"/>
  <c r="C461" i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<sst xmlns="http://schemas.openxmlformats.org/spreadsheetml/2006/main" count="42213" uniqueCount="17843">
  <si>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</si>
  <si>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</si>
  <si>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</si>
  <si>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</si>
  <si>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</si>
  <si>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</si>
  <si>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</si>
  <si>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</si>
  <si>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</si>
  <si>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</si>
  <si>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</si>
  <si>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</si>
  <si>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</si>
  <si>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</si>
  <si>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</si>
  <si>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</si>
  <si>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</si>
  <si>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</si>
  <si>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</si>
  <si>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</si>
  <si>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</si>
  <si>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</si>
  <si>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</si>
  <si>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</si>
  <si>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</si>
  <si>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</si>
  <si>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</si>
  <si>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</si>
  <si>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</si>
  <si>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</si>
  <si>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</si>
  <si>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</si>
  <si>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</si>
  <si>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</si>
  <si>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</si>
  <si>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</si>
  <si>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</si>
  <si>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</si>
  <si>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</si>
  <si>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</si>
  <si>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</si>
  <si>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</si>
  <si>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</si>
  <si>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</si>
  <si>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</si>
  <si>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</si>
  <si>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</si>
  <si>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</si>
  <si>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</si>
  <si>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</si>
  <si>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</si>
  <si>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</si>
  <si>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</si>
  <si>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</si>
  <si>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</si>
  <si>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</si>
  <si>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</si>
  <si>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</si>
  <si>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</si>
  <si>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</si>
  <si>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</si>
  <si>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</si>
  <si>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</si>
  <si>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</si>
  <si>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</si>
  <si>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</si>
  <si>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</si>
  <si>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</si>
  <si>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</si>
  <si>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</si>
  <si>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</si>
  <si>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</si>
  <si>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</si>
  <si>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</si>
  <si>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</si>
  <si>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</si>
  <si>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</si>
  <si>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</si>
  <si>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</si>
  <si>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</si>
  <si>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</si>
  <si>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</si>
  <si>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</si>
  <si>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</si>
  <si>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</si>
  <si>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</si>
  <si>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</si>
  <si>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</si>
  <si>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</si>
  <si>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</si>
  <si>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</si>
  <si>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</si>
  <si>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</si>
  <si>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</si>
  <si>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</si>
  <si>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</si>
  <si>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</si>
  <si>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</si>
  <si>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</si>
  <si>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</si>
  <si>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</si>
  <si>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</si>
  <si>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</si>
  <si>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</si>
  <si>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</si>
  <si>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</si>
  <si>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</si>
  <si>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</si>
  <si>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</si>
  <si>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</si>
  <si>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</si>
  <si>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</si>
  <si>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</si>
  <si>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</si>
  <si>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</si>
  <si>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</si>
  <si>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</si>
  <si>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</si>
  <si>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</si>
  <si>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</si>
  <si>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</si>
  <si>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</si>
  <si>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</si>
  <si>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</si>
  <si>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</si>
  <si>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</si>
  <si>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</si>
  <si>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</si>
  <si>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</si>
  <si>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</si>
  <si>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</si>
  <si>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</si>
  <si>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</si>
  <si>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</si>
  <si>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</si>
  <si>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</si>
  <si>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</si>
  <si>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</si>
  <si>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</si>
  <si>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</si>
  <si>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</si>
  <si>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</si>
  <si>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</si>
  <si>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</si>
  <si>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</si>
  <si>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</si>
  <si>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</si>
  <si>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</si>
  <si>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</si>
  <si>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</si>
  <si>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</si>
  <si>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</si>
  <si>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</si>
  <si>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</si>
  <si>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</si>
  <si>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</si>
  <si>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</si>
  <si>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</si>
  <si>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</si>
  <si>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</si>
  <si>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</si>
  <si>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</si>
  <si>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</si>
  <si>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</si>
  <si>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</si>
  <si>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</si>
  <si>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</si>
  <si>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</si>
  <si>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</si>
  <si>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</si>
  <si>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</si>
  <si>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</si>
  <si>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</si>
  <si>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</si>
  <si>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</si>
  <si>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</si>
  <si>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</si>
  <si>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</si>
  <si>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</si>
  <si>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</si>
  <si>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</si>
  <si>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</si>
  <si>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</si>
  <si>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</si>
  <si>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</si>
  <si>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</si>
  <si>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</si>
  <si>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</si>
  <si>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</si>
  <si>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</si>
  <si>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</si>
  <si>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</si>
  <si>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</si>
  <si>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</si>
  <si>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</si>
  <si>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</si>
  <si>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</si>
  <si>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</si>
  <si>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</si>
  <si>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</si>
  <si>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</si>
  <si>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</si>
  <si>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</si>
  <si>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</si>
  <si>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</si>
  <si>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</si>
  <si>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</si>
  <si>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</si>
  <si>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</si>
  <si>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</si>
  <si>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</si>
  <si>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</si>
  <si>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</si>
  <si>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</si>
  <si>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</si>
  <si>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</si>
  <si>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</si>
  <si>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</si>
  <si>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</si>
  <si>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</si>
  <si>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</si>
  <si>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</si>
  <si>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</si>
  <si>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</si>
  <si>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</si>
  <si>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</si>
  <si>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</si>
  <si>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</si>
  <si>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</si>
  <si>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</si>
  <si>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</si>
  <si>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</si>
  <si>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</si>
  <si>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</si>
  <si>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</si>
  <si>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</si>
  <si>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</si>
  <si>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</si>
  <si>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</si>
  <si>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</si>
  <si>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</si>
  <si>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</si>
  <si>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</si>
  <si>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</si>
  <si>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</si>
  <si>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</si>
  <si>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</si>
  <si>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</si>
  <si>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</si>
  <si>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</si>
  <si>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</si>
  <si>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</si>
  <si>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</si>
  <si>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</si>
  <si>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</si>
  <si>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</si>
  <si>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</si>
  <si>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</si>
  <si>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</si>
  <si>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</si>
  <si>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</si>
  <si>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</si>
  <si>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</si>
  <si>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</si>
  <si>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</si>
  <si>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</si>
  <si>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</si>
  <si>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</si>
  <si>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</si>
  <si>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</si>
  <si>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</si>
  <si>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</si>
  <si>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</si>
  <si>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</si>
  <si>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</si>
  <si>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</si>
  <si>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</si>
  <si>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</si>
  <si>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</si>
  <si>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</si>
  <si>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</si>
  <si>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</si>
  <si>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</si>
  <si>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</si>
  <si>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</si>
  <si>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</si>
  <si>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</si>
  <si>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</si>
  <si>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</si>
  <si>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</si>
  <si>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</si>
  <si>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</si>
  <si>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</si>
  <si>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</si>
  <si>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</si>
  <si>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</si>
  <si>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</si>
  <si>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</si>
  <si>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</si>
  <si>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</si>
  <si>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</si>
  <si>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</si>
  <si>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</si>
  <si>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</si>
  <si>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</si>
  <si>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</si>
  <si>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</si>
  <si>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</si>
  <si>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</si>
  <si>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</si>
  <si>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</si>
  <si>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</si>
  <si>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</si>
  <si>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</si>
  <si>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</si>
  <si>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</si>
  <si>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</si>
  <si>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</si>
  <si>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</si>
  <si>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</si>
  <si>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</si>
  <si>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</si>
  <si>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</si>
  <si>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</si>
  <si>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</si>
  <si>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</si>
  <si>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</si>
  <si>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</si>
  <si>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</si>
  <si>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</si>
  <si>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</si>
  <si>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</si>
  <si>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</si>
  <si>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</si>
  <si>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</si>
  <si>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</si>
  <si>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</si>
  <si>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</si>
  <si>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</si>
  <si>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</si>
  <si>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</si>
  <si>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</si>
  <si>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</si>
  <si>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</si>
  <si>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</si>
  <si>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</si>
  <si>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</si>
  <si>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</si>
  <si>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</si>
  <si>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</si>
  <si>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</si>
  <si>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</si>
  <si>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</si>
  <si>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</si>
  <si>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</si>
  <si>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</si>
  <si>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</si>
  <si>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</si>
  <si>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</si>
  <si>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</si>
  <si>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</si>
  <si>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</si>
  <si>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</si>
  <si>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</si>
  <si>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</si>
  <si>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</si>
  <si>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</si>
  <si>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</si>
  <si>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</si>
  <si>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</si>
  <si>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</si>
  <si>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</si>
  <si>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</si>
  <si>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</si>
  <si>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</si>
  <si>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</si>
  <si>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</si>
  <si>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</si>
  <si>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</si>
  <si>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</si>
  <si>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</si>
  <si>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</si>
  <si>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</si>
  <si>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</si>
  <si>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</si>
  <si>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</si>
  <si>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</si>
  <si>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</si>
  <si>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</si>
  <si>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</si>
  <si>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</si>
  <si>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</si>
  <si>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</si>
  <si>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</si>
  <si>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</si>
  <si>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</si>
  <si>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</si>
  <si>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</si>
  <si>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</si>
  <si>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</si>
  <si>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</si>
  <si>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</si>
  <si>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</si>
  <si>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</si>
  <si>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</si>
  <si>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</si>
  <si>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</si>
  <si>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</si>
  <si>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</si>
  <si>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</si>
  <si>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</si>
  <si>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</si>
  <si>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</si>
  <si>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</si>
  <si>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</si>
  <si>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</si>
  <si>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</si>
  <si>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</si>
  <si>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</si>
  <si>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</si>
  <si>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</si>
  <si>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</si>
  <si>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</si>
  <si>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</si>
  <si>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</si>
  <si>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</si>
  <si>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</si>
  <si>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</si>
  <si>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</si>
  <si>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</si>
  <si>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</si>
  <si>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</si>
  <si>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</si>
  <si>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</si>
  <si>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</si>
  <si>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</si>
  <si>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</si>
  <si>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</si>
  <si>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</si>
  <si>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</si>
  <si>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</si>
  <si>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</si>
  <si>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</si>
  <si>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</si>
  <si>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</si>
  <si>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</si>
  <si>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</si>
  <si>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</si>
  <si>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</si>
  <si>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</si>
  <si>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</si>
  <si>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</si>
  <si>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</si>
  <si>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</si>
  <si>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</si>
  <si>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</si>
  <si>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</si>
  <si>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</si>
  <si>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</si>
  <si>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</si>
  <si>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</si>
  <si>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</si>
  <si>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</si>
  <si>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</si>
  <si>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</si>
  <si>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</si>
  <si>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</si>
  <si>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</si>
  <si>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</si>
  <si>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</si>
  <si>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</si>
  <si>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</si>
  <si>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</si>
  <si>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</si>
  <si>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</si>
  <si>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</si>
  <si>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</si>
  <si>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</si>
  <si>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</si>
  <si>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</si>
  <si>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</si>
  <si>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</si>
  <si>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</si>
  <si>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</si>
  <si>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</si>
  <si>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</si>
  <si>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</si>
  <si>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</si>
  <si>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</si>
  <si>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</si>
  <si>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</si>
  <si>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</si>
  <si>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</si>
  <si>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</si>
  <si>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</si>
  <si>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</si>
  <si>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</si>
  <si>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</si>
  <si>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</si>
  <si>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</si>
  <si>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</si>
  <si>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</si>
  <si>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</si>
  <si>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</si>
  <si>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</si>
  <si>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</si>
  <si>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</si>
  <si>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</si>
  <si>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</si>
  <si>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</si>
  <si>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</si>
  <si>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</si>
  <si>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</si>
  <si>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</si>
  <si>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</si>
  <si>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</si>
  <si>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</si>
  <si>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</si>
  <si>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</si>
  <si>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</si>
  <si>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</si>
  <si>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</si>
  <si>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</si>
  <si>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</si>
  <si>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</si>
  <si>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</si>
  <si>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</si>
  <si>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</si>
  <si>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</si>
  <si>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</si>
  <si>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</si>
  <si>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</si>
  <si>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</si>
  <si>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</si>
  <si>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</si>
  <si>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</si>
  <si>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</si>
  <si>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</si>
  <si>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</si>
  <si>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</si>
  <si>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</si>
  <si>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</si>
  <si>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</si>
  <si>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</si>
  <si>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</si>
  <si>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</si>
  <si>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</si>
  <si>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</si>
  <si>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</si>
  <si>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</si>
  <si>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</si>
  <si>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</si>
  <si>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</si>
  <si>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</si>
  <si>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</si>
  <si>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</si>
  <si>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</si>
  <si>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</si>
  <si>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</si>
  <si>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</si>
  <si>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</si>
  <si>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</si>
  <si>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</si>
  <si>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</si>
  <si>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</si>
  <si>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</si>
  <si>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</si>
  <si>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</si>
  <si>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</si>
  <si>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</si>
  <si>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</si>
  <si>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</si>
  <si>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</si>
  <si>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</si>
  <si>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</si>
  <si>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</si>
  <si>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</si>
  <si>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</si>
  <si>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</si>
  <si>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</si>
  <si>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</si>
  <si>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</si>
  <si>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</si>
  <si>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</si>
  <si>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</si>
  <si>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</si>
  <si>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</si>
  <si>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</si>
  <si>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</si>
  <si>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</si>
  <si>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</si>
  <si>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</si>
  <si>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</si>
  <si>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</si>
  <si>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</si>
  <si>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</si>
  <si>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</si>
  <si>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</si>
  <si>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</si>
  <si>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</si>
  <si>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</si>
  <si>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</si>
  <si>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</si>
  <si>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</si>
  <si>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</si>
  <si>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</si>
  <si>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</si>
  <si>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</si>
  <si>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</si>
  <si>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</si>
  <si>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</si>
  <si>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</si>
  <si>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</si>
  <si>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</si>
  <si>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</si>
  <si>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</si>
  <si>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</si>
  <si>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</si>
  <si>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</si>
  <si>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</si>
  <si>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</si>
  <si>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</si>
  <si>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</si>
  <si>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</si>
  <si>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</si>
  <si>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</si>
  <si>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</si>
  <si>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</si>
  <si>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</si>
  <si>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</si>
  <si>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</si>
  <si>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</si>
  <si>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</si>
  <si>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</si>
  <si>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</si>
  <si>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</si>
  <si>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</si>
  <si>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</si>
  <si>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</si>
  <si>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</si>
  <si>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</si>
  <si>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</si>
  <si>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</si>
  <si>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</si>
  <si>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</si>
  <si>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</si>
  <si>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</si>
  <si>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</si>
  <si>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</si>
  <si>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</si>
  <si>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</si>
  <si>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</si>
  <si>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</si>
  <si>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</si>
  <si>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</si>
  <si>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</si>
  <si>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</si>
  <si>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</si>
  <si>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</si>
  <si>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</si>
  <si>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</si>
  <si>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</si>
  <si>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</si>
  <si>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</si>
  <si>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</si>
  <si>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</si>
  <si>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</si>
  <si>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</si>
  <si>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</si>
  <si>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</si>
  <si>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</si>
  <si>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</si>
  <si>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</si>
  <si>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</si>
  <si>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</si>
  <si>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</si>
  <si>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</si>
  <si>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</si>
  <si>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</si>
  <si>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</si>
  <si>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</si>
  <si>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</si>
  <si>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</si>
  <si>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</si>
  <si>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</si>
  <si>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</si>
  <si>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</si>
  <si>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</si>
  <si>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</si>
  <si>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</si>
  <si>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</si>
  <si>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</si>
  <si>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</si>
  <si>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</si>
  <si>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</si>
  <si>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</si>
  <si>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</si>
  <si>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</si>
  <si>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</si>
  <si>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</si>
  <si>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</si>
  <si>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</si>
  <si>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</si>
  <si>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</si>
  <si>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</si>
  <si>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</si>
  <si>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</si>
  <si>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</si>
  <si>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</si>
  <si>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</si>
  <si>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</si>
  <si>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</si>
  <si>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</si>
  <si>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</si>
  <si>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</si>
  <si>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</si>
  <si>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</si>
  <si>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</si>
  <si>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</si>
  <si>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</si>
  <si>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</si>
  <si>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</si>
  <si>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</si>
  <si>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</si>
  <si>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</si>
  <si>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</si>
  <si>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</si>
  <si>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</si>
  <si>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</si>
  <si>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</si>
  <si>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</si>
  <si>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</si>
  <si>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</si>
  <si>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</si>
  <si>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</si>
  <si>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</si>
  <si>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</si>
  <si>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</si>
  <si>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</si>
  <si>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</si>
  <si>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</si>
  <si>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</si>
  <si>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</si>
  <si>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</si>
  <si>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</si>
  <si>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</si>
  <si>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</si>
  <si>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</si>
  <si>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</si>
  <si>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</si>
  <si>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</si>
  <si>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</si>
  <si>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</si>
  <si>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</si>
  <si>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</si>
  <si>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</si>
  <si>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</si>
  <si>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</si>
  <si>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</si>
  <si>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</si>
  <si>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</si>
  <si>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</si>
  <si>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</si>
  <si>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</si>
  <si>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</si>
  <si>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</si>
  <si>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</si>
  <si>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</si>
  <si>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</si>
  <si>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</si>
  <si>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</si>
  <si>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</si>
  <si>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</si>
  <si>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</si>
  <si>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</si>
  <si>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</si>
  <si>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</si>
  <si>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</si>
  <si>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</si>
  <si>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</si>
  <si>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</si>
  <si>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</si>
  <si>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</si>
  <si>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</si>
  <si>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</si>
  <si>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</si>
  <si>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</si>
  <si>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</si>
  <si>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</si>
  <si>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</si>
  <si>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</si>
  <si>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</si>
  <si>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</si>
  <si>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</si>
  <si>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</si>
  <si>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</si>
  <si>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</si>
  <si>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</si>
  <si>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</si>
  <si>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</si>
  <si>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</si>
  <si>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</si>
  <si>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</si>
  <si>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</si>
  <si>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</si>
  <si>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</si>
  <si>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</si>
  <si>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</si>
  <si>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</si>
  <si>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</si>
  <si>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</si>
  <si>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</si>
  <si>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</si>
  <si>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</si>
  <si>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</si>
  <si>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</si>
  <si>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</si>
  <si>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</si>
  <si>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</si>
  <si>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</si>
  <si>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</si>
  <si>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</si>
  <si>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</si>
  <si>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</si>
  <si>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</si>
  <si>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</si>
  <si>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</si>
  <si>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</si>
  <si>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</si>
  <si>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</si>
  <si>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</si>
  <si>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</si>
  <si>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</si>
  <si>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</si>
  <si>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</si>
  <si>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</si>
  <si>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</si>
  <si>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</si>
  <si>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</si>
  <si>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</si>
  <si>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</si>
  <si>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</si>
  <si>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</si>
  <si>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</si>
  <si>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</si>
  <si>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</si>
  <si>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</si>
  <si>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</si>
  <si>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</si>
  <si>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</si>
  <si>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</si>
  <si>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</si>
  <si>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</si>
  <si>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</si>
  <si>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</si>
  <si>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</si>
  <si>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</si>
  <si>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</si>
  <si>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</si>
  <si>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</si>
  <si>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</si>
  <si>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</si>
  <si>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</si>
  <si>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</si>
  <si>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</si>
  <si>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</si>
  <si>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</si>
  <si>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</si>
  <si>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</si>
  <si>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</si>
  <si>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</si>
  <si>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</si>
  <si>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</si>
  <si>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</si>
  <si>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</si>
  <si>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</si>
  <si>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</si>
  <si>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</si>
  <si>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</si>
  <si>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</si>
  <si>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</si>
  <si>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</si>
  <si>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</si>
  <si>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</si>
  <si>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</si>
  <si>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</si>
  <si>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</si>
  <si>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</si>
  <si>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</si>
  <si>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</si>
  <si>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</si>
  <si>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</si>
  <si>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</si>
  <si>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</si>
  <si>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</si>
  <si>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</si>
  <si>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</si>
  <si>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</si>
  <si>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</si>
  <si>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</si>
  <si>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</si>
  <si>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</si>
  <si>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</si>
  <si>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</si>
  <si>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</si>
  <si>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</si>
  <si>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</si>
  <si>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</si>
  <si>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</si>
  <si>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</si>
  <si>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</si>
  <si>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</si>
  <si>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</si>
  <si>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</si>
  <si>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</si>
  <si>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</si>
  <si>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</si>
  <si>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</si>
  <si>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</si>
  <si>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</si>
  <si>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</si>
  <si>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</si>
  <si>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</si>
  <si>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</si>
  <si>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</si>
  <si>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</si>
  <si>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</si>
  <si>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</si>
  <si>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</si>
  <si>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</si>
  <si>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</si>
  <si>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</si>
  <si>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</si>
  <si>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</si>
  <si>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</si>
  <si>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</si>
  <si>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</si>
  <si>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</si>
  <si>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</si>
  <si>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</si>
  <si>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</si>
  <si>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</si>
  <si>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</si>
  <si>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</si>
  <si>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</si>
  <si>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</si>
  <si>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</si>
  <si>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</si>
  <si>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</si>
  <si>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</si>
  <si>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</si>
  <si>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</si>
  <si>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</si>
  <si>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</si>
  <si>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</si>
  <si>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</si>
  <si>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</si>
  <si>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</si>
  <si>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</si>
  <si>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</si>
  <si>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</si>
  <si>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</si>
  <si>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</si>
  <si>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</si>
  <si>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</si>
  <si>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</si>
  <si>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</si>
  <si>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</si>
  <si>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</si>
  <si>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</si>
  <si>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</si>
  <si>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</si>
  <si>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</si>
  <si>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</si>
  <si>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</si>
  <si>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</si>
  <si>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</si>
  <si>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</si>
  <si>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</si>
  <si>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</si>
  <si>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</si>
  <si>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</si>
  <si>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</si>
  <si>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</si>
  <si>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</si>
  <si>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</si>
  <si>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</si>
  <si>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</si>
  <si>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</si>
  <si>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</si>
  <si>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</si>
  <si>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</si>
  <si>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</si>
  <si>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</si>
  <si>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</si>
  <si>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</si>
  <si>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</si>
  <si>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</si>
  <si>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</si>
  <si>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</si>
  <si>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</si>
  <si>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</si>
  <si>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</si>
  <si>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</si>
  <si>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</si>
  <si>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</si>
  <si>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</si>
  <si>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</si>
  <si>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</si>
  <si>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</si>
  <si>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</si>
  <si>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</si>
  <si>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</si>
  <si>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</si>
  <si>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</si>
  <si>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</si>
  <si>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</si>
  <si>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</si>
  <si>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</si>
  <si>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</si>
  <si>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</si>
  <si>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</si>
  <si>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</si>
  <si>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</si>
  <si>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</si>
  <si>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</si>
  <si>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</si>
  <si>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</si>
  <si>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</si>
  <si>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</si>
  <si>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</si>
  <si>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</si>
  <si>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</si>
  <si>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</si>
  <si>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</si>
  <si>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</si>
  <si>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</si>
  <si>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</si>
  <si>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</si>
  <si>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</si>
  <si>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</si>
  <si>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</si>
  <si>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</si>
  <si>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</si>
  <si>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</si>
  <si>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</si>
  <si>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</si>
  <si>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</si>
  <si>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</si>
  <si>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</si>
  <si>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</si>
  <si>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</si>
  <si>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</si>
  <si>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</si>
  <si>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</si>
  <si>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</si>
  <si>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</si>
  <si>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</si>
  <si>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</si>
  <si>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</si>
  <si>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</si>
  <si>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</si>
  <si>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</si>
  <si>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</si>
  <si>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</si>
  <si>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</si>
  <si>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</si>
  <si>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</si>
  <si>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</si>
  <si>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</si>
  <si>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</si>
  <si>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</si>
  <si>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</si>
  <si>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</si>
  <si>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</si>
  <si>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</si>
  <si>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</si>
  <si>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</si>
  <si>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</si>
  <si>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</si>
  <si>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</si>
  <si>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</si>
  <si>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</si>
  <si>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</si>
  <si>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</si>
  <si>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</si>
  <si>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</si>
  <si>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</si>
  <si>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</si>
  <si>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</si>
  <si>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</si>
  <si>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</si>
  <si>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</si>
  <si>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</si>
  <si>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</si>
  <si>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</si>
  <si>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</si>
  <si>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</si>
  <si>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</si>
  <si>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</si>
  <si>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</si>
  <si>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</si>
  <si>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</si>
  <si>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</si>
  <si>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</si>
  <si>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</si>
  <si>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</si>
  <si>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</si>
  <si>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</si>
  <si>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</si>
  <si>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</si>
  <si>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</si>
  <si>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</si>
  <si>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</si>
  <si>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</si>
  <si>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</si>
  <si>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</si>
  <si>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</si>
  <si>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</si>
  <si>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</si>
  <si>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</si>
  <si>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</si>
  <si>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</si>
  <si>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</si>
  <si>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</si>
  <si>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</si>
  <si>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</si>
  <si>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</si>
  <si>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</si>
  <si>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</si>
  <si>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</si>
  <si>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</si>
  <si>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</si>
  <si>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</si>
  <si>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</si>
  <si>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</si>
  <si>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</si>
  <si>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</si>
  <si>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</si>
  <si>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</si>
  <si>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</si>
  <si>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</si>
  <si>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</si>
  <si>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</si>
  <si>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</si>
  <si>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</si>
  <si>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</si>
  <si>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</si>
  <si>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</si>
  <si>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</si>
  <si>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</si>
  <si>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</si>
  <si>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</si>
  <si>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</si>
  <si>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</si>
  <si>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</si>
  <si>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</si>
  <si>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</si>
  <si>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</si>
  <si>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</si>
  <si>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</si>
  <si>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</si>
  <si>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</si>
  <si>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</si>
  <si>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</si>
  <si>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</si>
  <si>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</si>
  <si>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</si>
  <si>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</si>
  <si>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</si>
  <si>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</si>
  <si>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</si>
  <si>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</si>
  <si>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</si>
  <si>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</si>
  <si>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</si>
  <si>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</si>
  <si>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</si>
  <si>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</si>
  <si>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</si>
  <si>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</si>
  <si>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</si>
  <si>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</si>
  <si>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</si>
  <si>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</si>
  <si>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</si>
  <si>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</si>
  <si>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</si>
  <si>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</si>
  <si>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</si>
  <si>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</si>
  <si>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</si>
  <si>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</si>
  <si>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</si>
  <si>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</si>
  <si>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</si>
  <si>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</si>
  <si>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</si>
  <si>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</si>
  <si>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</si>
  <si>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</si>
  <si>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</si>
  <si>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</si>
  <si>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</si>
  <si>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</si>
  <si>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</si>
  <si>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</si>
  <si>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</si>
  <si>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</si>
  <si>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</si>
  <si>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</si>
  <si>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</si>
  <si>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</si>
  <si>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</si>
  <si>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</si>
  <si>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</si>
  <si>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</si>
  <si>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</si>
  <si>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</si>
  <si>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</si>
  <si>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</si>
  <si>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</si>
  <si>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</si>
  <si>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</si>
  <si>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</si>
  <si>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</si>
  <si>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</si>
  <si>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</si>
  <si>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</si>
  <si>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</si>
  <si>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</si>
  <si>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</si>
  <si>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</si>
  <si>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</si>
  <si>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</si>
  <si>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</si>
  <si>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</si>
  <si>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</si>
  <si>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</si>
  <si>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</si>
  <si>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</si>
  <si>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</si>
  <si>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</si>
  <si>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</si>
  <si>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</si>
  <si>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</si>
  <si>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</si>
  <si>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</si>
  <si>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</si>
  <si>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</si>
  <si>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</si>
  <si>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</si>
  <si>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</si>
  <si>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</si>
  <si>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</si>
  <si>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</si>
  <si>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</si>
  <si>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</si>
  <si>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</si>
  <si>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</si>
  <si>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</si>
  <si>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</si>
  <si>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</si>
  <si>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</si>
  <si>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</si>
  <si>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</si>
  <si>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</si>
  <si>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</si>
  <si>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</si>
  <si>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</si>
  <si>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</si>
  <si>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</si>
  <si>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</si>
  <si>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</si>
  <si>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</si>
  <si>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</si>
  <si>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</si>
  <si>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</si>
  <si>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</si>
  <si>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</si>
  <si>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</si>
  <si>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</si>
  <si>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</si>
  <si>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</si>
  <si>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</si>
  <si>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</si>
  <si>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</si>
  <si>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</si>
  <si>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</si>
  <si>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</si>
  <si>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</si>
  <si>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</si>
  <si>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</si>
  <si>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</si>
  <si>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</si>
  <si>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</si>
  <si>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</si>
  <si>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</si>
  <si>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</si>
  <si>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</si>
  <si>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</si>
  <si>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</si>
  <si>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</si>
  <si>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</si>
  <si>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</si>
  <si>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</si>
  <si>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</si>
  <si>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</si>
  <si>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</si>
  <si>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</si>
  <si>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</si>
  <si>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</si>
  <si>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</si>
  <si>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</si>
  <si>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</si>
  <si>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</si>
  <si>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</si>
  <si>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</si>
  <si>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</si>
  <si>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</si>
  <si>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</si>
  <si>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</si>
  <si>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</si>
  <si>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</si>
  <si>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</si>
  <si>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</si>
  <si>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</si>
  <si>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</si>
  <si>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</si>
  <si>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</si>
  <si>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</si>
  <si>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</si>
  <si>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</si>
  <si>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</si>
  <si>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</si>
  <si>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</si>
  <si>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</si>
  <si>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</si>
  <si>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</si>
  <si>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</si>
  <si>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</si>
  <si>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</si>
  <si>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</si>
  <si>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</si>
  <si>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</si>
  <si>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</si>
  <si>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</si>
  <si>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</si>
  <si>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</si>
  <si>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</si>
  <si>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</si>
  <si>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</si>
  <si>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</si>
  <si>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</si>
  <si>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</si>
  <si>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</si>
  <si>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</si>
  <si>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</si>
  <si>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</si>
  <si>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</si>
  <si>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</si>
  <si>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</si>
  <si>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</si>
  <si>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</si>
  <si>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</si>
  <si>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</si>
  <si>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</si>
  <si>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</si>
  <si>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</si>
  <si>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</si>
  <si>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</si>
  <si>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</si>
  <si>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</si>
  <si>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</si>
  <si>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</si>
  <si>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</si>
  <si>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</si>
  <si>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</si>
  <si>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</si>
  <si>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</si>
  <si>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</si>
  <si>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</si>
  <si>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</si>
  <si>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</si>
  <si>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</si>
  <si>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</si>
  <si>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</si>
  <si>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</si>
  <si>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</si>
  <si>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</si>
  <si>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</si>
  <si>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</si>
  <si>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</si>
  <si>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</si>
  <si>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</si>
  <si>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</si>
  <si>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</si>
  <si>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</si>
  <si>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</si>
  <si>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</si>
  <si>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</si>
  <si>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</si>
  <si>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</si>
  <si>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</si>
  <si>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</si>
  <si>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</si>
  <si>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</si>
  <si>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</si>
  <si>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</si>
  <si>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</si>
  <si>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</si>
  <si>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</si>
  <si>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</si>
  <si>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</si>
  <si>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</si>
  <si>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</si>
  <si>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</si>
  <si>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</si>
  <si>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</si>
  <si>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</si>
  <si>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</si>
  <si>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</si>
  <si>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</si>
  <si>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</si>
  <si>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</si>
  <si>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</si>
  <si>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</si>
  <si>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</si>
  <si>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</si>
  <si>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</si>
  <si>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</si>
  <si>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</si>
  <si>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</si>
  <si>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</si>
  <si>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</si>
  <si>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</si>
  <si>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</si>
  <si>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</si>
  <si>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</si>
  <si>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</si>
  <si>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</si>
  <si>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</si>
  <si>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</si>
  <si>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</si>
  <si>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</si>
  <si>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</si>
  <si>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</si>
  <si>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</si>
  <si>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</si>
  <si>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</si>
  <si>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</si>
  <si>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</si>
  <si>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</si>
  <si>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</si>
  <si>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</si>
  <si>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</si>
  <si>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</si>
  <si>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</si>
  <si>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</si>
  <si>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</si>
  <si>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</si>
  <si>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</si>
  <si>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</si>
  <si>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</si>
  <si>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</si>
  <si>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</si>
  <si>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</si>
  <si>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</si>
  <si>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</si>
  <si>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</si>
  <si>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</si>
  <si>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</si>
  <si>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</si>
  <si>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</si>
  <si>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</si>
  <si>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</si>
  <si>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</si>
  <si>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</si>
  <si>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</si>
  <si>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</si>
  <si>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</si>
  <si>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</si>
  <si>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</si>
  <si>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</si>
  <si>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</si>
  <si>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</si>
  <si>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</si>
  <si>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</si>
  <si>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</si>
  <si>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</si>
  <si>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</si>
  <si>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</si>
  <si>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</si>
  <si>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</si>
  <si>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</si>
  <si>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</si>
  <si>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</si>
  <si>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</si>
  <si>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</si>
  <si>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</si>
  <si>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</si>
  <si>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</si>
  <si>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</si>
  <si>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</si>
  <si>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</si>
  <si>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</si>
  <si>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</si>
  <si>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</si>
  <si>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</si>
  <si>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</si>
  <si>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</si>
  <si>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</si>
  <si>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</si>
  <si>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</si>
  <si>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</si>
  <si>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</si>
  <si>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</si>
  <si>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</si>
  <si>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</si>
  <si>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</si>
  <si>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</si>
  <si>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</si>
  <si>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</si>
  <si>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</si>
  <si>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</si>
  <si>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</si>
  <si>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</si>
  <si>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</si>
  <si>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</si>
  <si>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</si>
  <si>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</si>
  <si>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</si>
  <si>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</si>
  <si>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</si>
  <si>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</si>
  <si>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</si>
  <si>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</si>
  <si>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</si>
  <si>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</si>
  <si>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</si>
  <si>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</si>
  <si>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</si>
  <si>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</si>
  <si>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</si>
  <si>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</si>
  <si>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</si>
  <si>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</si>
  <si>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</si>
  <si>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</si>
  <si>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</si>
  <si>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</si>
  <si>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</si>
  <si>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</si>
  <si>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</si>
  <si>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</si>
  <si>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</si>
  <si>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</si>
  <si>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</si>
  <si>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</si>
  <si>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</si>
  <si>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</si>
  <si>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</si>
  <si>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</si>
  <si>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</si>
  <si>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</si>
  <si>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</si>
  <si>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</si>
  <si>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</si>
  <si>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</si>
  <si>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</si>
  <si>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</si>
  <si>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</si>
  <si>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</si>
  <si>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</si>
  <si>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</si>
  <si>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</si>
  <si>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</si>
  <si>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</si>
  <si>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</si>
  <si>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</si>
  <si>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</si>
  <si>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</si>
  <si>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</si>
  <si>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</si>
  <si>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</si>
  <si>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</si>
  <si>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</si>
  <si>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</si>
  <si>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</si>
  <si>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</si>
  <si>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</si>
  <si>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</si>
  <si>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</si>
  <si>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</si>
  <si>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</si>
  <si>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</si>
  <si>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</si>
  <si>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</si>
  <si>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</si>
  <si>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</si>
  <si>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</si>
  <si>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</si>
  <si>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</si>
  <si>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</si>
  <si>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</si>
  <si>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</si>
  <si>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</si>
  <si>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</si>
  <si>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</si>
  <si>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</si>
  <si>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</si>
  <si>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</si>
  <si>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</si>
  <si>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</si>
  <si>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</si>
  <si>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</si>
  <si>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</si>
  <si>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</si>
  <si>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</si>
  <si>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</si>
  <si>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</si>
  <si>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</si>
  <si>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</si>
  <si>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</si>
  <si>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</si>
  <si>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</si>
  <si>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</si>
  <si>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</si>
  <si>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</si>
  <si>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</si>
  <si>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</si>
  <si>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</si>
  <si>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</si>
  <si>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</si>
  <si>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</si>
  <si>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</si>
  <si>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</si>
  <si>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</si>
  <si>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</si>
  <si>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</si>
  <si>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</si>
  <si>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</si>
  <si>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</si>
  <si>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</si>
  <si>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</si>
  <si>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</si>
  <si>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</si>
  <si>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</si>
  <si>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</si>
  <si>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</si>
  <si>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</si>
  <si>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</si>
  <si>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</si>
  <si>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</si>
  <si>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</si>
  <si>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</si>
  <si>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</si>
  <si>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</si>
  <si>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</si>
  <si>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</si>
  <si>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</si>
  <si>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</si>
  <si>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</si>
  <si>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</si>
  <si>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</si>
  <si>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</si>
  <si>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</si>
  <si>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</si>
  <si>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</si>
  <si>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</si>
  <si>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</si>
  <si>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</si>
  <si>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</si>
  <si>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</si>
  <si>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</si>
  <si>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</si>
  <si>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</si>
  <si>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</si>
  <si>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</si>
  <si>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</si>
  <si>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</si>
  <si>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</si>
  <si>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</si>
  <si>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</si>
  <si>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</si>
  <si>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</si>
  <si>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</si>
  <si>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</si>
  <si>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</si>
  <si>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</si>
  <si>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</si>
  <si>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</si>
  <si>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</si>
  <si>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</si>
  <si>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</si>
  <si>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</si>
  <si>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</si>
  <si>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</si>
  <si>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</si>
  <si>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</si>
  <si>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</si>
  <si>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</si>
  <si>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</si>
  <si>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</si>
  <si>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</si>
  <si>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</si>
  <si>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</si>
  <si>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</si>
  <si>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</si>
  <si>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</si>
  <si>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</si>
  <si>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</si>
  <si>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</si>
  <si>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</si>
  <si>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</si>
  <si>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</si>
  <si>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</si>
  <si>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</si>
  <si>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</si>
  <si>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</si>
  <si>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</si>
  <si>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</si>
  <si>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</si>
  <si>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</si>
  <si>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</si>
  <si>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</si>
  <si>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</si>
  <si>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</si>
  <si>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</si>
  <si>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</si>
  <si>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</si>
  <si>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</si>
  <si>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</si>
  <si>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</si>
  <si>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</si>
  <si>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</si>
  <si>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</si>
  <si>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</si>
  <si>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</si>
  <si>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</si>
  <si>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</si>
  <si>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</si>
  <si>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</si>
  <si>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</si>
  <si>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</si>
  <si>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</si>
  <si>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</si>
  <si>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</si>
  <si>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</si>
  <si>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</si>
  <si>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</si>
  <si>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</si>
  <si>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</si>
  <si>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</si>
  <si>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</si>
  <si>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</si>
  <si>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</si>
  <si>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</si>
  <si>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</si>
  <si>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</si>
  <si>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</si>
  <si>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</si>
  <si>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</si>
  <si>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</si>
  <si>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</si>
  <si>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</si>
  <si>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</si>
  <si>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</si>
  <si>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</si>
  <si>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</si>
  <si>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</si>
  <si>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</si>
  <si>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</si>
  <si>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</si>
  <si>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</si>
  <si>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</si>
  <si>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</si>
  <si>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</si>
  <si>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</si>
  <si>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</si>
  <si>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</si>
  <si>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</si>
  <si>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</si>
  <si>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</si>
  <si>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</si>
  <si>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</si>
  <si>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</si>
  <si>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</si>
  <si>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</si>
  <si>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</si>
  <si>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</si>
  <si>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</si>
  <si>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</si>
  <si>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</si>
  <si>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</si>
  <si>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</si>
  <si>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</si>
  <si>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</si>
  <si>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</si>
  <si>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</si>
  <si>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</si>
  <si>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</si>
  <si>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</si>
  <si>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</si>
  <si>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</si>
  <si>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</si>
  <si>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</si>
  <si>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</si>
  <si>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</si>
  <si>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</si>
  <si>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</si>
  <si>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</si>
  <si>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</si>
  <si>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</si>
  <si>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</si>
  <si>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</si>
  <si>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</si>
  <si>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</si>
  <si>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</si>
  <si>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</si>
  <si>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</si>
  <si>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</si>
  <si>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</si>
  <si>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</si>
  <si>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</si>
  <si>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</si>
  <si>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</si>
  <si>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</si>
  <si>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</si>
  <si>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</si>
  <si>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</si>
  <si>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</si>
  <si>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</si>
  <si>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</si>
  <si>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</si>
  <si>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</si>
  <si>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</si>
  <si>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</si>
  <si>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</si>
  <si>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</si>
  <si>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</si>
  <si>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</si>
  <si>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</si>
  <si>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</si>
  <si>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</si>
  <si>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</si>
  <si>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</si>
  <si>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</si>
  <si>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</si>
  <si>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</si>
  <si>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</si>
  <si>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</si>
  <si>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</si>
  <si>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</si>
  <si>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</si>
  <si>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</si>
  <si>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</si>
  <si>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</si>
  <si>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</si>
  <si>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</si>
  <si>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</si>
  <si>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</si>
  <si>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</si>
  <si>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</si>
  <si>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</si>
  <si>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</si>
  <si>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</si>
  <si>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</si>
  <si>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</si>
  <si>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</si>
  <si>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</si>
  <si>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</si>
  <si>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</si>
  <si>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</si>
  <si>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</si>
  <si>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</si>
  <si>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</si>
  <si>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</si>
  <si>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</si>
  <si>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</si>
  <si>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</si>
  <si>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</si>
  <si>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</si>
  <si>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</si>
  <si>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</si>
  <si>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</si>
  <si>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</si>
  <si>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</si>
  <si>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</si>
  <si>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</si>
  <si>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</si>
  <si>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</si>
  <si>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</si>
  <si>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</si>
  <si>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</si>
  <si>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</si>
  <si>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</si>
  <si>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</si>
  <si>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</si>
  <si>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</si>
  <si>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</si>
  <si>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</si>
  <si>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</si>
  <si>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</si>
  <si>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</si>
  <si>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</si>
  <si>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</si>
  <si>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</si>
  <si>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</si>
  <si>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</si>
  <si>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</si>
  <si>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</si>
  <si>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</si>
  <si>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</si>
  <si>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</si>
  <si>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</si>
  <si>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</si>
  <si>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</si>
  <si>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</si>
  <si>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</si>
  <si>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</si>
  <si>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</si>
  <si>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</si>
  <si>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</si>
  <si>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</si>
  <si>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</si>
  <si>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</si>
  <si>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</si>
  <si>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</si>
  <si>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</si>
  <si>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</si>
  <si>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</si>
  <si>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</si>
  <si>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</si>
  <si>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</si>
  <si>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</si>
  <si>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</si>
  <si>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</si>
  <si>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</si>
  <si>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</si>
  <si>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</si>
  <si>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</si>
  <si>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</si>
  <si>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</si>
  <si>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</si>
  <si>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</si>
  <si>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</si>
  <si>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</si>
  <si>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</si>
  <si>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</si>
  <si>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</si>
  <si>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</si>
  <si>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</si>
  <si>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</si>
  <si>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</si>
  <si>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</si>
  <si>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</si>
  <si>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</si>
  <si>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</si>
  <si>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</si>
  <si>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</si>
  <si>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</si>
  <si>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</si>
  <si>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</si>
  <si>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</si>
  <si>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</si>
  <si>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</si>
  <si>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</si>
  <si>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</si>
  <si>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</si>
  <si>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</si>
  <si>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</si>
  <si>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</si>
  <si>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</si>
  <si>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</si>
  <si>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</si>
  <si>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</si>
  <si>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</si>
  <si>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</si>
  <si>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</si>
  <si>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</si>
  <si>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</si>
  <si>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</si>
  <si>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</si>
  <si>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</si>
  <si>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</si>
  <si>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</si>
  <si>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</si>
  <si>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</si>
  <si>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</si>
  <si>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</si>
  <si>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</si>
  <si>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</si>
  <si>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</si>
  <si>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</si>
  <si>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</si>
  <si>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</si>
  <si>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</si>
  <si>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</si>
  <si>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</si>
  <si>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</si>
  <si>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</si>
  <si>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</si>
  <si>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</si>
  <si>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</si>
  <si>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</si>
  <si>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</si>
  <si>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</si>
  <si>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</si>
  <si>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</si>
  <si>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</si>
  <si>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</si>
  <si>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</si>
  <si>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</si>
  <si>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</si>
  <si>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</si>
  <si>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</si>
  <si>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</si>
  <si>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</si>
  <si>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</si>
  <si>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</si>
  <si>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</si>
  <si>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</si>
  <si>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</si>
  <si>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</si>
  <si>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</si>
  <si>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</si>
  <si>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</si>
  <si>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</si>
  <si>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</si>
  <si>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</si>
  <si>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</si>
  <si>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</si>
  <si>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</si>
  <si>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</si>
  <si>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</si>
  <si>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</si>
  <si>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</si>
  <si>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</si>
  <si>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</si>
  <si>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</si>
  <si>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</si>
  <si>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</si>
  <si>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</si>
  <si>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</si>
  <si>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</si>
  <si>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</si>
  <si>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</si>
  <si>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</si>
  <si>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</si>
  <si>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</si>
  <si>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</si>
  <si>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</si>
  <si>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</si>
  <si>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</si>
  <si>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</si>
  <si>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</si>
  <si>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</si>
  <si>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</si>
  <si>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</si>
  <si>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</si>
  <si>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</si>
  <si>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</si>
  <si>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</si>
  <si>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</si>
  <si>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</si>
  <si>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</si>
  <si>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</si>
  <si>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</si>
  <si>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</si>
  <si>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</si>
  <si>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</si>
  <si>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</si>
  <si>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</si>
  <si>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</si>
  <si>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</si>
  <si>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</si>
  <si>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</si>
  <si>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</si>
  <si>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</si>
  <si>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</si>
  <si>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</si>
  <si>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</si>
  <si>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</si>
  <si>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</si>
  <si>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</si>
  <si>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</si>
  <si>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</si>
  <si>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</si>
  <si>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</si>
  <si>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</si>
  <si>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</si>
  <si>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</si>
  <si>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</si>
  <si>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</si>
  <si>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</si>
  <si>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</si>
  <si>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</si>
  <si>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</si>
  <si>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</si>
  <si>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</si>
  <si>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</si>
  <si>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</si>
  <si>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</si>
  <si>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</si>
  <si>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</si>
  <si>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</si>
  <si>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</si>
  <si>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</si>
  <si>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</si>
  <si>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</si>
  <si>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</si>
  <si>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</si>
  <si>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</si>
  <si>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</si>
  <si>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</si>
  <si>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</si>
  <si>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</si>
  <si>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</si>
  <si>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</si>
  <si>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</si>
  <si>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</si>
  <si>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</si>
  <si>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</si>
  <si>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</si>
  <si>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</si>
  <si>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</si>
  <si>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</si>
  <si>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</si>
  <si>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</si>
  <si>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</si>
  <si>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</si>
  <si>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</si>
  <si>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</si>
  <si>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</si>
  <si>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</si>
  <si>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</si>
  <si>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</si>
  <si>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</si>
  <si>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</si>
  <si>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</si>
  <si>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</si>
  <si>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</si>
  <si>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</si>
  <si>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</si>
  <si>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</si>
  <si>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</si>
  <si>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</si>
  <si>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</si>
  <si>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</si>
  <si>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</si>
  <si>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</si>
  <si>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</si>
  <si>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</si>
  <si>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</si>
  <si>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</si>
  <si>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</si>
  <si>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</si>
  <si>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</si>
  <si>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</si>
  <si>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</si>
  <si>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</si>
  <si>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</si>
  <si>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</si>
  <si>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</si>
  <si>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</si>
  <si>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</si>
  <si>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</si>
  <si>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</si>
  <si>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</si>
  <si>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</si>
  <si>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</si>
  <si>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</si>
  <si>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</si>
  <si>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</si>
  <si>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</si>
  <si>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</si>
  <si>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</si>
  <si>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</si>
  <si>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</si>
  <si>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</si>
  <si>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</si>
  <si>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</si>
  <si>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</si>
  <si>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</si>
  <si>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</si>
  <si>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</si>
  <si>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</si>
  <si>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</si>
  <si>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</si>
  <si>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</si>
  <si>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</si>
  <si>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</si>
  <si>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</si>
  <si>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</si>
  <si>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</si>
  <si>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</si>
  <si>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</si>
  <si>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</si>
  <si>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</si>
  <si>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</si>
  <si>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</si>
  <si>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</si>
  <si>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</si>
  <si>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</si>
  <si>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</si>
  <si>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</si>
  <si>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</si>
  <si>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</si>
  <si>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</si>
  <si>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</si>
  <si>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</si>
  <si>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</si>
  <si>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</si>
  <si>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</si>
  <si>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</si>
  <si>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</si>
  <si>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</si>
  <si>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</si>
  <si>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</si>
  <si>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</si>
  <si>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</si>
  <si>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</si>
  <si>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</si>
  <si>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</si>
  <si>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</si>
  <si>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</si>
  <si>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</si>
  <si>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</si>
  <si>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</si>
  <si>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</si>
  <si>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</si>
  <si>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</si>
  <si>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</si>
  <si>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</si>
  <si>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</si>
  <si>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</si>
  <si>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</si>
  <si>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</si>
  <si>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</si>
  <si>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</si>
  <si>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</si>
  <si>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</si>
  <si>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</si>
  <si>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</si>
  <si>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</si>
  <si>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</si>
  <si>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</si>
  <si>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</si>
  <si>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</si>
  <si>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</si>
  <si>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</si>
  <si>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</si>
  <si>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</si>
  <si>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</si>
  <si>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</si>
  <si>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</si>
  <si>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</si>
  <si>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</si>
  <si>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</si>
  <si>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</si>
  <si>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</si>
  <si>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</si>
  <si>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</si>
  <si>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</si>
  <si>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</si>
  <si>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</si>
  <si>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</si>
  <si>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</si>
  <si>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</si>
  <si>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</si>
  <si>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</si>
  <si>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</si>
  <si>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</si>
  <si>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</si>
  <si>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</si>
  <si>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</si>
  <si>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</si>
  <si>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</si>
  <si>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</si>
  <si>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</si>
  <si>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</si>
  <si>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</si>
  <si>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</si>
  <si>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</si>
  <si>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</si>
  <si>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</si>
  <si>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</si>
  <si>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</si>
  <si>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</si>
  <si>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</si>
  <si>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</si>
  <si>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</si>
  <si>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</si>
  <si>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</si>
  <si>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</si>
  <si>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</si>
  <si>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</si>
  <si>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</si>
  <si>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</si>
  <si>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</si>
  <si>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</si>
  <si>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</si>
  <si>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</si>
  <si>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</si>
  <si>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</si>
  <si>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</si>
  <si>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</si>
  <si>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</si>
  <si>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</si>
  <si>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</si>
  <si>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</si>
  <si>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</si>
  <si>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</si>
  <si>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</si>
  <si>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</si>
  <si>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</si>
  <si>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</si>
  <si>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</si>
  <si>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</si>
  <si>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</si>
  <si>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</si>
  <si>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</si>
  <si>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</si>
  <si>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</si>
  <si>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</si>
  <si>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</si>
  <si>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</si>
  <si>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</si>
  <si>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</si>
  <si>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</si>
  <si>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</si>
  <si>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</si>
  <si>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</si>
  <si>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</si>
  <si>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</si>
  <si>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</si>
  <si>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</si>
  <si>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</si>
  <si>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</si>
  <si>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</si>
  <si>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</si>
  <si>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</si>
  <si>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</si>
  <si>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</si>
  <si>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</si>
  <si>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</si>
  <si>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</si>
  <si>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</si>
  <si>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</si>
  <si>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</si>
  <si>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</si>
  <si>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</si>
  <si>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</si>
  <si>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</si>
  <si>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</si>
  <si>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</si>
  <si>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</si>
  <si>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</si>
  <si>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</si>
  <si>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</si>
  <si>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</si>
  <si>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</si>
  <si>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</si>
  <si>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</si>
  <si>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</si>
  <si>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</si>
  <si>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</si>
  <si>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</si>
  <si>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</si>
  <si>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</si>
  <si>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</si>
  <si>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</si>
  <si>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</si>
  <si>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</si>
  <si>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</si>
  <si>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</si>
  <si>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</si>
  <si>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</si>
  <si>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</si>
  <si>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</si>
  <si>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</si>
  <si>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</si>
  <si>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</si>
  <si>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</si>
  <si>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</si>
  <si>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</si>
  <si>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</si>
  <si>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</si>
  <si>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</si>
  <si>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</si>
  <si>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</si>
  <si>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</si>
  <si>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</si>
  <si>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</si>
  <si>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</si>
  <si>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</si>
  <si>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</si>
  <si>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</si>
  <si>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</si>
  <si>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</si>
  <si>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</si>
  <si>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</si>
  <si>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</si>
  <si>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</si>
  <si>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</si>
  <si>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</si>
  <si>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</si>
  <si>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</si>
  <si>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</si>
  <si>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</si>
  <si>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</si>
  <si>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</si>
  <si>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</si>
  <si>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</si>
  <si>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</si>
  <si>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</si>
  <si>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</si>
  <si>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</si>
  <si>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</si>
  <si>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</si>
  <si>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</si>
  <si>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</si>
  <si>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</si>
  <si>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</si>
  <si>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</si>
  <si>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</si>
  <si>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</si>
  <si>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</si>
  <si>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</si>
  <si>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</si>
  <si>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</si>
  <si>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</si>
  <si>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</si>
  <si>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</si>
  <si>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</si>
  <si>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</si>
  <si>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</si>
  <si>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</si>
  <si>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</si>
  <si>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</si>
  <si>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</si>
  <si>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</si>
  <si>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</si>
  <si>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</si>
  <si>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</si>
  <si>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</si>
  <si>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</si>
  <si>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</si>
  <si>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</si>
  <si>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</si>
  <si>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</si>
  <si>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</si>
  <si>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</si>
  <si>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</si>
  <si>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</si>
  <si>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</si>
  <si>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</si>
  <si>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</si>
  <si>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</si>
  <si>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</si>
  <si>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</si>
  <si>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</si>
  <si>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</si>
  <si>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</si>
  <si>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</si>
  <si>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</si>
  <si>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</si>
  <si>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</si>
  <si>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</si>
  <si>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</si>
  <si>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</si>
  <si>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</si>
  <si>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</si>
  <si>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</si>
  <si>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</si>
  <si>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</si>
  <si>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</si>
  <si>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</si>
  <si>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</si>
  <si>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</si>
  <si>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</si>
  <si>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</si>
  <si>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</si>
  <si>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</si>
  <si>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</si>
  <si>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</si>
  <si>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</si>
  <si>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</si>
  <si>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</si>
  <si>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</si>
  <si>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</si>
  <si>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</si>
  <si>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</si>
  <si>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</si>
  <si>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</si>
  <si>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</si>
  <si>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</si>
  <si>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</si>
  <si>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</si>
  <si>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</si>
  <si>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</si>
  <si>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</si>
  <si>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</si>
  <si>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</si>
  <si>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</si>
  <si>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</si>
  <si>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</si>
  <si>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</si>
  <si>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</si>
  <si>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</si>
  <si>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</si>
  <si>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</si>
  <si>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</si>
  <si>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</si>
  <si>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</si>
  <si>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</si>
  <si>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</si>
  <si>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</si>
  <si>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</si>
  <si>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</si>
  <si>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</si>
  <si>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</si>
  <si>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</si>
  <si>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</si>
  <si>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</si>
  <si>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</si>
  <si>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</si>
  <si>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</si>
  <si>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</si>
  <si>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</si>
  <si>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</si>
  <si>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</si>
  <si>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</si>
  <si>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</si>
  <si>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</si>
  <si>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</si>
  <si>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</si>
  <si>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</si>
  <si>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</si>
  <si>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</si>
  <si>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</si>
  <si>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</si>
  <si>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</si>
  <si>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</si>
  <si>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</si>
  <si>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</si>
  <si>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</si>
  <si>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</si>
  <si>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</si>
  <si>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</si>
  <si>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</si>
  <si>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</si>
  <si>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</si>
  <si>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</si>
  <si>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</si>
  <si>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</si>
  <si>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</si>
  <si>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</si>
  <si>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</si>
  <si>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</si>
  <si>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</si>
  <si>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</si>
  <si>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</si>
  <si>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</si>
  <si>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</si>
  <si>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</si>
  <si>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</si>
  <si>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</si>
  <si>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</si>
  <si>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</si>
  <si>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</si>
  <si>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</si>
  <si>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</si>
  <si>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</si>
  <si>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</si>
  <si>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</si>
  <si>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</si>
  <si>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</si>
  <si>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</si>
  <si>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</si>
  <si>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</si>
  <si>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</si>
  <si>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</si>
  <si>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</si>
  <si>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</si>
  <si>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</si>
  <si>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</si>
  <si>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</si>
  <si>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</si>
  <si>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</si>
  <si>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</si>
  <si>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</si>
  <si>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</si>
  <si>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</si>
  <si>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</si>
  <si>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</si>
  <si>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</si>
  <si>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</si>
  <si>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</si>
  <si>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</si>
  <si>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</si>
  <si>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</si>
  <si>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</si>
  <si>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</si>
  <si>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</si>
  <si>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</si>
  <si>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</si>
  <si>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</si>
  <si>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</si>
  <si>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</si>
  <si>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</si>
  <si>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</si>
  <si>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</si>
  <si>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</si>
  <si>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</si>
  <si>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</si>
  <si>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</si>
  <si>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</si>
  <si>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</si>
  <si>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</si>
  <si>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</si>
  <si>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</si>
  <si>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</si>
  <si>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</si>
  <si>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</si>
  <si>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</si>
  <si>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</si>
  <si>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</si>
  <si>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</si>
  <si>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</si>
  <si>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</si>
  <si>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</si>
  <si>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</si>
  <si>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</si>
  <si>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</si>
  <si>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</si>
  <si>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</si>
  <si>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</si>
  <si>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</si>
  <si>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</si>
  <si>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</si>
  <si>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</si>
  <si>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</si>
  <si>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</si>
  <si>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</si>
  <si>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</si>
  <si>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</si>
  <si>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</si>
  <si>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</si>
  <si>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</si>
  <si>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</si>
  <si>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</si>
  <si>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</si>
  <si>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</si>
  <si>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</si>
  <si>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</si>
  <si>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</si>
  <si>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</si>
  <si>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</si>
  <si>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</si>
  <si>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</si>
  <si>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</si>
  <si>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</si>
  <si>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</si>
  <si>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</si>
  <si>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</si>
  <si>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</si>
  <si>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</si>
  <si>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</si>
  <si>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</si>
  <si>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</si>
  <si>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</si>
  <si>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</si>
  <si>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</si>
  <si>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</si>
  <si>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</si>
  <si>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</si>
  <si>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</si>
  <si>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</si>
  <si>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</si>
  <si>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</si>
  <si>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</si>
  <si>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</si>
  <si>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</si>
  <si>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</si>
  <si>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</si>
  <si>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</si>
  <si>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</si>
  <si>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</si>
  <si>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</si>
  <si>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</si>
  <si>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</si>
  <si>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</si>
  <si>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</si>
  <si>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</si>
  <si>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</si>
  <si>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</si>
  <si>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</si>
  <si>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</si>
  <si>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</si>
  <si>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</si>
  <si>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</si>
  <si>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</si>
  <si>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</si>
  <si>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</si>
  <si>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</si>
  <si>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</si>
  <si>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</si>
  <si>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</si>
  <si>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</si>
  <si>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</si>
  <si>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</si>
  <si>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</si>
  <si>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</si>
  <si>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</si>
  <si>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</si>
  <si>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</si>
  <si>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</si>
  <si>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</si>
  <si>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</si>
  <si>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</si>
  <si>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</si>
  <si>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</si>
  <si>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</si>
  <si>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</si>
  <si>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</si>
  <si>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</si>
  <si>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</si>
  <si>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</si>
  <si>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</si>
  <si>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</si>
  <si>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</si>
  <si>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</si>
  <si>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</si>
  <si>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</si>
  <si>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</si>
  <si>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</si>
  <si>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</si>
  <si>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</si>
  <si>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</si>
  <si>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</si>
  <si>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</si>
  <si>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</si>
  <si>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</si>
  <si>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</si>
  <si>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</si>
  <si>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</si>
  <si>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</si>
  <si>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</si>
  <si>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</si>
  <si>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</si>
  <si>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</si>
  <si>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</si>
  <si>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</si>
  <si>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</si>
  <si>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</si>
  <si>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</si>
  <si>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</si>
  <si>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</si>
  <si>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</si>
  <si>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</si>
  <si>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</si>
  <si>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</si>
  <si>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</si>
  <si>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</si>
  <si>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</si>
  <si>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</si>
  <si>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</si>
  <si>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</si>
  <si>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</si>
  <si>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</si>
  <si>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</si>
  <si>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</si>
  <si>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</si>
  <si>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</si>
  <si>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</si>
  <si>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</si>
  <si>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</si>
  <si>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</si>
  <si>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</si>
  <si>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</si>
  <si>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</si>
  <si>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</si>
  <si>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</si>
  <si>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</si>
  <si>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</si>
  <si>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</si>
  <si>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</si>
  <si>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</si>
  <si>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</si>
  <si>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</si>
  <si>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</si>
  <si>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</si>
  <si>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</si>
  <si>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</si>
  <si>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</si>
  <si>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</si>
  <si>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</si>
  <si>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</si>
  <si>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</si>
  <si>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</si>
  <si>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</si>
  <si>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</si>
  <si>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</si>
  <si>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</si>
  <si>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</si>
  <si>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</si>
  <si>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</si>
  <si>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</si>
  <si>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</si>
  <si>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</si>
  <si>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</si>
  <si>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</si>
  <si>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</si>
  <si>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</si>
  <si>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</si>
  <si>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</si>
  <si>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</si>
  <si>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</si>
  <si>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</si>
  <si>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</si>
  <si>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</si>
  <si>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</si>
  <si>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</si>
  <si>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</si>
  <si>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</si>
  <si>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</si>
  <si>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</si>
  <si>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</si>
  <si>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</si>
  <si>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</si>
  <si>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</si>
  <si>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</si>
  <si>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</si>
  <si>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</si>
  <si>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</si>
  <si>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</si>
  <si>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</si>
  <si>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</si>
  <si>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</si>
  <si>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</si>
  <si>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</si>
  <si>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</si>
  <si>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</si>
  <si>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</si>
  <si>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</si>
  <si>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</si>
  <si>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</si>
  <si>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</si>
  <si>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</si>
  <si>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</si>
  <si>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</si>
  <si>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</si>
  <si>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</si>
  <si>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</si>
  <si>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</si>
  <si>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</si>
  <si>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</si>
  <si>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</si>
  <si>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</si>
  <si>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</si>
  <si>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</si>
  <si>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</si>
  <si>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</si>
  <si>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</si>
  <si>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</si>
  <si>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</si>
  <si>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</si>
  <si>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</si>
  <si>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</si>
  <si>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</si>
  <si>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</si>
  <si>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</si>
  <si>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</si>
  <si>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</si>
  <si>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</si>
  <si>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</si>
  <si>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</si>
  <si>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</si>
  <si>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</si>
  <si>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</si>
  <si>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</si>
  <si>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</si>
  <si>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</si>
  <si>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</si>
  <si>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</si>
  <si>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</si>
  <si>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</si>
  <si>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</si>
  <si>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</si>
  <si>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</si>
  <si>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</si>
  <si>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</si>
  <si>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</si>
  <si>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</si>
  <si>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</si>
  <si>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</si>
  <si>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</si>
  <si>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</si>
  <si>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</si>
  <si>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</si>
  <si>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</si>
  <si>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</si>
  <si>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</si>
  <si>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</si>
  <si>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</si>
  <si>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</si>
  <si>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</si>
  <si>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</si>
  <si>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</si>
  <si>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</si>
  <si>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</si>
  <si>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</si>
  <si>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</si>
  <si>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</si>
  <si>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</si>
  <si>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</si>
  <si>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</si>
  <si>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</si>
  <si>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</si>
  <si>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</si>
  <si>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</si>
  <si>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</si>
  <si>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</si>
  <si>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</si>
  <si>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</si>
  <si>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</si>
  <si>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</si>
  <si>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</si>
  <si>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</si>
  <si>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</si>
  <si>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</si>
  <si>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</si>
  <si>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</si>
  <si>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</si>
  <si>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</si>
  <si>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</si>
  <si>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</si>
  <si>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</si>
  <si>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</si>
  <si>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</si>
  <si>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</si>
  <si>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</si>
  <si>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</si>
  <si>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</si>
  <si>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</si>
  <si>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</si>
  <si>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</si>
  <si>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</si>
  <si>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</si>
  <si>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</si>
  <si>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</si>
  <si>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</si>
  <si>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</si>
  <si>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</si>
  <si>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</si>
  <si>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</si>
  <si>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</si>
  <si>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</si>
  <si>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</si>
  <si>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</si>
  <si>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</si>
  <si>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</si>
  <si>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</si>
  <si>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</si>
  <si>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</si>
  <si>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</si>
  <si>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</si>
  <si>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</si>
  <si>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</si>
  <si>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</si>
  <si>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</si>
  <si>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</si>
  <si>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</si>
  <si>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</si>
  <si>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</si>
  <si>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</si>
  <si>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</si>
  <si>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</si>
  <si>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</si>
  <si>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</si>
  <si>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</si>
  <si>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</si>
  <si>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</si>
  <si>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</si>
  <si>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</si>
  <si>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</si>
  <si>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</si>
  <si>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</si>
  <si>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</si>
  <si>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</si>
  <si>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</si>
  <si>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</si>
  <si>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</si>
  <si>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</si>
  <si>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</si>
  <si>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</si>
  <si>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</si>
  <si>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</si>
  <si>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</si>
  <si>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</si>
  <si>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</si>
  <si>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</si>
  <si>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</si>
  <si>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</si>
  <si>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</si>
  <si>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</si>
  <si>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</si>
  <si>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</si>
  <si>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</si>
  <si>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</si>
  <si>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</si>
  <si>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</si>
  <si>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</si>
  <si>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</si>
  <si>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</si>
  <si>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</si>
  <si>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</si>
  <si>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</si>
  <si>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</si>
  <si>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</si>
  <si>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</si>
  <si>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</si>
  <si>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</si>
  <si>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</si>
  <si>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</si>
  <si>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</si>
  <si>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</si>
  <si>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</si>
  <si>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</si>
  <si>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</si>
  <si>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</si>
  <si>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</si>
  <si>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</si>
  <si>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</si>
  <si>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</si>
  <si>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</si>
  <si>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</si>
  <si>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</si>
  <si>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</si>
  <si>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</si>
  <si>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</si>
  <si>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</si>
  <si>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</si>
  <si>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</si>
  <si>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</si>
  <si>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</si>
  <si>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</si>
  <si>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</si>
  <si>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</si>
  <si>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</si>
  <si>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</si>
  <si>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</si>
  <si>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</si>
  <si>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</si>
  <si>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</si>
  <si>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</si>
  <si>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</si>
  <si>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</si>
  <si>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</si>
  <si>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</si>
  <si>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</si>
  <si>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</si>
  <si>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</si>
  <si>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</si>
  <si>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</si>
  <si>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</si>
  <si>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</si>
  <si>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</si>
  <si>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</si>
  <si>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</si>
  <si>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</si>
  <si>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</si>
  <si>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</si>
  <si>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</si>
  <si>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</si>
  <si>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</si>
  <si>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</si>
  <si>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</si>
  <si>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</si>
  <si>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</si>
  <si>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</si>
  <si>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</si>
  <si>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</si>
  <si>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</si>
  <si>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</si>
  <si>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</si>
  <si>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</si>
  <si>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</si>
  <si>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</si>
  <si>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</si>
  <si>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</si>
  <si>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</si>
  <si>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</si>
  <si>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</si>
  <si>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</si>
  <si>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</si>
  <si>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</si>
  <si>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</si>
  <si>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</si>
  <si>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</si>
  <si>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</si>
  <si>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</si>
  <si>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</si>
  <si>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</si>
  <si>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</si>
  <si>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</si>
  <si>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</si>
  <si>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</si>
  <si>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</si>
  <si>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</si>
  <si>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</si>
  <si>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</si>
  <si>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</si>
  <si>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</si>
  <si>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</si>
  <si>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</si>
  <si>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</si>
  <si>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</si>
  <si>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</si>
  <si>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</si>
  <si>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</si>
  <si>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</si>
  <si>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</si>
  <si>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</si>
  <si>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</si>
  <si>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</si>
  <si>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</si>
  <si>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</si>
  <si>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</si>
  <si>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</si>
  <si>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</si>
  <si>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</si>
  <si>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</si>
  <si>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</si>
  <si>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</si>
  <si>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</si>
  <si>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</si>
  <si>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</si>
  <si>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</si>
  <si>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</si>
  <si>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</si>
  <si>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</si>
  <si>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</si>
  <si>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</si>
  <si>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</si>
  <si>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</si>
  <si>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</si>
  <si>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</si>
  <si>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</si>
  <si>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</si>
  <si>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</si>
  <si>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</si>
  <si>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</si>
  <si>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</si>
  <si>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</si>
  <si>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</si>
  <si>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</si>
  <si>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</si>
  <si>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</si>
  <si>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</si>
  <si>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</si>
  <si>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</si>
  <si>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</si>
  <si>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</si>
  <si>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</si>
  <si>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</si>
  <si>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</si>
  <si>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</si>
  <si>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</si>
  <si>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</si>
  <si>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</si>
  <si>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</si>
  <si>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</si>
  <si>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</si>
  <si>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</si>
  <si>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</si>
  <si>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</si>
  <si>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</si>
  <si>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</si>
  <si>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</si>
  <si>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</si>
  <si>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</si>
  <si>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</si>
  <si>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</si>
  <si>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</si>
  <si>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</si>
  <si>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</si>
  <si>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</si>
  <si>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</si>
  <si>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</si>
  <si>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</si>
  <si>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</si>
  <si>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</si>
  <si>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</si>
  <si>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</si>
  <si>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</si>
  <si>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</si>
  <si>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</si>
  <si>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</si>
  <si>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</si>
  <si>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</si>
  <si>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</si>
  <si>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</si>
  <si>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</si>
  <si>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</si>
  <si>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</si>
  <si>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</si>
  <si>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</si>
  <si>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</si>
  <si>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</si>
  <si>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</si>
  <si>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</si>
  <si>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</si>
  <si>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</si>
  <si>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</si>
  <si>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</si>
  <si>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</si>
  <si>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</si>
  <si>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</si>
  <si>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</si>
  <si>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</si>
  <si>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</si>
  <si>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</si>
  <si>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</si>
  <si>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</si>
  <si>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</si>
  <si>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</si>
  <si>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</si>
  <si>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</si>
  <si>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</si>
  <si>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</si>
  <si>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</si>
  <si>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</si>
  <si>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</si>
  <si>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</si>
  <si>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</si>
  <si>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</si>
  <si>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</si>
  <si>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</si>
  <si>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</si>
  <si>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</si>
  <si>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</si>
  <si>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</si>
  <si>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</si>
  <si>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</si>
  <si>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</si>
  <si>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</si>
  <si>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</si>
  <si>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</si>
  <si>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</si>
  <si>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</si>
  <si>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</si>
  <si>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</si>
  <si>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</si>
  <si>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</si>
  <si>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</si>
  <si>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</si>
  <si>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</si>
  <si>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</si>
  <si>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</si>
  <si>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</si>
  <si>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</si>
  <si>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</si>
  <si>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</si>
  <si>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</si>
  <si>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</si>
  <si>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</si>
  <si>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</si>
  <si>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</si>
  <si>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</si>
  <si>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</si>
  <si>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</si>
  <si>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</si>
  <si>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</si>
  <si>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</si>
  <si>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</si>
  <si>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</si>
  <si>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</si>
  <si>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</si>
  <si>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</si>
  <si>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</si>
  <si>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</si>
  <si>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</si>
  <si>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</si>
  <si>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</si>
  <si>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</si>
  <si>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</si>
  <si>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</si>
  <si>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</si>
  <si>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</si>
  <si>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</si>
  <si>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</si>
  <si>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</si>
  <si>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</si>
  <si>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</si>
  <si>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</si>
  <si>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</si>
  <si>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</si>
  <si>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</si>
  <si>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</si>
  <si>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</si>
  <si>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</si>
  <si>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</si>
  <si>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</si>
  <si>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</si>
  <si>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</si>
  <si>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</si>
  <si>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</si>
  <si>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</si>
  <si>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</si>
  <si>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</si>
  <si>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</si>
  <si>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</si>
  <si>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</si>
  <si>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</si>
  <si>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</si>
  <si>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</si>
  <si>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</si>
  <si>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</si>
  <si>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</si>
  <si>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</si>
  <si>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</si>
  <si>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</si>
  <si>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</si>
  <si>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</si>
  <si>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</si>
  <si>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</si>
  <si>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</si>
  <si>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</si>
  <si>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</si>
  <si>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</si>
  <si>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</si>
  <si>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</si>
  <si>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</si>
  <si>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</si>
  <si>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</si>
  <si>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</si>
  <si>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</si>
  <si>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</si>
  <si>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</si>
  <si>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</si>
  <si>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</si>
  <si>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</si>
  <si>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</si>
  <si>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</si>
  <si>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</si>
  <si>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</si>
  <si>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</si>
  <si>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</si>
  <si>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</si>
  <si>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</si>
  <si>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</si>
  <si>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</si>
  <si>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</si>
  <si>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</si>
  <si>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</si>
  <si>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</si>
  <si>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</si>
  <si>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</si>
  <si>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</si>
  <si>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</si>
  <si>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</si>
  <si>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</si>
  <si>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</si>
  <si>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</si>
  <si>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</si>
  <si>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</si>
  <si>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</si>
  <si>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</si>
  <si>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</si>
  <si>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</si>
  <si>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</si>
  <si>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</si>
  <si>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</si>
  <si>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</si>
  <si>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</si>
  <si>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</si>
  <si>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</si>
  <si>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</si>
  <si>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</si>
  <si>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</si>
  <si>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</si>
  <si>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</si>
  <si>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</si>
  <si>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</si>
  <si>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</si>
  <si>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</si>
  <si>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</si>
  <si>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</si>
  <si>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</si>
  <si>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</si>
  <si>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</si>
  <si>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</si>
  <si>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</si>
  <si>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</si>
  <si>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</si>
  <si>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</si>
  <si>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</si>
  <si>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</si>
  <si>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</si>
  <si>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</si>
  <si>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</si>
  <si>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</si>
  <si>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</si>
  <si>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</si>
  <si>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</si>
  <si>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</si>
  <si>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</si>
  <si>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</si>
  <si>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</si>
  <si>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</si>
  <si>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</si>
  <si>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</si>
  <si>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</si>
  <si>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</si>
  <si>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</si>
  <si>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</si>
  <si>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</si>
  <si>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</si>
  <si>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</si>
  <si>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</si>
  <si>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</si>
  <si>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</si>
  <si>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</si>
  <si>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</si>
  <si>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</si>
  <si>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</si>
  <si>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</si>
  <si>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</si>
  <si>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</si>
  <si>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</si>
  <si>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</si>
  <si>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</si>
  <si>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</si>
  <si>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</si>
  <si>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</si>
  <si>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</si>
  <si>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</si>
  <si>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</si>
  <si>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</si>
  <si>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</si>
  <si>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</si>
  <si>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</si>
  <si>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</si>
  <si>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</si>
  <si>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</si>
  <si>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</si>
  <si>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</si>
  <si>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</si>
  <si>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</si>
  <si>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</si>
  <si>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</si>
  <si>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</si>
  <si>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</si>
  <si>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</si>
  <si>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</si>
  <si>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</si>
  <si>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</si>
  <si>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</si>
  <si>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</si>
  <si>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</si>
  <si>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</si>
  <si>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</si>
  <si>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</si>
  <si>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</si>
  <si>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</si>
  <si>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</si>
  <si>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</si>
  <si>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</si>
  <si>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</si>
  <si>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</si>
  <si>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</si>
  <si>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</si>
  <si>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</si>
  <si>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</si>
  <si>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</si>
  <si>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</si>
  <si>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</si>
  <si>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</si>
  <si>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</si>
  <si>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</si>
  <si>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</si>
  <si>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</si>
  <si>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</si>
  <si>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</si>
  <si>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</si>
  <si>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</si>
  <si>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</si>
  <si>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</si>
  <si>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</si>
  <si>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</si>
  <si>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</si>
  <si>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</si>
  <si>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</si>
  <si>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</si>
  <si>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</si>
  <si>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</si>
  <si>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</si>
  <si>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</si>
  <si>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</si>
  <si>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</si>
  <si>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</si>
  <si>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</si>
  <si>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</si>
  <si>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</si>
  <si>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</si>
  <si>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</si>
  <si>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</si>
  <si>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</si>
  <si>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</si>
  <si>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</si>
  <si>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</si>
  <si>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</si>
  <si>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</si>
  <si>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</si>
  <si>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</si>
  <si>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</si>
  <si>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</si>
  <si>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</si>
  <si>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</si>
  <si>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</si>
  <si>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</si>
  <si>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</si>
  <si>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</si>
  <si>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</si>
  <si>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</si>
  <si>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</si>
  <si>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</si>
  <si>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</si>
  <si>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</si>
  <si>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</si>
  <si>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</si>
  <si>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</si>
  <si>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</si>
  <si>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</si>
  <si>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</si>
  <si>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</si>
  <si>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</si>
  <si>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</si>
  <si>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</si>
  <si>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</si>
  <si>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</si>
  <si>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</si>
  <si>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</si>
  <si>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</si>
  <si>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</si>
  <si>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</si>
  <si>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</si>
  <si>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</si>
  <si>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</si>
  <si>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</si>
  <si>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</si>
  <si>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</si>
  <si>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</si>
  <si>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</si>
  <si>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</si>
  <si>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</si>
  <si>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</si>
  <si>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</si>
  <si>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</si>
  <si>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</si>
  <si>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</si>
  <si>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</si>
  <si>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</si>
  <si>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</si>
  <si>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</si>
  <si>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</si>
  <si>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</si>
  <si>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</si>
  <si>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</si>
  <si>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</si>
  <si>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</si>
  <si>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</si>
  <si>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</si>
  <si>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</si>
  <si>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</si>
  <si>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</si>
  <si>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</si>
  <si>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</si>
  <si>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</si>
  <si>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</si>
  <si>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</si>
  <si>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</si>
  <si>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</si>
  <si>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</si>
  <si>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</si>
  <si>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</si>
  <si>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</si>
  <si>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</si>
  <si>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</si>
  <si>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</si>
  <si>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</si>
  <si>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</si>
  <si>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</si>
  <si>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</si>
  <si>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</si>
  <si>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</si>
  <si>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</si>
  <si>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</si>
  <si>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</si>
  <si>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</si>
  <si>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</si>
  <si>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</si>
  <si>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</si>
  <si>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</si>
  <si>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</si>
  <si>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</si>
  <si>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</si>
  <si>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</si>
  <si>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</si>
  <si>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</si>
  <si>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</si>
  <si>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</si>
  <si>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</si>
  <si>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</si>
  <si>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</si>
  <si>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</si>
  <si>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</si>
  <si>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</si>
  <si>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</si>
  <si>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</si>
  <si>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</si>
  <si>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</si>
  <si>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</si>
  <si>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</si>
  <si>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</si>
  <si>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</si>
  <si>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</si>
  <si>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</si>
  <si>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</si>
  <si>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</si>
  <si>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</si>
  <si>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</si>
  <si>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</si>
  <si>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</si>
  <si>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</si>
  <si>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</si>
  <si>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</si>
  <si>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</si>
  <si>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</si>
  <si>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</si>
  <si>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</si>
  <si>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</si>
  <si>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</si>
  <si>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</si>
  <si>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</si>
  <si>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</si>
  <si>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</si>
  <si>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</si>
  <si>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</si>
  <si>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</si>
  <si>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</si>
  <si>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</si>
  <si>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</si>
  <si>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</si>
  <si>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</si>
  <si>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</si>
  <si>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</si>
  <si>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</si>
  <si>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</si>
  <si>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</si>
  <si>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</si>
  <si>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</si>
  <si>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</si>
  <si>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</si>
  <si>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</si>
  <si>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</si>
  <si>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</si>
  <si>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</si>
  <si>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</si>
  <si>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</si>
  <si>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</si>
  <si>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</si>
  <si>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</si>
  <si>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</si>
  <si>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</si>
  <si>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</si>
  <si>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</si>
  <si>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</si>
  <si>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</si>
  <si>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</si>
  <si>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</si>
  <si>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</si>
  <si>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</si>
  <si>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</si>
  <si>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</si>
  <si>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</si>
  <si>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</si>
  <si>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</si>
  <si>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</si>
  <si>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</si>
  <si>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</si>
  <si>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</si>
  <si>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</si>
  <si>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</si>
  <si>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</si>
  <si>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</si>
  <si>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</si>
  <si>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</si>
  <si>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</si>
  <si>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</si>
  <si>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</si>
  <si>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</si>
  <si>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</si>
  <si>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</si>
  <si>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</si>
  <si>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</si>
  <si>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</si>
  <si>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</si>
  <si>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</si>
  <si>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</si>
  <si>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</si>
  <si>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</si>
  <si>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</si>
  <si>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</si>
  <si>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</si>
  <si>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</si>
  <si>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</si>
  <si>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</si>
  <si>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</si>
  <si>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</si>
  <si>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</si>
  <si>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</si>
  <si>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</si>
  <si>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</si>
  <si>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</si>
  <si>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</si>
  <si>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</si>
  <si>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</si>
  <si>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</si>
  <si>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</si>
  <si>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</si>
  <si>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</si>
  <si>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</si>
  <si>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</si>
  <si>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</si>
  <si>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</si>
  <si>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</si>
  <si>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</si>
  <si>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</si>
  <si>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</si>
  <si>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</si>
  <si>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</si>
  <si>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</si>
  <si>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</si>
  <si>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</si>
  <si>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</si>
  <si>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</si>
  <si>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</si>
  <si>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</si>
  <si>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</si>
  <si>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</si>
  <si>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</si>
  <si>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</si>
  <si>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</si>
  <si>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</si>
  <si>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</si>
  <si>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</si>
  <si>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</si>
  <si>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</si>
  <si>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</si>
  <si>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</si>
  <si>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</si>
  <si>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</si>
  <si>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</si>
  <si>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</si>
  <si>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</si>
  <si>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</si>
  <si>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</si>
  <si>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</si>
  <si>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</si>
  <si>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</si>
  <si>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</si>
  <si>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</si>
  <si>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</si>
  <si>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</si>
  <si>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</si>
  <si>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</si>
  <si>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</si>
  <si>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</si>
  <si>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</si>
  <si>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</si>
  <si>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</si>
  <si>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</si>
  <si>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</si>
  <si>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</si>
  <si>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</si>
  <si>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</si>
  <si>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</si>
  <si>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</si>
  <si>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</si>
  <si>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</si>
  <si>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</si>
  <si>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</si>
  <si>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</si>
  <si>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</si>
  <si>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</si>
  <si>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</si>
  <si>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</si>
  <si>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</si>
  <si>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</si>
  <si>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</si>
  <si>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</si>
  <si>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</si>
  <si>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</si>
  <si>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</si>
  <si>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</si>
  <si>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</si>
  <si>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</si>
  <si>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</si>
  <si>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</si>
  <si>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</si>
  <si>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</si>
  <si>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</si>
  <si>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</si>
  <si>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</si>
  <si>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</si>
  <si>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</si>
  <si>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</si>
  <si>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</si>
  <si>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</si>
  <si>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</si>
  <si>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</si>
  <si>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</si>
  <si>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</si>
  <si>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</si>
  <si>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</si>
  <si>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</si>
  <si>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</si>
  <si>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</si>
  <si>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</si>
  <si>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</si>
  <si>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</si>
  <si>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</si>
  <si>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</si>
  <si>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</si>
  <si>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</si>
  <si>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</si>
  <si>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</si>
  <si>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</si>
  <si>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</si>
  <si>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</si>
  <si>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</si>
  <si>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</si>
  <si>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</si>
  <si>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</si>
  <si>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</si>
  <si>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</si>
  <si>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</si>
  <si>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</si>
  <si>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</si>
  <si>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</si>
  <si>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</si>
  <si>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</si>
  <si>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</si>
  <si>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</si>
  <si>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</si>
  <si>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</si>
  <si>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</si>
  <si>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</si>
  <si>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</si>
  <si>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</si>
  <si>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</si>
  <si>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</si>
  <si>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</si>
  <si>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</si>
  <si>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</si>
  <si>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</si>
  <si>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</si>
  <si>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</si>
  <si>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</si>
  <si>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</si>
  <si>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</si>
  <si>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</si>
  <si>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</si>
  <si>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</si>
  <si>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</si>
  <si>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</si>
  <si>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</si>
  <si>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</si>
  <si>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</si>
  <si>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</si>
  <si>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</si>
  <si>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</si>
  <si>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</si>
  <si>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</si>
  <si>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</si>
  <si>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</si>
  <si>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</si>
  <si>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</si>
  <si>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</si>
  <si>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</si>
  <si>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</si>
  <si>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</si>
  <si>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</si>
  <si>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</si>
  <si>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</si>
  <si>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</si>
  <si>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</si>
  <si>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</si>
  <si>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</si>
  <si>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</si>
  <si>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</si>
  <si>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</si>
  <si>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</si>
  <si>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</si>
  <si>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</si>
  <si>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</si>
  <si>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</si>
  <si>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</si>
  <si>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</si>
  <si>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</si>
  <si>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</si>
  <si>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</si>
  <si>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</si>
  <si>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</si>
  <si>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</si>
  <si>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</si>
  <si>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</si>
  <si>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</si>
  <si>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</si>
  <si>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</si>
  <si>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</si>
  <si>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</si>
  <si>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</si>
  <si>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</si>
  <si>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</si>
  <si>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</si>
  <si>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</si>
  <si>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</si>
  <si>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</si>
  <si>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</si>
  <si>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</si>
  <si>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</si>
  <si>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</si>
  <si>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</si>
  <si>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</si>
  <si>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</si>
  <si>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</si>
  <si>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</si>
  <si>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</si>
  <si>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</si>
  <si>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</si>
  <si>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</si>
  <si>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</si>
  <si>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</si>
  <si>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</si>
  <si>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</si>
  <si>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</si>
  <si>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</si>
  <si>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</si>
  <si>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</si>
  <si>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</si>
  <si>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</si>
  <si>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</si>
  <si>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</si>
  <si>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</si>
  <si>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</si>
  <si>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</si>
  <si>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</si>
  <si>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</si>
  <si>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</si>
  <si>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</si>
  <si>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</si>
  <si>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</si>
  <si>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</si>
  <si>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</si>
  <si>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</si>
  <si>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</si>
  <si>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</si>
  <si>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</si>
  <si>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</si>
  <si>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</si>
  <si>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</si>
  <si>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</si>
  <si>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</si>
  <si>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</si>
  <si>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</si>
  <si>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</si>
  <si>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</si>
  <si>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</si>
  <si>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</si>
  <si>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</si>
  <si>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</si>
  <si>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</si>
  <si>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</si>
  <si>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</si>
  <si>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</si>
  <si>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</si>
  <si>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</si>
  <si>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</si>
  <si>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</si>
  <si>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</si>
  <si>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</si>
  <si>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</si>
  <si>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</si>
  <si>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</si>
  <si>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</si>
  <si>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</si>
  <si>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</si>
  <si>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</si>
  <si>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</si>
  <si>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</si>
  <si>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</si>
  <si>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</si>
  <si>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</si>
  <si>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</si>
  <si>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</si>
  <si>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</si>
  <si>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</si>
  <si>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</si>
  <si>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</si>
  <si>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</si>
  <si>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</si>
  <si>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</si>
  <si>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</si>
  <si>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</si>
  <si>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</si>
  <si>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</si>
  <si>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</si>
  <si>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</si>
  <si>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</si>
  <si>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</si>
  <si>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</si>
  <si>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</si>
  <si>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</si>
  <si>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</si>
  <si>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</si>
  <si>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</si>
  <si>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</si>
  <si>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</si>
  <si>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</si>
  <si>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</si>
  <si>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</si>
  <si>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</si>
  <si>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</si>
  <si>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</si>
  <si>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</si>
  <si>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</si>
  <si>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</si>
  <si>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</si>
  <si>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</si>
  <si>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</si>
  <si>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</si>
  <si>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</si>
  <si>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</si>
  <si>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</si>
  <si>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</si>
  <si>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</si>
  <si>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</si>
  <si>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</si>
  <si>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</si>
  <si>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</si>
  <si>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</si>
  <si>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</si>
  <si>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</si>
  <si>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</si>
  <si>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</si>
  <si>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</si>
  <si>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</si>
  <si>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</si>
  <si>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</si>
  <si>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</si>
  <si>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</si>
  <si>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</si>
  <si>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</si>
  <si>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</si>
  <si>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</si>
  <si>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</si>
  <si>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</si>
  <si>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</si>
  <si>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</si>
  <si>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</si>
  <si>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</si>
  <si>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</si>
  <si>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</si>
  <si>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</si>
  <si>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</si>
  <si>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</si>
  <si>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</si>
  <si>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</si>
  <si>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</si>
  <si>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</si>
  <si>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</si>
  <si>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</si>
  <si>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</si>
  <si>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</si>
  <si>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</si>
  <si>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</si>
  <si>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</si>
  <si>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</si>
  <si>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</si>
  <si>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</si>
  <si>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</si>
  <si>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</si>
  <si>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</si>
  <si>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</si>
  <si>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</si>
  <si>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</si>
  <si>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</si>
  <si>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</si>
  <si>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</si>
  <si>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</si>
  <si>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</si>
  <si>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</si>
  <si>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</si>
  <si>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</si>
  <si>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</si>
  <si>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</si>
  <si>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</si>
  <si>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</si>
  <si>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</si>
  <si>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</si>
  <si>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</si>
  <si>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</si>
  <si>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</si>
  <si>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</si>
  <si>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</si>
  <si>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</si>
  <si>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</si>
  <si>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</si>
  <si>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</si>
  <si>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</si>
  <si>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</si>
  <si>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</si>
  <si>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</si>
  <si>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</si>
  <si>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</si>
  <si>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</si>
  <si>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</si>
  <si>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</si>
  <si>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</si>
  <si>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</si>
  <si>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</si>
  <si>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</si>
  <si>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</si>
  <si>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</si>
  <si>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</si>
  <si>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</si>
  <si>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</si>
  <si>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</si>
  <si>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</si>
  <si>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</si>
  <si>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</si>
  <si>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</si>
  <si>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</si>
  <si>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</si>
  <si>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</si>
  <si>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</si>
  <si>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</si>
  <si>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</si>
  <si>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</si>
  <si>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</si>
  <si>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</si>
  <si>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</si>
  <si>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</si>
  <si>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</si>
  <si>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</si>
  <si>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</si>
  <si>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</si>
  <si>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</si>
  <si>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</si>
  <si>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</si>
  <si>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</si>
  <si>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</si>
  <si>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</si>
  <si>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</si>
  <si>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</si>
  <si>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</si>
  <si>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</si>
  <si>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</si>
  <si>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</si>
  <si>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</si>
  <si>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</si>
  <si>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</si>
  <si>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</si>
  <si>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</si>
  <si>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</si>
  <si>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</si>
  <si>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</si>
  <si>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</si>
  <si>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</si>
  <si>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</si>
  <si>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</si>
  <si>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</si>
  <si>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</si>
  <si>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</si>
  <si>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</si>
  <si>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</si>
  <si>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</si>
  <si>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</si>
  <si>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</si>
  <si>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</si>
  <si>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</si>
  <si>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</si>
  <si>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</si>
  <si>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</si>
  <si>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</si>
  <si>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</si>
  <si>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</si>
  <si>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</si>
  <si>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</si>
  <si>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</si>
  <si>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</si>
  <si>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</si>
  <si>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</si>
  <si>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</si>
  <si>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</si>
  <si>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</si>
  <si>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</si>
  <si>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</si>
  <si>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</si>
  <si>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</si>
  <si>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</si>
  <si>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</si>
  <si>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</si>
  <si>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</si>
  <si>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</si>
  <si>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</si>
  <si>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</si>
  <si>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</si>
  <si>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</si>
  <si>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</si>
  <si>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</si>
  <si>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</si>
  <si>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</si>
  <si>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</si>
  <si>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</si>
  <si>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</si>
  <si>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</si>
  <si>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</si>
  <si>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</si>
  <si>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</si>
  <si>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</si>
  <si>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</si>
  <si>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</si>
  <si>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</si>
  <si>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</si>
  <si>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</si>
  <si>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</si>
  <si>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</si>
  <si>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</si>
  <si>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</si>
  <si>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</si>
  <si>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</si>
  <si>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</si>
  <si>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</si>
  <si>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</si>
  <si>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</si>
  <si>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</si>
  <si>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</si>
  <si>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</si>
  <si>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</si>
  <si>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</si>
  <si>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</si>
  <si>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</si>
  <si>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</si>
  <si>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</si>
  <si>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</si>
  <si>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</si>
  <si>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</si>
  <si>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</si>
  <si>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</si>
  <si>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</si>
  <si>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</si>
  <si>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</si>
  <si>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</si>
  <si>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</si>
  <si>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</si>
  <si>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</si>
  <si>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</si>
  <si>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</si>
  <si>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</si>
  <si>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</si>
  <si>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</si>
  <si>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</si>
  <si>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</si>
  <si>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</si>
  <si>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</si>
  <si>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</si>
  <si>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</si>
  <si>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</si>
  <si>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</si>
  <si>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</si>
  <si>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</si>
  <si>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</si>
  <si>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</si>
  <si>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</si>
  <si>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</si>
  <si>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</si>
  <si>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</si>
  <si>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</si>
  <si>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</si>
  <si>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</si>
  <si>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</si>
  <si>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</si>
  <si>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</si>
  <si>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</si>
  <si>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</si>
  <si>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</si>
  <si>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</si>
  <si>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</si>
  <si>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</si>
  <si>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</si>
  <si>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</si>
  <si>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</si>
  <si>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</si>
  <si>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</si>
  <si>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</si>
  <si>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</si>
  <si>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</si>
  <si>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</si>
  <si>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</si>
  <si>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</si>
  <si>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</si>
  <si>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</si>
  <si>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</si>
  <si>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</si>
  <si>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</si>
  <si>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</si>
  <si>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</si>
  <si>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</si>
  <si>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</si>
  <si>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</si>
  <si>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</si>
  <si>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</si>
  <si>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</si>
  <si>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</si>
  <si>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</si>
  <si>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</si>
  <si>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</si>
  <si>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</si>
  <si>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</si>
  <si>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</si>
  <si>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</si>
  <si>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</si>
  <si>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</si>
  <si>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</si>
  <si>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</si>
  <si>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</si>
  <si>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</si>
  <si>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</si>
  <si>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</si>
  <si>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</si>
  <si>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</si>
  <si>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</si>
  <si>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</si>
  <si>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</si>
  <si>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</si>
  <si>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</si>
  <si>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</si>
  <si>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</si>
  <si>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</si>
  <si>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</si>
  <si>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</si>
  <si>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</si>
  <si>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</si>
  <si>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</si>
  <si>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</si>
  <si>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</si>
  <si>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</si>
  <si>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</si>
  <si>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</si>
  <si>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</si>
  <si>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</si>
  <si>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</si>
  <si>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</si>
  <si>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</si>
  <si>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</si>
  <si>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</si>
  <si>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</si>
  <si>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</si>
  <si>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</si>
  <si>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</si>
  <si>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</si>
  <si>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</si>
  <si>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</si>
  <si>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</si>
  <si>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</si>
  <si>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</si>
  <si>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</si>
  <si>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</si>
  <si>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</si>
  <si>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</si>
  <si>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</si>
  <si>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</si>
  <si>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</si>
  <si>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</si>
  <si>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</si>
  <si>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</si>
  <si>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</si>
  <si>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</si>
  <si>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</si>
  <si>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</si>
  <si>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</si>
  <si>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</si>
  <si>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</si>
  <si>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</si>
  <si>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</si>
  <si>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</si>
  <si>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</si>
  <si>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</si>
  <si>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</si>
  <si>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</si>
  <si>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</si>
  <si>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</si>
  <si>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</si>
  <si>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</si>
  <si>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</si>
  <si>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</si>
  <si>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</si>
  <si>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</si>
  <si>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</si>
  <si>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</si>
  <si>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</si>
  <si>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</si>
  <si>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</si>
  <si>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</si>
  <si>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</si>
  <si>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</si>
  <si>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</si>
  <si>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</si>
  <si>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</si>
  <si>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</si>
  <si>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</si>
  <si>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</si>
  <si>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</si>
  <si>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</si>
  <si>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</si>
  <si>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</si>
  <si>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</si>
  <si>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</si>
  <si>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</si>
  <si>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</si>
  <si>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</si>
  <si>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</si>
  <si>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</si>
  <si>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</si>
  <si>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</si>
  <si>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</si>
  <si>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</si>
  <si>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</si>
  <si>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</si>
  <si>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</si>
  <si>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</si>
  <si>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</si>
  <si>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</si>
  <si>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</si>
  <si>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</si>
  <si>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</si>
  <si>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</si>
  <si>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</si>
  <si>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</si>
  <si>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</si>
  <si>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</si>
  <si>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</si>
  <si>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</si>
  <si>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</si>
  <si>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</si>
  <si>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</si>
  <si>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</si>
  <si>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</si>
  <si>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</si>
  <si>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</si>
  <si>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</si>
  <si>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</si>
  <si>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</si>
  <si>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</si>
  <si>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</si>
  <si>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</si>
  <si>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</si>
  <si>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</si>
  <si>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</si>
  <si>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</si>
  <si>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</si>
  <si>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</si>
  <si>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</si>
  <si>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</si>
  <si>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</si>
  <si>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</si>
  <si>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</si>
  <si>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</si>
  <si>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</si>
  <si>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</si>
  <si>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</si>
  <si>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</si>
  <si>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</si>
  <si>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</si>
  <si>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</si>
  <si>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</si>
  <si>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</si>
  <si>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</si>
  <si>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</si>
  <si>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</si>
  <si>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</si>
  <si>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</si>
  <si>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</si>
  <si>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</si>
  <si>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</si>
  <si>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</si>
  <si>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</si>
  <si>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</si>
  <si>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</si>
  <si>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</si>
  <si>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</si>
  <si>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</si>
  <si>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</si>
  <si>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</si>
  <si>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</si>
  <si>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</si>
  <si>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</si>
  <si>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</si>
  <si>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</si>
  <si>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</si>
  <si>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</si>
  <si>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</si>
  <si>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</si>
  <si>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</si>
  <si>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</si>
  <si>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</si>
  <si>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</si>
  <si>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</si>
  <si>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</si>
  <si>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</si>
  <si>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</si>
  <si>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</si>
  <si>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</si>
  <si>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</si>
  <si>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</si>
  <si>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</si>
  <si>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</si>
  <si>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</si>
  <si>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</si>
  <si>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</si>
  <si>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</si>
  <si>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</si>
  <si>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</si>
  <si>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</si>
  <si>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</si>
  <si>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</si>
  <si>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</si>
  <si>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</si>
  <si>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</si>
  <si>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</si>
  <si>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</si>
  <si>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</si>
  <si>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</si>
  <si>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</si>
  <si>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</si>
  <si>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</si>
  <si>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</si>
  <si>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</si>
  <si>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</si>
  <si>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</si>
  <si>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</si>
  <si>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</si>
  <si>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</si>
  <si>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</si>
  <si>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</si>
  <si>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</si>
  <si>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</si>
  <si>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</si>
  <si>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</si>
  <si>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</si>
  <si>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</si>
  <si>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</si>
  <si>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</si>
  <si>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</si>
  <si>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</si>
  <si>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</si>
  <si>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</si>
  <si>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</si>
  <si>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</si>
  <si>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</si>
  <si>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</si>
  <si>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</si>
  <si>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</si>
  <si>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</si>
  <si>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</si>
  <si>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</si>
  <si>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</si>
  <si>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</si>
  <si>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</si>
  <si>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</si>
  <si>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</si>
  <si>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</si>
  <si>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</si>
  <si>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</si>
  <si>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</si>
  <si>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</si>
  <si>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</si>
  <si>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</si>
  <si>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</si>
  <si>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</si>
  <si>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</si>
  <si>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</si>
  <si>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</si>
  <si>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</si>
  <si>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</si>
  <si>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</si>
  <si>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</si>
  <si>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</si>
  <si>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</si>
  <si>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</si>
  <si>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</si>
  <si>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</si>
  <si>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</si>
  <si>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</si>
  <si>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</si>
  <si>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</si>
  <si>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</si>
  <si>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</si>
  <si>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</si>
  <si>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</si>
  <si>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</si>
  <si>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</si>
  <si>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</si>
  <si>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</si>
  <si>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</si>
  <si>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</si>
  <si>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</si>
  <si>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</si>
  <si>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</si>
  <si>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</si>
  <si>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</si>
  <si>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</si>
  <si>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</si>
  <si>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</si>
  <si>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</si>
  <si>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</si>
  <si>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</si>
  <si>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</si>
  <si>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</si>
  <si>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</si>
  <si>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</si>
  <si>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</si>
  <si>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</si>
  <si>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</si>
  <si>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</si>
  <si>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</si>
  <si>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</si>
  <si>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</si>
  <si>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</si>
  <si>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</si>
  <si>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</si>
  <si>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</si>
  <si>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</si>
  <si>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</si>
  <si>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</si>
  <si>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</si>
  <si>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</si>
  <si>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</si>
  <si>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</si>
  <si>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</si>
  <si>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</si>
  <si>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</si>
  <si>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</si>
  <si>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</si>
  <si>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</si>
  <si>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</si>
  <si>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</si>
  <si>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</si>
  <si>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</si>
  <si>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</si>
  <si>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</si>
  <si>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</si>
  <si>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</si>
  <si>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</si>
  <si>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</si>
  <si>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</si>
  <si>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</si>
  <si>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</si>
  <si>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</si>
  <si>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</si>
  <si>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</si>
  <si>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</si>
  <si>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</si>
  <si>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</si>
  <si>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</si>
  <si>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</si>
  <si>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</si>
  <si>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</si>
  <si>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</si>
  <si>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</si>
  <si>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</si>
  <si>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</si>
  <si>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</si>
  <si>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</si>
  <si>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</si>
  <si>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</si>
  <si>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</si>
  <si>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</si>
  <si>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</si>
  <si>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</si>
  <si>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</si>
  <si>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</si>
  <si>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</si>
  <si>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</si>
  <si>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</si>
  <si>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</si>
  <si>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</si>
  <si>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</si>
  <si>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</si>
  <si>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</si>
  <si>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</si>
  <si>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</si>
  <si>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</si>
  <si>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</si>
  <si>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</si>
  <si>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</si>
  <si>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</si>
  <si>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</si>
  <si>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</si>
  <si>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</si>
  <si>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</si>
  <si>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</si>
  <si>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</si>
  <si>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</si>
  <si>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</si>
  <si>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</si>
  <si>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</si>
  <si>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</si>
  <si>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</si>
  <si>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</si>
  <si>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</si>
  <si>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</si>
  <si>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</si>
  <si>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</si>
  <si>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</si>
  <si>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</si>
  <si>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</si>
  <si>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</si>
  <si>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</si>
  <si>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</si>
  <si>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</si>
  <si>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</si>
  <si>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</si>
  <si>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</si>
  <si>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</si>
  <si>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</si>
  <si>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</si>
  <si>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</si>
  <si>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</si>
  <si>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</si>
  <si>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</si>
  <si>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</si>
  <si>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</si>
  <si>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</si>
  <si>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</si>
  <si>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</si>
  <si>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</si>
  <si>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</si>
  <si>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</si>
  <si>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</si>
  <si>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</si>
  <si>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</si>
  <si>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</si>
  <si>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</si>
  <si>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</si>
  <si>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</si>
  <si>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</si>
  <si>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</si>
  <si>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</si>
  <si>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</si>
  <si>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</si>
  <si>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</si>
  <si>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</si>
  <si>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</si>
  <si>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</si>
  <si>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</si>
  <si>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</si>
  <si>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</si>
  <si>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</si>
  <si>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</si>
  <si>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</si>
  <si>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</si>
  <si>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</si>
  <si>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</si>
  <si>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</si>
  <si>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</si>
  <si>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</si>
  <si>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</si>
  <si>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</si>
  <si>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</si>
  <si>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</si>
  <si>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</si>
  <si>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</si>
  <si>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</si>
  <si>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</si>
  <si>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</si>
  <si>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</si>
  <si>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</si>
  <si>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</si>
  <si>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</si>
  <si>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</si>
  <si>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</si>
  <si>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</si>
  <si>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</si>
  <si>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</si>
  <si>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</si>
  <si>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</si>
  <si>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</si>
  <si>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</si>
  <si>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</si>
  <si>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</si>
  <si>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</si>
  <si>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</si>
  <si>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</si>
  <si>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</si>
  <si>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</si>
  <si>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</si>
  <si>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</si>
  <si>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</si>
  <si>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</si>
  <si>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</si>
  <si>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</si>
  <si>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</si>
  <si>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</si>
  <si>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</si>
  <si>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</si>
  <si>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</si>
  <si>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</si>
  <si>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</si>
  <si>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</si>
  <si>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</si>
  <si>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</si>
  <si>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</si>
  <si>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</si>
  <si>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</si>
  <si>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</si>
  <si>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</si>
  <si>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</si>
  <si>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</si>
  <si>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</si>
  <si>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</si>
  <si>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</si>
  <si>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</si>
  <si>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</si>
  <si>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</si>
  <si>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</si>
  <si>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</si>
  <si>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</si>
  <si>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</si>
  <si>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</si>
  <si>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</si>
  <si>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</si>
  <si>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</si>
  <si>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</si>
  <si>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</si>
  <si>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</si>
  <si>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</si>
  <si>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</si>
  <si>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</si>
  <si>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</si>
  <si>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</si>
  <si>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</si>
  <si>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</si>
  <si>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</si>
  <si>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</si>
  <si>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</si>
  <si>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</si>
  <si>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</si>
  <si>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</si>
  <si>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</si>
  <si>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</si>
  <si>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</si>
  <si>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</si>
  <si>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</si>
  <si>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</si>
  <si>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</si>
  <si>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</si>
  <si>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</si>
  <si>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</si>
  <si>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</si>
  <si>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</si>
  <si>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</si>
  <si>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</si>
  <si>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</si>
  <si>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</si>
  <si>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</si>
  <si>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</si>
  <si>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</si>
  <si>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</si>
  <si>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</si>
  <si>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</si>
  <si>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</si>
  <si>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</si>
  <si>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</si>
  <si>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</si>
  <si>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</si>
  <si>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</si>
  <si>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</si>
  <si>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</si>
  <si>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</si>
  <si>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</si>
  <si>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</si>
  <si>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</si>
  <si>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</si>
  <si>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</si>
  <si>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</si>
  <si>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</si>
  <si>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</si>
  <si>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</si>
  <si>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</si>
  <si>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</si>
  <si>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</si>
  <si>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</si>
  <si>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</si>
  <si>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</si>
  <si>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</si>
  <si>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</si>
  <si>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</si>
  <si>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</si>
  <si>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</si>
  <si>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</si>
  <si>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</si>
  <si>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</si>
  <si>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</si>
  <si>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</si>
  <si>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</si>
  <si>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</si>
  <si>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</si>
  <si>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</si>
  <si>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</si>
  <si>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</si>
  <si>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</si>
  <si>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</si>
  <si>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</si>
  <si>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</si>
  <si>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</si>
  <si>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</si>
  <si>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</si>
  <si>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</si>
  <si>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</si>
  <si>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</si>
  <si>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</si>
  <si>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</si>
  <si>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</si>
  <si>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</si>
  <si>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</si>
  <si>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</si>
  <si>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</si>
  <si>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</si>
  <si>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</si>
  <si>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</si>
  <si>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</si>
  <si>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</si>
  <si>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</si>
  <si>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</si>
  <si>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</si>
  <si>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</si>
  <si>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</si>
  <si>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</si>
  <si>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</si>
  <si>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</si>
  <si>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</si>
  <si>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</si>
  <si>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</si>
  <si>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</si>
  <si>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</si>
  <si>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</si>
  <si>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</si>
  <si>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</si>
  <si>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</si>
  <si>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</si>
  <si>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</si>
  <si>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</si>
  <si>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</si>
  <si>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</si>
  <si>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</si>
  <si>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</si>
  <si>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</si>
  <si>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</si>
  <si>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</si>
  <si>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</si>
  <si>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</si>
  <si>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</si>
  <si>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</si>
  <si>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</si>
  <si>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</si>
  <si>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</si>
  <si>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</si>
  <si>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</si>
  <si>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</si>
  <si>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</si>
  <si>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</si>
  <si>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</si>
  <si>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</si>
  <si>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</si>
  <si>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</si>
  <si>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</si>
  <si>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</si>
  <si>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</si>
  <si>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</si>
  <si>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</si>
  <si>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</si>
  <si>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</si>
  <si>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</si>
  <si>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</si>
  <si>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</si>
  <si>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</si>
  <si>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</si>
  <si>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</si>
  <si>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</si>
  <si>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</si>
  <si>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</si>
  <si>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</si>
  <si>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</si>
  <si>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</si>
  <si>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</si>
  <si>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</si>
  <si>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</si>
  <si>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</si>
  <si>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</si>
  <si>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</si>
  <si>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</si>
  <si>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</si>
  <si>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</si>
  <si>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</si>
  <si>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</si>
  <si>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</si>
  <si>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</si>
  <si>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</si>
  <si>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</si>
  <si>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</si>
  <si>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</si>
  <si>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</si>
  <si>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</si>
  <si>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</si>
  <si>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</si>
  <si>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</si>
  <si>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</si>
  <si>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</si>
  <si>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</si>
  <si>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</si>
  <si>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</si>
  <si>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</si>
  <si>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</si>
  <si>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</si>
  <si>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</si>
  <si>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</si>
  <si>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</si>
  <si>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</si>
  <si>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</si>
  <si>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</si>
  <si>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</si>
  <si>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</si>
  <si>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</si>
  <si>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</si>
  <si>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</si>
  <si>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</si>
  <si>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</si>
  <si>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</si>
  <si>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</si>
  <si>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</si>
  <si>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</si>
  <si>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</si>
  <si>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</si>
  <si>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</si>
  <si>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</si>
  <si>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</si>
  <si>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</si>
  <si>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</si>
  <si>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</si>
  <si>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</si>
  <si>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</si>
  <si>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</si>
  <si>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</si>
  <si>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</si>
  <si>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</si>
  <si>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</si>
  <si>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</si>
  <si>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</si>
  <si>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</si>
  <si>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</si>
  <si>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</si>
  <si>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</si>
  <si>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</si>
  <si>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</si>
  <si>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</si>
  <si>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</si>
  <si>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</si>
  <si>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</si>
  <si>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</si>
  <si>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</si>
  <si>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</si>
  <si>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</si>
  <si>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</si>
  <si>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</si>
  <si>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</si>
  <si>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</si>
  <si>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</si>
  <si>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</si>
  <si>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</si>
  <si>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</si>
  <si>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</si>
  <si>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</si>
  <si>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</si>
  <si>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</si>
  <si>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</si>
  <si>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</si>
  <si>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</si>
  <si>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</si>
  <si>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</si>
  <si>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</si>
  <si>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</si>
  <si>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</si>
  <si>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</si>
  <si>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</si>
  <si>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</si>
  <si>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</si>
  <si>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</si>
  <si>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</si>
  <si>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</si>
  <si>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</si>
  <si>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</si>
  <si>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</si>
  <si>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</si>
  <si>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</si>
  <si>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</si>
  <si>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</si>
  <si>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</si>
  <si>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</si>
  <si>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</si>
  <si>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</si>
  <si>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</si>
  <si>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</si>
  <si>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</si>
  <si>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</si>
  <si>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</si>
  <si>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</si>
  <si>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</si>
  <si>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</si>
  <si>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</si>
  <si>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</si>
  <si>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</si>
  <si>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</si>
  <si>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</si>
  <si>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</si>
  <si>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</si>
  <si>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</si>
  <si>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</si>
  <si>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</si>
  <si>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</si>
  <si>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</si>
  <si>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</si>
  <si>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</si>
  <si>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</si>
  <si>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</si>
  <si>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</si>
  <si>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</si>
  <si>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</si>
  <si>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</si>
  <si>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</si>
  <si>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</si>
  <si>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</si>
  <si>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</si>
  <si>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</si>
  <si>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</si>
  <si>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</si>
  <si>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</si>
  <si>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</si>
  <si>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</si>
  <si>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</si>
  <si>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</si>
  <si>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</si>
  <si>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</si>
  <si>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</si>
  <si>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</si>
  <si>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</si>
  <si>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</si>
  <si>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</si>
  <si>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</si>
  <si>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</si>
  <si>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</si>
  <si>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</si>
  <si>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</si>
  <si>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</si>
  <si>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</si>
  <si>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</si>
  <si>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</si>
  <si>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</si>
  <si>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</si>
  <si>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</si>
  <si>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</si>
  <si>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</si>
  <si>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</si>
  <si>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</si>
  <si>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</si>
  <si>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</si>
  <si>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</si>
  <si>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</si>
  <si>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</si>
  <si>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</si>
  <si>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</si>
  <si>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</si>
  <si>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</si>
  <si>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</si>
  <si>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</si>
  <si>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</si>
  <si>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</si>
  <si>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</si>
  <si>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</si>
  <si>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</si>
  <si>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</si>
  <si>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</si>
  <si>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</si>
  <si>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</si>
  <si>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</si>
  <si>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</si>
  <si>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</si>
  <si>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</si>
  <si>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</si>
  <si>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</si>
  <si>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</si>
  <si>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</si>
  <si>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</si>
  <si>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</si>
  <si>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</si>
  <si>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</si>
  <si>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</si>
  <si>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</si>
  <si>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</si>
  <si>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</si>
  <si>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</si>
  <si>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</si>
  <si>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</si>
  <si>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</si>
  <si>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</si>
  <si>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</si>
  <si>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</si>
  <si>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</si>
  <si>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</si>
  <si>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</si>
  <si>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</si>
  <si>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</si>
  <si>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</si>
  <si>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</si>
  <si>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</si>
  <si>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</si>
  <si>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</si>
  <si>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</si>
  <si>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</si>
  <si>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</si>
  <si>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</si>
  <si>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</si>
  <si>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</si>
  <si>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</si>
  <si>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</si>
  <si>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</si>
  <si>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</si>
  <si>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</si>
  <si>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</si>
  <si>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</si>
  <si>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</si>
  <si>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</si>
  <si>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</si>
  <si>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</si>
  <si>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</si>
  <si>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</si>
  <si>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</si>
  <si>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</si>
  <si>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</si>
  <si>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</si>
  <si>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</si>
  <si>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</si>
  <si>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</si>
  <si>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</si>
  <si>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</si>
  <si>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</si>
  <si>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</si>
  <si>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</si>
  <si>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</si>
  <si>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</si>
  <si>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</si>
  <si>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</si>
  <si>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</si>
  <si>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</si>
  <si>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</si>
  <si>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</si>
  <si>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</si>
  <si>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</si>
  <si>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</si>
  <si>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</si>
  <si>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</si>
  <si>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</si>
  <si>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</si>
  <si>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</si>
  <si>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</si>
  <si>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</si>
  <si>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</si>
  <si>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</si>
  <si>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</si>
  <si>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</si>
  <si>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</si>
  <si>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</si>
  <si>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</si>
  <si>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</si>
  <si>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</si>
  <si>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</si>
  <si>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</si>
  <si>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</si>
  <si>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</si>
  <si>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</si>
  <si>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</si>
  <si>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</si>
  <si>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</si>
  <si>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</si>
  <si>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</si>
  <si>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</si>
  <si>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</si>
  <si>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</si>
  <si>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</si>
  <si>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</si>
  <si>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</si>
  <si>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</si>
  <si>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</si>
  <si>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</si>
  <si>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</si>
  <si>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</si>
  <si>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</si>
  <si>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</si>
  <si>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</si>
  <si>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</si>
  <si>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</si>
  <si>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</si>
  <si>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</si>
  <si>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</si>
  <si>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</si>
  <si>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</si>
  <si>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</si>
  <si>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</si>
  <si>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</si>
  <si>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</si>
  <si>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</si>
  <si>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</si>
  <si>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</si>
  <si>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</si>
  <si>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</si>
  <si>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</si>
  <si>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</si>
  <si>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</si>
  <si>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</si>
  <si>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</si>
  <si>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</si>
  <si>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</si>
  <si>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</si>
  <si>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</si>
  <si>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</si>
  <si>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</si>
  <si>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</si>
  <si>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</si>
  <si>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</si>
  <si>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</si>
  <si>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</si>
  <si>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</si>
  <si>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</si>
  <si>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</si>
  <si>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</si>
  <si>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</si>
  <si>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</si>
  <si>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</si>
  <si>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</si>
  <si>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</si>
  <si>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</si>
  <si>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</si>
  <si>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</si>
  <si>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</si>
  <si>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</si>
  <si>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</si>
  <si>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</si>
  <si>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</si>
  <si>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</si>
  <si>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</si>
  <si>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</si>
  <si>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</si>
  <si>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</si>
  <si>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</si>
  <si>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</si>
  <si>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</si>
  <si>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</si>
  <si>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</si>
  <si>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</si>
  <si>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</si>
  <si>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</si>
  <si>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</si>
  <si>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</si>
  <si>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</si>
  <si>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</si>
  <si>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</si>
  <si>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</si>
  <si>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</si>
  <si>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</si>
  <si>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</si>
  <si>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</si>
  <si>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</si>
  <si>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</si>
  <si>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</si>
  <si>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</si>
  <si>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</si>
  <si>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</si>
  <si>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</si>
  <si>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</si>
  <si>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</si>
  <si>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</si>
  <si>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</si>
  <si>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</si>
  <si>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</si>
  <si>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</si>
  <si>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</si>
  <si>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</si>
  <si>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</si>
  <si>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</si>
  <si>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</si>
  <si>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</si>
  <si>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</si>
  <si>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</si>
  <si>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</si>
  <si>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</si>
  <si>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</si>
  <si>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</si>
  <si>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</si>
  <si>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</si>
  <si>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</si>
  <si>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</si>
  <si>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</si>
  <si>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</si>
  <si>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</si>
  <si>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</si>
  <si>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</si>
  <si>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</si>
  <si>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</si>
  <si>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</si>
  <si>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</si>
  <si>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</si>
  <si>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</si>
  <si>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</si>
  <si>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</si>
  <si>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</si>
  <si>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</si>
  <si>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</si>
  <si>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</si>
  <si>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</si>
  <si>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</si>
  <si>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</si>
  <si>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</si>
  <si>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</si>
  <si>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</si>
  <si>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</si>
  <si>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</si>
  <si>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</si>
  <si>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</si>
  <si>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</si>
  <si>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</si>
  <si>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</si>
  <si>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</si>
  <si>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</si>
  <si>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</si>
  <si>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</si>
  <si>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</si>
  <si>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</si>
  <si>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</si>
  <si>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</si>
  <si>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</si>
  <si>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</si>
  <si>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</si>
  <si>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</si>
  <si>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</si>
  <si>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</si>
  <si>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</si>
  <si>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</si>
  <si>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</si>
  <si>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</si>
  <si>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</si>
  <si>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</si>
  <si>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</si>
  <si>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</si>
  <si>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</si>
  <si>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</si>
  <si>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</si>
  <si>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</si>
  <si>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</si>
  <si>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</si>
  <si>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</si>
  <si>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</si>
  <si>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</si>
  <si>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</si>
  <si>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</si>
  <si>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</si>
  <si>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</si>
  <si>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</si>
  <si>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</si>
  <si>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</si>
  <si>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</si>
  <si>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</si>
  <si>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</si>
  <si>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</si>
  <si>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</si>
  <si>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</si>
  <si>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</si>
  <si>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</si>
  <si>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</si>
  <si>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</si>
  <si>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</si>
  <si>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</si>
  <si>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</si>
  <si>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</si>
  <si>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</si>
  <si>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</si>
  <si>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</si>
  <si>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</si>
  <si>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</si>
  <si>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</si>
  <si>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</si>
  <si>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</si>
  <si>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</si>
  <si>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</si>
  <si>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</si>
  <si>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</si>
  <si>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</si>
  <si>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</si>
  <si>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</si>
  <si>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</si>
  <si>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</si>
  <si>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</si>
  <si>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</si>
  <si>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</si>
  <si>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</si>
  <si>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</si>
  <si>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</si>
  <si>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</si>
  <si>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</si>
  <si>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</si>
  <si>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</si>
  <si>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</si>
  <si>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</si>
  <si>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</si>
  <si>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</si>
  <si>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</si>
  <si>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</si>
  <si>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</si>
  <si>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</si>
  <si>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</si>
  <si>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</si>
  <si>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</si>
  <si>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</si>
  <si>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</si>
  <si>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</si>
  <si>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</si>
  <si>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</si>
  <si>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</si>
  <si>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</si>
  <si>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</si>
  <si>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</si>
  <si>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</si>
  <si>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</si>
  <si>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</si>
  <si>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</si>
  <si>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</si>
  <si>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</si>
  <si>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</si>
  <si>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</si>
  <si>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</si>
  <si>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</si>
  <si>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</si>
  <si>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</si>
  <si>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</si>
  <si>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</si>
  <si>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</si>
  <si>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</si>
  <si>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</si>
  <si>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</si>
  <si>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</si>
  <si>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</si>
  <si>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</si>
  <si>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</si>
  <si>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</si>
  <si>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</si>
  <si>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</si>
  <si>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</si>
  <si>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</si>
  <si>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</si>
  <si>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</si>
  <si>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</si>
  <si>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</si>
  <si>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</si>
  <si>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</si>
  <si>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</si>
  <si>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</si>
  <si>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</si>
  <si>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</si>
  <si>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</si>
  <si>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</si>
  <si>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</si>
  <si>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</si>
  <si>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</si>
  <si>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</si>
  <si>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</si>
  <si>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</si>
  <si>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</si>
  <si>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</si>
  <si>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</si>
  <si>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</si>
  <si>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</si>
  <si>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</si>
  <si>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</si>
  <si>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</si>
  <si>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</si>
  <si>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</si>
  <si>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</si>
  <si>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</si>
  <si>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</si>
  <si>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</si>
  <si>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</si>
  <si>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</si>
  <si>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</si>
  <si>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</si>
  <si>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</si>
  <si>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</si>
  <si>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</si>
  <si>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</si>
  <si>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</si>
  <si>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</si>
  <si>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</si>
  <si>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</si>
  <si>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</si>
  <si>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</si>
  <si>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</si>
  <si>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</si>
  <si>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</si>
  <si>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</si>
  <si>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</si>
  <si>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</si>
  <si>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</si>
  <si>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</si>
  <si>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</si>
  <si>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</si>
  <si>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</si>
  <si>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</si>
  <si>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</si>
  <si>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</si>
  <si>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</si>
  <si>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</si>
  <si>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</si>
  <si>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</si>
  <si>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</si>
  <si>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</si>
  <si>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</si>
  <si>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</si>
  <si>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</si>
  <si>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</si>
  <si>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</si>
  <si>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</si>
  <si>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</si>
  <si>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</si>
  <si>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</si>
  <si>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</si>
  <si>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</si>
  <si>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</si>
  <si>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</si>
  <si>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</si>
  <si>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</si>
  <si>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</si>
  <si>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</si>
  <si>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</si>
  <si>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</si>
  <si>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</si>
  <si>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</si>
  <si>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</si>
  <si>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</si>
  <si>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</si>
  <si>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</si>
  <si>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</si>
  <si>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</si>
  <si>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</si>
  <si>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</si>
  <si>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</si>
  <si>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</si>
  <si>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</si>
  <si>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</si>
  <si>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</si>
  <si>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</si>
  <si>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</si>
  <si>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</si>
  <si>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</si>
  <si>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</si>
  <si>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</si>
  <si>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</si>
  <si>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</si>
  <si>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</si>
  <si>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</si>
  <si>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</si>
  <si>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</si>
  <si>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</si>
  <si>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</si>
  <si>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</si>
  <si>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</si>
  <si>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</si>
  <si>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</si>
  <si>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</si>
  <si>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</si>
  <si>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</si>
  <si>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</si>
  <si>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</si>
  <si>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</si>
  <si>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</si>
  <si>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</si>
  <si>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</si>
  <si>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</si>
  <si>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</si>
  <si>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</si>
  <si>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</si>
  <si>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</si>
  <si>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</si>
  <si>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</si>
  <si>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</si>
  <si>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</si>
  <si>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</si>
  <si>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</si>
  <si>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</si>
  <si>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</si>
  <si>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</si>
  <si>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</si>
  <si>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</si>
  <si>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</si>
  <si>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</si>
  <si>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</si>
  <si>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</si>
  <si>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</si>
  <si>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</si>
  <si>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</si>
  <si>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</si>
  <si>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</si>
  <si>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</si>
  <si>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</si>
  <si>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</si>
  <si>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</si>
  <si>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</si>
  <si>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</si>
  <si>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</si>
  <si>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</si>
  <si>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</si>
  <si>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</si>
  <si>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</si>
  <si>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</si>
  <si>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</si>
  <si>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</si>
  <si>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</si>
  <si>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</si>
  <si>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</si>
  <si>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</si>
  <si>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</si>
  <si>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</si>
  <si>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</si>
  <si>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</si>
  <si>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</si>
  <si>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</si>
  <si>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</si>
  <si>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</si>
  <si>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</si>
  <si>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</si>
  <si>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</si>
  <si>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</si>
  <si>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</si>
  <si>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</si>
  <si>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</si>
  <si>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</si>
  <si>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</si>
  <si>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</si>
  <si>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</si>
  <si>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</si>
  <si>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</si>
  <si>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</si>
  <si>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</si>
  <si>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</si>
  <si>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</si>
  <si>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</si>
  <si>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</si>
  <si>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</si>
  <si>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</si>
  <si>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</si>
  <si>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</si>
  <si>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</si>
  <si>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</si>
  <si>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</si>
  <si>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</si>
  <si>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</si>
  <si>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</si>
  <si>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</si>
  <si>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</si>
  <si>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</si>
  <si>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</si>
  <si>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</si>
  <si>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</si>
  <si>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</si>
  <si>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</si>
  <si>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</si>
  <si>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</si>
  <si>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</si>
  <si>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</si>
  <si>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</si>
  <si>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</si>
  <si>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</si>
  <si>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</si>
  <si>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</si>
  <si>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</si>
  <si>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</si>
  <si>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</si>
  <si>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</si>
  <si>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</si>
  <si>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</si>
  <si>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</si>
  <si>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</si>
  <si>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</si>
  <si>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</si>
  <si>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</si>
  <si>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</si>
  <si>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</si>
  <si>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</si>
  <si>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</si>
  <si>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</si>
  <si>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</si>
  <si>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</si>
  <si>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</si>
  <si>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</si>
  <si>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</si>
  <si>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</si>
  <si>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</si>
  <si>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</si>
  <si>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</si>
  <si>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</si>
  <si>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</si>
  <si>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</si>
  <si>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</si>
  <si>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</si>
  <si>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</si>
  <si>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</si>
  <si>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</si>
  <si>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</si>
  <si>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</si>
  <si>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</si>
  <si>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</si>
  <si>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</si>
  <si>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</si>
  <si>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</si>
  <si>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</si>
  <si>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</si>
  <si>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</si>
  <si>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</si>
  <si>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</si>
  <si>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</si>
  <si>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</si>
  <si>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</si>
  <si>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</si>
  <si>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</si>
  <si>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</si>
  <si>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</si>
  <si>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</si>
  <si>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</si>
  <si>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</si>
  <si>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</si>
  <si>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</si>
  <si>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</si>
  <si>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</si>
  <si>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</si>
  <si>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</si>
  <si>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</si>
  <si>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</si>
  <si>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</si>
  <si>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</si>
  <si>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</si>
  <si>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</si>
  <si>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</si>
  <si>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</si>
  <si>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</si>
  <si>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</si>
  <si>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</si>
  <si>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</si>
  <si>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</si>
  <si>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</si>
  <si>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</si>
  <si>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</si>
  <si>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</si>
  <si>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</si>
  <si>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</si>
  <si>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</si>
  <si>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</si>
  <si>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</si>
  <si>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</si>
  <si>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</si>
  <si>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</si>
  <si>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</si>
  <si>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</si>
  <si>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</si>
  <si>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</si>
  <si>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</si>
  <si>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</si>
  <si>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</si>
  <si>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</si>
  <si>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</si>
  <si>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</si>
  <si>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</si>
  <si>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</si>
  <si>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</si>
  <si>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</si>
  <si>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</si>
  <si>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</si>
  <si>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</si>
  <si>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</si>
  <si>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</si>
  <si>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</si>
  <si>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</si>
  <si>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</si>
  <si>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</si>
  <si>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</si>
  <si>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</si>
  <si>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</si>
  <si>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</si>
  <si>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</si>
  <si>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</si>
  <si>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</si>
  <si>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</si>
  <si>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</si>
  <si>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</si>
  <si>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</si>
  <si>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</si>
  <si>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</si>
  <si>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</si>
  <si>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</si>
  <si>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</si>
  <si>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</si>
  <si>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</si>
  <si>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</si>
  <si>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</si>
  <si>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</si>
  <si>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</si>
  <si>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</si>
  <si>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</si>
  <si>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</si>
  <si>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</si>
  <si>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</si>
  <si>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</si>
  <si>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</si>
  <si>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</si>
  <si>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</si>
  <si>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</si>
  <si>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</si>
  <si>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</si>
  <si>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</si>
  <si>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</si>
  <si>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</si>
  <si>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</si>
  <si>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</si>
  <si>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</si>
  <si>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</si>
  <si>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</si>
  <si>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</si>
  <si>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</si>
  <si>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</si>
  <si>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</si>
  <si>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</si>
  <si>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</si>
  <si>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</si>
  <si>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</si>
  <si>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</si>
  <si>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</si>
  <si>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</si>
  <si>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</si>
  <si>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</si>
  <si>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</si>
  <si>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</si>
  <si>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</si>
  <si>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</si>
  <si>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</si>
  <si>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</si>
  <si>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</si>
  <si>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</si>
  <si>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</si>
  <si>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</si>
  <si>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</si>
  <si>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</si>
  <si>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</si>
  <si>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</si>
  <si>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</si>
  <si>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</si>
  <si>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</si>
  <si>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</si>
  <si>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</si>
  <si>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</si>
  <si>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</si>
  <si>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</si>
  <si>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</si>
  <si>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</si>
  <si>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</si>
  <si>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</si>
  <si>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</si>
  <si>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</si>
  <si>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</si>
  <si>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</si>
  <si>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</si>
  <si>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</si>
  <si>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</si>
  <si>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</si>
  <si>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</si>
  <si>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</si>
  <si>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</si>
  <si>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</si>
  <si>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</si>
  <si>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</si>
  <si>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</si>
  <si>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</si>
  <si>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</si>
  <si>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</si>
  <si>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</si>
  <si>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</si>
  <si>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</si>
  <si>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</si>
  <si>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</si>
  <si>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</si>
  <si>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</si>
  <si>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</si>
  <si>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</si>
  <si>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</si>
  <si>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</si>
  <si>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</si>
  <si>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</si>
  <si>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</si>
  <si>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</si>
  <si>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</si>
  <si>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</si>
  <si>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</si>
  <si>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</si>
  <si>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</si>
  <si>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</si>
  <si>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</si>
  <si>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</si>
  <si>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</si>
  <si>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</si>
  <si>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</si>
  <si>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</si>
  <si>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</si>
  <si>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</si>
  <si>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</si>
  <si>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</si>
  <si>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</si>
  <si>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</si>
  <si>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</si>
  <si>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</si>
  <si>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</si>
  <si>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</si>
  <si>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</si>
  <si>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</si>
  <si>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</si>
  <si>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</si>
  <si>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</si>
  <si>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</si>
  <si>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</si>
  <si>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</si>
  <si>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</si>
  <si>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</si>
  <si>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</si>
  <si>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</si>
  <si>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</si>
  <si>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</si>
  <si>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</si>
  <si>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</si>
  <si>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</si>
  <si>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</si>
  <si>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</si>
  <si>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</si>
  <si>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</si>
  <si>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</si>
  <si>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</si>
  <si>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</si>
  <si>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</si>
  <si>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</si>
  <si>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</si>
  <si>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</si>
  <si>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</si>
  <si>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</si>
  <si>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</si>
  <si>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</si>
  <si>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</si>
  <si>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</si>
  <si>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</si>
  <si>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</si>
  <si>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</si>
  <si>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</si>
  <si>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</si>
  <si>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</si>
  <si>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</si>
  <si>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</si>
  <si>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</si>
  <si>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</si>
  <si>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</si>
  <si>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</si>
  <si>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</si>
  <si>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</si>
  <si>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</si>
  <si>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</si>
  <si>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</si>
  <si>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</si>
  <si>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</si>
  <si>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</si>
  <si>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</si>
  <si>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</si>
  <si>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</si>
  <si>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</si>
  <si>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</si>
  <si>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</si>
  <si>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</si>
  <si>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</si>
  <si>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</si>
  <si>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</si>
  <si>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</si>
  <si>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</si>
  <si>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</si>
  <si>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</si>
  <si>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</si>
  <si>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</si>
  <si>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</si>
  <si>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</si>
  <si>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</si>
  <si>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</si>
  <si>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</si>
  <si>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</si>
  <si>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</si>
  <si>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</si>
  <si>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</si>
  <si>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</si>
  <si>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</si>
  <si>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</si>
  <si>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</si>
  <si>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</si>
  <si>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</si>
  <si>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</si>
  <si>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</si>
  <si>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</si>
  <si>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</si>
  <si>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</si>
  <si>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</si>
  <si>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</si>
  <si>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</si>
  <si>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</si>
  <si>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</si>
  <si>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</si>
  <si>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</si>
  <si>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</si>
  <si>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</si>
  <si>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</si>
  <si>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</si>
  <si>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</si>
  <si>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</si>
  <si>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</si>
  <si>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</si>
  <si>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</si>
  <si>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</si>
  <si>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</si>
  <si>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</si>
  <si>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</si>
  <si>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</si>
  <si>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</si>
  <si>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</si>
  <si>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</si>
  <si>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</si>
  <si>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</si>
  <si>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</si>
  <si>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</si>
  <si>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</si>
  <si>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</si>
  <si>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</si>
  <si>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</si>
  <si>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</si>
  <si>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</si>
  <si>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</si>
  <si>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</si>
  <si>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</si>
  <si>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</si>
  <si>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</si>
  <si>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</si>
  <si>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</si>
  <si>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</si>
  <si>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</si>
  <si>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</si>
  <si>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</si>
  <si>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</si>
  <si>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</si>
  <si>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</si>
  <si>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</si>
  <si>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</si>
  <si>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</si>
  <si>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</si>
  <si>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</si>
  <si>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</si>
  <si>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</si>
  <si>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</si>
  <si>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</si>
  <si>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</si>
  <si>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</si>
  <si>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</si>
  <si>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</si>
  <si>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</si>
  <si>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</si>
  <si>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</si>
  <si>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</si>
  <si>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</si>
  <si>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</si>
  <si>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</si>
  <si>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</si>
  <si>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</si>
  <si>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</si>
  <si>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</si>
  <si>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</si>
  <si>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</si>
  <si>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</si>
  <si>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</si>
  <si>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</si>
  <si>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</si>
  <si>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</si>
  <si>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</si>
  <si>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</si>
  <si>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</si>
  <si>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</si>
  <si>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</si>
  <si>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</si>
  <si>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</si>
  <si>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</si>
  <si>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</si>
  <si>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</si>
  <si>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</si>
  <si>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</si>
  <si>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</si>
  <si>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</si>
  <si>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</si>
  <si>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</si>
  <si>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</si>
  <si>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</si>
  <si>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</si>
  <si>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</si>
  <si>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</si>
  <si>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</si>
  <si>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</si>
  <si>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</si>
  <si>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</si>
  <si>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</si>
  <si>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</si>
  <si>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</si>
  <si>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</si>
  <si>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</si>
  <si>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</si>
  <si>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</si>
  <si>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</si>
  <si>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</si>
  <si>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</si>
  <si>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</si>
  <si>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</si>
  <si>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</si>
  <si>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</si>
  <si>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</si>
  <si>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</si>
  <si>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</si>
  <si>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</si>
  <si>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</si>
  <si>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</si>
  <si>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</si>
  <si>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</si>
  <si>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</si>
  <si>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</si>
  <si>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</si>
  <si>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</si>
  <si>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</si>
  <si>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</si>
  <si>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</si>
  <si>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</si>
  <si>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</si>
  <si>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</si>
  <si>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</si>
  <si>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</si>
  <si>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</si>
  <si>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</si>
  <si>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</si>
  <si>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</si>
  <si>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</si>
  <si>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</si>
  <si>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</si>
  <si>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</si>
  <si>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</si>
  <si>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</si>
  <si>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</si>
  <si>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</si>
  <si>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</si>
  <si>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</si>
  <si>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</si>
  <si>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</si>
  <si>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</si>
  <si>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</si>
  <si>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</si>
  <si>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</si>
  <si>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</si>
  <si>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</si>
  <si>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</si>
  <si>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</si>
  <si>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</si>
  <si>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</si>
  <si>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</si>
  <si>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</si>
  <si>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</si>
  <si>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</si>
  <si>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</si>
  <si>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</si>
  <si>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</si>
  <si>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</si>
  <si>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</si>
  <si>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</si>
  <si>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</si>
  <si>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</si>
  <si>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</si>
  <si>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</si>
  <si>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</si>
  <si>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</si>
  <si>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</si>
  <si>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</si>
  <si>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</si>
  <si>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</si>
  <si>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</si>
  <si>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</si>
  <si>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</si>
  <si>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</si>
  <si>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</si>
  <si>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</si>
  <si>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</si>
  <si>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</si>
  <si>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</si>
  <si>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</si>
  <si>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</si>
  <si>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</si>
  <si>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</si>
  <si>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</si>
  <si>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</si>
  <si>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</si>
  <si>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</si>
  <si>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</si>
  <si>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</si>
  <si>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</si>
  <si>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</si>
  <si>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</si>
  <si>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</si>
  <si>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</si>
  <si>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</si>
  <si>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</si>
  <si>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</si>
  <si>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</si>
  <si>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</si>
  <si>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</si>
  <si>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</si>
  <si>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</si>
  <si>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</si>
  <si>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</si>
  <si>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</si>
  <si>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</si>
  <si>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</si>
  <si>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</si>
  <si>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</si>
  <si>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</si>
  <si>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</si>
  <si>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</si>
  <si>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</si>
  <si>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</si>
  <si>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</si>
  <si>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</si>
  <si>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</si>
  <si>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</si>
  <si>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</si>
  <si>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</si>
  <si>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</si>
  <si>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</si>
  <si>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</si>
  <si>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</si>
  <si>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</si>
  <si>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</si>
  <si>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</si>
  <si>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</si>
  <si>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</si>
  <si>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</si>
  <si>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</si>
  <si>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</si>
  <si>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</si>
  <si>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</si>
  <si>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</si>
  <si>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</si>
  <si>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</si>
  <si>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</si>
  <si>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</si>
  <si>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</si>
  <si>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</si>
  <si>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</si>
  <si>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</si>
  <si>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</si>
  <si>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</si>
  <si>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</si>
  <si>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</si>
  <si>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</si>
  <si>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</si>
  <si>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</si>
  <si>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</si>
  <si>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</si>
  <si>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</si>
  <si>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</si>
  <si>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</si>
  <si>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</si>
  <si>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</si>
  <si>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</si>
  <si>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</si>
  <si>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</si>
  <si>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</si>
  <si>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</si>
  <si>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</si>
  <si>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</si>
  <si>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</si>
  <si>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</si>
  <si>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</si>
  <si>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</si>
  <si>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</si>
  <si>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</si>
  <si>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</si>
  <si>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</si>
  <si>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</si>
  <si>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</si>
  <si>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</si>
  <si>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</si>
  <si>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</si>
  <si>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</si>
  <si>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</si>
  <si>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</si>
  <si>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</si>
  <si>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</si>
  <si>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</si>
  <si>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</si>
  <si>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</si>
  <si>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</si>
  <si>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</si>
  <si>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</si>
  <si>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</si>
  <si>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</si>
  <si>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</si>
  <si>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</si>
  <si>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</si>
  <si>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</si>
  <si>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</si>
  <si>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</si>
  <si>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</si>
  <si>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</si>
  <si>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</si>
  <si>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</si>
  <si>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</si>
  <si>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</si>
  <si>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</si>
  <si>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</si>
  <si>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</si>
  <si>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</si>
  <si>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</si>
  <si>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</si>
  <si>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</si>
  <si>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</si>
  <si>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</si>
  <si>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</si>
  <si>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</si>
  <si>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</si>
  <si>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</si>
  <si>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</si>
  <si>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</si>
  <si>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</si>
  <si>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</si>
  <si>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</si>
  <si>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</si>
  <si>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</si>
  <si>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</si>
  <si>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</si>
  <si>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</si>
  <si>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</si>
  <si>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</si>
  <si>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</si>
  <si>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</si>
  <si>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</si>
  <si>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</si>
  <si>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</si>
  <si>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</si>
  <si>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</si>
  <si>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</si>
  <si>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</si>
  <si>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</si>
  <si>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</si>
  <si>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</si>
  <si>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</si>
  <si>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</si>
  <si>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</si>
  <si>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</si>
  <si>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</si>
  <si>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</si>
  <si>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</si>
  <si>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</si>
  <si>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</si>
  <si>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</si>
  <si>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</si>
  <si>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</si>
  <si>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</si>
  <si>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</si>
  <si>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</si>
  <si>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</si>
  <si>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</si>
  <si>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</si>
  <si>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</si>
  <si>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</si>
  <si>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</si>
  <si>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</si>
  <si>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</si>
  <si>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</si>
  <si>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</si>
  <si>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</si>
  <si>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</si>
  <si>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</si>
  <si>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</si>
  <si>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</si>
  <si>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</si>
  <si>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</si>
  <si>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</si>
  <si>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</si>
  <si>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</si>
  <si>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</si>
  <si>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</si>
  <si>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</si>
  <si>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</si>
  <si>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</si>
  <si>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</si>
  <si>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</si>
  <si>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</si>
  <si>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</si>
  <si>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</si>
  <si>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</si>
  <si>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</si>
  <si>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</si>
  <si>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</si>
  <si>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</si>
  <si>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</si>
  <si>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</si>
  <si>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</si>
  <si>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</si>
  <si>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</si>
  <si>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</si>
  <si>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</si>
  <si>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</si>
  <si>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</si>
  <si>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</si>
  <si>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</si>
  <si>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</si>
  <si>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</si>
  <si>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</si>
  <si>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</si>
  <si>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</si>
  <si>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</si>
  <si>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</si>
  <si>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</si>
  <si>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</si>
  <si>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</si>
  <si>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</si>
  <si>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</si>
  <si>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</si>
  <si>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</si>
  <si>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</si>
  <si>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</si>
  <si>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</si>
  <si>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</si>
  <si>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</si>
  <si>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</si>
  <si>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</si>
  <si>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</si>
  <si>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</si>
  <si>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</si>
  <si>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</si>
  <si>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</si>
  <si>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</si>
  <si>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</si>
  <si>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</si>
  <si>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</si>
  <si>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</si>
  <si>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</si>
  <si>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</si>
  <si>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</si>
  <si>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</si>
  <si>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</si>
  <si>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</si>
  <si>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</si>
  <si>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</si>
  <si>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</si>
  <si>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</si>
  <si>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</si>
  <si>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</si>
  <si>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</si>
  <si>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</si>
  <si>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</si>
  <si>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</si>
  <si>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</si>
  <si>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</si>
  <si>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</si>
  <si>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</si>
  <si>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</si>
  <si>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</si>
  <si>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</si>
  <si>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</si>
  <si>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</si>
  <si>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</si>
  <si>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</si>
  <si>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</si>
  <si>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</si>
  <si>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</si>
  <si>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</si>
  <si>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</si>
  <si>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</si>
  <si>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</si>
  <si>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</si>
  <si>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</si>
  <si>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</si>
  <si>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</si>
  <si>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</si>
  <si>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</si>
  <si>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</si>
  <si>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</si>
  <si>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</si>
  <si>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</si>
  <si>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</si>
  <si>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</si>
  <si>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</si>
  <si>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</si>
  <si>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</si>
  <si>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</si>
  <si>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</si>
  <si>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</si>
  <si>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</si>
  <si>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</si>
  <si>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</si>
  <si>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</si>
  <si>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</si>
  <si>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</si>
  <si>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</si>
  <si>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</si>
  <si>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</si>
  <si>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</si>
  <si>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</si>
  <si>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</si>
  <si>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</si>
  <si>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</si>
  <si>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</si>
  <si>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</si>
  <si>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</si>
  <si>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</si>
  <si>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</si>
  <si>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</si>
  <si>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</si>
  <si>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</si>
  <si>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</si>
  <si>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</si>
  <si>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</si>
  <si>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</si>
  <si>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</si>
  <si>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</si>
  <si>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</si>
  <si>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</si>
  <si>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</si>
  <si>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</si>
  <si>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</si>
  <si>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</si>
  <si>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</si>
  <si>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</si>
  <si>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</si>
  <si>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</si>
  <si>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</si>
  <si>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</si>
  <si>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</si>
  <si>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</si>
  <si>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</si>
  <si>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</si>
  <si>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</si>
  <si>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</si>
  <si>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</si>
  <si>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</si>
  <si>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</si>
  <si>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</si>
  <si>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</si>
  <si>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</si>
  <si>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</si>
  <si>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</si>
  <si>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</si>
  <si>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</si>
  <si>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</si>
  <si>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</si>
  <si>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</si>
  <si>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</si>
  <si>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</si>
  <si>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</si>
  <si>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</si>
  <si>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</si>
  <si>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</si>
  <si>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</si>
  <si>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</si>
  <si>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</si>
  <si>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</si>
  <si>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</si>
  <si>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</si>
  <si>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</si>
  <si>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</si>
  <si>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</si>
  <si>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</si>
  <si>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</si>
  <si>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</si>
  <si>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</si>
  <si>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</si>
  <si>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</si>
  <si>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</si>
  <si>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</si>
  <si>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</si>
  <si>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</si>
  <si>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</si>
  <si>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</si>
  <si>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</si>
  <si>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</si>
  <si>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</si>
  <si>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</si>
  <si>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</si>
  <si>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</si>
  <si>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</si>
  <si>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</si>
  <si>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</si>
  <si>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</si>
  <si>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</si>
  <si>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</si>
  <si>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</si>
  <si>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</si>
  <si>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</si>
  <si>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</si>
  <si>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</si>
  <si>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</si>
  <si>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</si>
  <si>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</si>
  <si>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</si>
  <si>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</si>
  <si>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</si>
  <si>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</si>
  <si>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</si>
  <si>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</si>
  <si>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</si>
  <si>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</si>
  <si>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</si>
  <si>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</si>
  <si>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</si>
  <si>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</si>
  <si>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</si>
  <si>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</si>
  <si>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</si>
  <si>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</si>
  <si>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</si>
  <si>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</si>
  <si>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</si>
  <si>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</si>
  <si>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</si>
  <si>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</si>
  <si>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</si>
  <si>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</si>
  <si>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</si>
  <si>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</si>
  <si>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</si>
  <si>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</si>
  <si>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</si>
  <si>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</si>
  <si>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</si>
  <si>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</si>
  <si>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</si>
  <si>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</si>
  <si>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</si>
  <si>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</si>
  <si>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</si>
  <si>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</si>
  <si>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</si>
  <si>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</si>
  <si>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</si>
  <si>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</si>
  <si>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</si>
  <si>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</si>
  <si>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</si>
  <si>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</si>
  <si>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</si>
  <si>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</si>
  <si>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</si>
  <si>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</si>
  <si>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</si>
  <si>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</si>
  <si>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</si>
  <si>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</si>
  <si>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</si>
  <si>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</si>
  <si>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</si>
  <si>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</si>
  <si>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</si>
  <si>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</si>
  <si>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</si>
  <si>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</si>
  <si>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</si>
  <si>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</si>
  <si>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</si>
  <si>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</si>
  <si>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</si>
  <si>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</si>
  <si>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</si>
  <si>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</si>
  <si>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</si>
  <si>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</si>
  <si>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</si>
  <si>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</si>
  <si>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</si>
  <si>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</si>
  <si>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</si>
  <si>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</si>
  <si>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</si>
  <si>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</si>
  <si>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</si>
  <si>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</si>
  <si>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</si>
  <si>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</si>
  <si>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</si>
  <si>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</si>
  <si>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</si>
  <si>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</si>
  <si>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</si>
  <si>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</si>
  <si>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</si>
  <si>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</si>
  <si>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</si>
  <si>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</si>
  <si>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</si>
  <si>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</si>
  <si>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</si>
  <si>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</si>
  <si>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</si>
  <si>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</si>
  <si>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</si>
  <si>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</si>
  <si>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</si>
  <si>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</si>
  <si>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</si>
  <si>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</si>
  <si>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</si>
  <si>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</si>
  <si>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</si>
  <si>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</si>
  <si>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</si>
  <si>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</si>
  <si>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</si>
  <si>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</si>
  <si>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</si>
  <si>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</si>
  <si>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</si>
  <si>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</si>
  <si>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</si>
  <si>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</si>
  <si>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</si>
  <si>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</si>
  <si>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</si>
  <si>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</si>
  <si>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</si>
  <si>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</si>
  <si>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</si>
  <si>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</si>
  <si>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</si>
  <si>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</si>
  <si>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</si>
  <si>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</si>
  <si>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</si>
  <si>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</si>
  <si>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</si>
  <si>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</si>
  <si>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</si>
  <si>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</si>
  <si>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</si>
  <si>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</si>
  <si>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</si>
  <si>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</si>
  <si>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</si>
  <si>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</si>
  <si>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</si>
  <si>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</si>
  <si>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</si>
  <si>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</si>
  <si>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</si>
  <si>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</si>
  <si>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</si>
  <si>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</si>
  <si>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</si>
  <si>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</si>
  <si>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</si>
  <si>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</si>
  <si>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</si>
  <si>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</si>
  <si>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</si>
  <si>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</si>
  <si>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</si>
  <si>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</si>
  <si>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</si>
  <si>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</si>
  <si>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</si>
  <si>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</si>
  <si>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</si>
  <si>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</si>
  <si>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</si>
  <si>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</si>
  <si>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</si>
  <si>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</si>
  <si>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</si>
  <si>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</si>
  <si>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</si>
  <si>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</si>
  <si>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</si>
  <si>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</si>
  <si>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</si>
  <si>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</si>
  <si>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</si>
  <si>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</si>
  <si>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</si>
  <si>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</si>
  <si>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</si>
  <si>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</si>
  <si>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</si>
  <si>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</si>
  <si>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</si>
  <si>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</si>
  <si>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</si>
  <si>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</si>
  <si>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</si>
  <si>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</si>
  <si>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</si>
  <si>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</si>
  <si>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</si>
  <si>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</si>
  <si>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</si>
  <si>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</si>
  <si>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</si>
  <si>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</si>
  <si>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</si>
  <si>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</si>
  <si>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</si>
  <si>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</si>
  <si>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</si>
  <si>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</si>
  <si>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</si>
  <si>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</si>
  <si>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</si>
  <si>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</si>
  <si>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</si>
  <si>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</si>
  <si>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</si>
  <si>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</si>
  <si>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</si>
  <si>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</si>
  <si>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</si>
  <si>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</si>
  <si>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</si>
  <si>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</si>
  <si>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</si>
  <si>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</si>
  <si>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</si>
  <si>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</si>
  <si>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</si>
  <si>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</si>
  <si>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</si>
  <si>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</si>
  <si>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</si>
  <si>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</si>
  <si>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</si>
  <si>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</si>
  <si>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</si>
  <si>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</si>
  <si>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</si>
  <si>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</si>
  <si>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</si>
  <si>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</si>
  <si>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</si>
  <si>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</si>
  <si>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</si>
  <si>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</si>
  <si>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</si>
  <si>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</si>
  <si>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</si>
  <si>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</si>
  <si>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</si>
  <si>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</si>
  <si>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</si>
  <si>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</si>
  <si>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</si>
  <si>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</si>
  <si>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</si>
  <si>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</si>
  <si>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</si>
  <si>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</si>
  <si>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</si>
  <si>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</si>
  <si>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</si>
  <si>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</si>
  <si>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</si>
  <si>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</si>
  <si>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</si>
  <si>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</si>
  <si>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</si>
  <si>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</si>
  <si>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</si>
  <si>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</si>
  <si>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</si>
  <si>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</si>
  <si>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</si>
  <si>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</si>
  <si>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</si>
  <si>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</si>
  <si>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</si>
  <si>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</si>
  <si>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</si>
  <si>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</si>
  <si>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</si>
  <si>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</si>
  <si>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</si>
  <si>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</si>
  <si>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</si>
  <si>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</si>
  <si>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</si>
  <si>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</si>
  <si>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</si>
  <si>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</si>
  <si>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</si>
  <si>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</si>
  <si>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</si>
  <si>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</si>
  <si>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</si>
  <si>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</si>
  <si>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</si>
  <si>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</si>
  <si>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</si>
  <si>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</si>
  <si>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</si>
  <si>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</si>
  <si>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</si>
  <si>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</si>
  <si>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</si>
  <si>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</si>
  <si>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</si>
  <si>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</si>
  <si>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</si>
  <si>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</si>
  <si>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</si>
  <si>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</si>
  <si>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</si>
  <si>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</si>
  <si>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</si>
  <si>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</si>
  <si>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</si>
  <si>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</si>
  <si>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</si>
  <si>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</si>
  <si>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</si>
  <si>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</si>
  <si>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</si>
  <si>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</si>
  <si>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</si>
  <si>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</si>
  <si>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</si>
  <si>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</si>
  <si>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</si>
  <si>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</si>
  <si>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</si>
  <si>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</si>
  <si>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</si>
  <si>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</si>
  <si>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</si>
  <si>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</si>
  <si>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</si>
  <si>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</si>
  <si>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</si>
  <si>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</si>
  <si>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</si>
  <si>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</si>
  <si>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</si>
  <si>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</si>
  <si>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</si>
  <si>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</si>
  <si>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</si>
  <si>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</si>
  <si>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</si>
  <si>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</si>
  <si>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</si>
  <si>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</si>
  <si>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</si>
  <si>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</si>
  <si>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</si>
  <si>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</si>
  <si>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</si>
  <si>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</si>
  <si>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</si>
  <si>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</si>
  <si>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</si>
  <si>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</si>
  <si>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</si>
  <si>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</si>
  <si>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</si>
  <si>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</si>
  <si>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</si>
  <si>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</si>
  <si>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</si>
  <si>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</si>
  <si>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</si>
  <si>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</si>
  <si>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</si>
  <si>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</si>
  <si>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</si>
  <si>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</si>
  <si>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</si>
  <si>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</si>
  <si>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</si>
  <si>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</si>
  <si>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</si>
  <si>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</si>
  <si>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</si>
  <si>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</si>
  <si>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</si>
  <si>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</si>
  <si>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</si>
  <si>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</si>
  <si>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</si>
  <si>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</si>
  <si>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</si>
  <si>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</si>
  <si>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</si>
  <si>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</si>
  <si>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</si>
  <si>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</si>
  <si>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</si>
  <si>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</si>
  <si>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</si>
  <si>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</si>
  <si>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</si>
  <si>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</si>
  <si>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</si>
  <si>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</si>
  <si>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</si>
  <si>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</si>
  <si>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</si>
  <si>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</si>
  <si>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</si>
  <si>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</si>
  <si>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</si>
  <si>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</si>
  <si>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</si>
  <si>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</si>
  <si>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</si>
  <si>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</si>
  <si>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</si>
  <si>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</si>
  <si>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</si>
  <si>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</si>
  <si>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</si>
  <si>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</si>
  <si>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</si>
  <si>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</si>
  <si>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</si>
  <si>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</si>
  <si>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</si>
  <si>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</si>
  <si>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</si>
  <si>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</si>
  <si>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</si>
  <si>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</si>
  <si>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</si>
  <si>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</si>
  <si>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</si>
  <si>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</si>
  <si>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</si>
  <si>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</si>
  <si>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</si>
  <si>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</si>
  <si>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</si>
  <si>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</si>
  <si>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</si>
  <si>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</si>
  <si>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</si>
  <si>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</si>
  <si>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</si>
  <si>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</si>
  <si>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</si>
  <si>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</si>
  <si>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</si>
  <si>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</si>
  <si>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</si>
  <si>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</si>
  <si>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</si>
  <si>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</si>
  <si>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</si>
  <si>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</si>
  <si>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</si>
  <si>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</si>
  <si>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</si>
  <si>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</si>
  <si>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</si>
  <si>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</si>
  <si>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</si>
  <si>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</si>
  <si>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</si>
  <si>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</si>
  <si>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</si>
  <si>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</si>
  <si>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</si>
  <si>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</si>
  <si>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</si>
  <si>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</si>
  <si>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</si>
  <si>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</si>
  <si>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</si>
  <si>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</si>
  <si>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</si>
  <si>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</si>
  <si>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</si>
  <si>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</si>
  <si>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</si>
  <si>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</si>
  <si>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</si>
  <si>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</si>
  <si>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</si>
  <si>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</si>
  <si>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</si>
  <si>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</si>
  <si>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</si>
  <si>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</si>
  <si>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</si>
  <si>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</si>
  <si>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</si>
  <si>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</si>
  <si>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</si>
  <si>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</si>
  <si>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</si>
  <si>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</si>
  <si>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</si>
  <si>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</si>
  <si>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</si>
  <si>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</si>
  <si>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</si>
  <si>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</si>
  <si>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</si>
  <si>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</si>
  <si>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</si>
  <si>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</si>
  <si>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</si>
  <si>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</si>
  <si>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</si>
  <si>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</si>
  <si>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</si>
  <si>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</si>
  <si>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</si>
  <si>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</si>
  <si>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</si>
  <si>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</si>
  <si>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</si>
  <si>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</si>
  <si>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</si>
  <si>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</si>
  <si>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</si>
  <si>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</si>
  <si>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</si>
  <si>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</si>
  <si>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</si>
  <si>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</si>
  <si>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</si>
  <si>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</si>
  <si>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</si>
  <si>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</si>
  <si>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</si>
  <si>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</si>
  <si>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</si>
  <si>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</si>
  <si>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</si>
  <si>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</si>
  <si>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</si>
  <si>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</si>
  <si>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</si>
  <si>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</si>
  <si>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</si>
  <si>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</si>
  <si>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</si>
  <si>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</si>
  <si>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</si>
  <si>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</si>
  <si>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</si>
  <si>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</si>
  <si>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</si>
  <si>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</si>
  <si>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</si>
  <si>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</si>
  <si>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</si>
  <si>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</si>
  <si>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</si>
  <si>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</si>
  <si>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</si>
  <si>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</si>
  <si>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</si>
  <si>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</si>
  <si>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</si>
  <si>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</si>
  <si>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</si>
  <si>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</si>
  <si>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</si>
  <si>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</si>
  <si>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</si>
  <si>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</si>
  <si>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</si>
  <si>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</si>
  <si>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</si>
  <si>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</si>
  <si>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</si>
  <si>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</si>
  <si>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</si>
  <si>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</si>
  <si>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</si>
  <si>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</si>
  <si>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</si>
  <si>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</si>
  <si>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</si>
  <si>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</si>
  <si>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</si>
  <si>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</si>
  <si>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</si>
  <si>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</si>
  <si>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</si>
  <si>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</si>
  <si>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</si>
  <si>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</si>
  <si>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</si>
  <si>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</si>
  <si>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</si>
  <si>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</si>
  <si>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</si>
  <si>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</si>
  <si>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</si>
  <si>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</si>
  <si>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</si>
  <si>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</si>
  <si>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</si>
  <si>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</si>
  <si>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</si>
  <si>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</si>
  <si>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</si>
  <si>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</si>
  <si>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</si>
  <si>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</si>
  <si>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</si>
  <si>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</si>
  <si>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</si>
  <si>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</si>
  <si>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</si>
  <si>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</si>
  <si>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</si>
  <si>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</si>
  <si>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</si>
  <si>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</si>
  <si>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</si>
  <si>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</si>
  <si>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</si>
  <si>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</si>
  <si>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</si>
  <si>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</si>
  <si>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</si>
  <si>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</si>
  <si>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</si>
  <si>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</si>
  <si>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</si>
  <si>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</si>
  <si>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</si>
  <si>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</si>
  <si>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</si>
  <si>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</si>
  <si>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</si>
  <si>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</si>
  <si>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</si>
  <si>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</si>
  <si>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</si>
  <si>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</si>
  <si>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</si>
  <si>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</si>
  <si>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</si>
  <si>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</si>
  <si>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</si>
  <si>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</si>
  <si>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</si>
  <si>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</si>
  <si>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</si>
  <si>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</si>
  <si>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</si>
  <si>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</si>
  <si>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</si>
  <si>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</si>
  <si>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</si>
  <si>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</si>
  <si>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</si>
  <si>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</si>
  <si>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</si>
  <si>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</si>
  <si>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</si>
  <si>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</si>
  <si>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</si>
  <si>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</si>
  <si>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</si>
  <si>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</si>
  <si>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</si>
  <si>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</si>
  <si>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</si>
  <si>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</si>
  <si>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</si>
  <si>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</si>
  <si>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</si>
  <si>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</si>
  <si>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</si>
  <si>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</si>
  <si>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</si>
  <si>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</si>
  <si>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</si>
  <si>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</si>
  <si>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</si>
  <si>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</si>
  <si>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</si>
  <si>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</si>
  <si>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</si>
  <si>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</si>
  <si>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</si>
  <si>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</si>
  <si>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</si>
  <si>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</si>
  <si>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</si>
  <si>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</si>
  <si>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</si>
  <si>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</si>
  <si>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</si>
  <si>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</si>
  <si>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</si>
  <si>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</si>
  <si>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</si>
  <si>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</si>
  <si>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</si>
  <si>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</si>
  <si>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</si>
  <si>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</si>
  <si>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</si>
  <si>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</si>
  <si>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</si>
  <si>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</si>
  <si>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</si>
  <si>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</si>
  <si>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</si>
  <si>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</si>
  <si>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</si>
  <si>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</si>
  <si>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</si>
  <si>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</si>
  <si>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</si>
  <si>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</si>
  <si>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</si>
  <si>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</si>
  <si>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</si>
  <si>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</si>
  <si>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</si>
  <si>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</si>
  <si>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</si>
  <si>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</si>
  <si>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</si>
  <si>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</si>
  <si>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</si>
  <si>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</si>
  <si>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</si>
  <si>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</si>
  <si>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</si>
  <si>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</si>
  <si>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</si>
  <si>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</si>
  <si>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</si>
  <si>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</si>
  <si>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</si>
  <si>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</si>
  <si>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</si>
  <si>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</si>
  <si>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</si>
  <si>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</si>
  <si>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</si>
  <si>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</si>
  <si>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</si>
  <si>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</si>
  <si>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</si>
  <si>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</si>
  <si>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</si>
  <si>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</si>
  <si>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</si>
  <si>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</si>
  <si>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</si>
  <si>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</si>
  <si>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</si>
  <si>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</si>
  <si>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</si>
  <si>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</si>
  <si>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</si>
  <si>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</si>
  <si>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</si>
  <si>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</si>
  <si>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</si>
  <si>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</si>
  <si>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</si>
  <si>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</si>
  <si>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</si>
  <si>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</si>
  <si>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</si>
  <si>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</si>
  <si>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</si>
  <si>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</si>
  <si>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</si>
  <si>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</si>
  <si>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</si>
  <si>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</si>
  <si>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</si>
  <si>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</si>
  <si>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</si>
  <si>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</si>
  <si>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</si>
  <si>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</si>
  <si>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</si>
  <si>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</si>
  <si>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</si>
  <si>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</si>
  <si>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</si>
  <si>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</si>
  <si>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</si>
  <si>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</si>
  <si>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</si>
  <si>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</si>
  <si>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</si>
  <si>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</si>
  <si>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</si>
  <si>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</si>
  <si>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</si>
  <si>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</si>
  <si>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</si>
  <si>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</si>
  <si>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</si>
  <si>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</si>
  <si>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</si>
  <si>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</si>
  <si>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</si>
  <si>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</si>
  <si>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</si>
  <si>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</si>
  <si>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</si>
  <si>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</si>
  <si>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</si>
  <si>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</si>
  <si>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</si>
  <si>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</si>
  <si>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</si>
  <si>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</si>
  <si>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</si>
  <si>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</si>
  <si>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</si>
  <si>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</si>
  <si>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</si>
  <si>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</si>
  <si>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</si>
  <si>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</si>
  <si>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</si>
  <si>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</si>
  <si>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</si>
  <si>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</si>
  <si>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</si>
  <si>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</si>
  <si>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</si>
  <si>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</si>
  <si>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</si>
  <si>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</si>
  <si>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</si>
  <si>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</si>
  <si>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</si>
  <si>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</si>
  <si>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</si>
  <si>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</si>
  <si>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</si>
  <si>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</si>
  <si>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</si>
  <si>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</si>
  <si>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</si>
  <si>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</si>
  <si>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</si>
  <si>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</si>
  <si>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</si>
  <si>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</si>
  <si>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</si>
  <si>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</si>
  <si>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</si>
  <si>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</si>
  <si>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</si>
  <si>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</si>
  <si>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</si>
  <si>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</si>
  <si>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</si>
  <si>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</si>
  <si>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</si>
  <si>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</si>
  <si>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</si>
  <si>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</si>
  <si>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</si>
  <si>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</si>
  <si>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</si>
  <si>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</si>
  <si>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</si>
  <si>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</si>
  <si>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</si>
  <si>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</si>
  <si>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</si>
  <si>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</si>
  <si>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</si>
  <si>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</si>
  <si>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</si>
  <si>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</si>
  <si>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</si>
  <si>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</si>
  <si>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</si>
  <si>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</si>
  <si>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</si>
  <si>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</si>
  <si>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</si>
  <si>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</si>
  <si>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</si>
  <si>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</si>
  <si>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</si>
  <si>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</si>
  <si>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</si>
  <si>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</si>
  <si>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</si>
  <si>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</si>
  <si>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</si>
  <si>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</si>
  <si>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</si>
  <si>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</si>
  <si>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</si>
  <si>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</si>
  <si>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</si>
  <si>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</si>
  <si>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</si>
  <si>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</si>
  <si>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</si>
  <si>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</si>
  <si>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</si>
  <si>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</si>
  <si>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</si>
  <si>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</si>
  <si>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</si>
  <si>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</si>
  <si>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</si>
  <si>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</si>
  <si>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</si>
  <si>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</si>
  <si>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</si>
  <si>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</si>
  <si>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</si>
  <si>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</si>
  <si>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</si>
  <si>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</si>
  <si>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</si>
  <si>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</si>
  <si>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</si>
  <si>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</si>
  <si>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</si>
  <si>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</si>
  <si>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</si>
  <si>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</si>
  <si>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</si>
  <si>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</si>
  <si>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</si>
  <si>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</si>
  <si>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</si>
  <si>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</si>
  <si>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</si>
  <si>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</si>
  <si>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</si>
  <si>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</si>
  <si>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</si>
  <si>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</si>
  <si>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</si>
  <si>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</si>
  <si>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</si>
  <si>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</si>
  <si>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</si>
  <si>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</si>
  <si>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</si>
  <si>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</si>
  <si>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</si>
  <si>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</si>
  <si>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</si>
  <si>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</si>
  <si>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</si>
  <si>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</si>
  <si>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</si>
  <si>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</si>
  <si>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</si>
  <si>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</si>
  <si>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</si>
  <si>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</si>
  <si>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</si>
  <si>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</si>
  <si>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</si>
  <si>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</si>
  <si>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</si>
  <si>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</si>
  <si>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</si>
  <si>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</si>
  <si>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</si>
  <si>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</si>
  <si>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</si>
  <si>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</si>
  <si>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</si>
  <si>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</si>
  <si>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</si>
  <si>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</si>
  <si>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</si>
  <si>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</si>
  <si>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</si>
  <si>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</si>
  <si>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</si>
  <si>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</si>
  <si>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</si>
  <si>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</si>
  <si>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</si>
  <si>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</si>
  <si>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</si>
  <si>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</si>
  <si>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</si>
  <si>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</si>
  <si>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</si>
  <si>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</si>
  <si>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</si>
  <si>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</si>
  <si>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</si>
  <si>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</si>
  <si>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</si>
  <si>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</si>
  <si>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</si>
  <si>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</si>
  <si>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</si>
  <si>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</si>
  <si>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</si>
  <si>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</si>
  <si>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</si>
  <si>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</si>
  <si>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</si>
  <si>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</si>
  <si>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</si>
  <si>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</si>
  <si>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</si>
  <si>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</si>
  <si>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</si>
  <si>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</si>
  <si>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</si>
  <si>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</si>
  <si>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</si>
  <si>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</si>
  <si>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</si>
  <si>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</si>
  <si>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</si>
  <si>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</si>
  <si>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</si>
  <si>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</si>
  <si>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</si>
  <si>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</si>
  <si>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</si>
  <si>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</si>
  <si>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</si>
  <si>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</si>
  <si>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</si>
  <si>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</si>
  <si>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</si>
  <si>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</si>
  <si>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</si>
  <si>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</si>
  <si>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</si>
  <si>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</si>
  <si>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</si>
  <si>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</si>
  <si>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</si>
  <si>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</si>
  <si>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</si>
  <si>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</si>
  <si>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</si>
  <si>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</si>
  <si>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</si>
  <si>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</si>
  <si>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</si>
  <si>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</si>
  <si>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</si>
  <si>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</si>
  <si>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</si>
  <si>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</si>
  <si>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</si>
  <si>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</si>
  <si>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</si>
  <si>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</si>
  <si>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</si>
  <si>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</si>
  <si>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</si>
  <si>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</si>
  <si>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</si>
  <si>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</si>
  <si>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</si>
  <si>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</si>
  <si>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</si>
  <si>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</si>
  <si>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</si>
  <si>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</si>
  <si>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</si>
  <si>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</si>
  <si>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</si>
  <si>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</si>
  <si>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</si>
  <si>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</si>
  <si>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</si>
  <si>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</si>
  <si>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</si>
  <si>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</si>
  <si>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</si>
  <si>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</si>
  <si>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</si>
  <si>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</si>
  <si>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</si>
  <si>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</si>
  <si>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</si>
  <si>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</si>
  <si>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</si>
  <si>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</si>
  <si>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</si>
  <si>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</si>
  <si>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</si>
  <si>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</si>
  <si>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</si>
  <si>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</si>
  <si>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</si>
  <si>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</si>
  <si>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</si>
  <si>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</si>
  <si>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</si>
  <si>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</si>
  <si>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</si>
  <si>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</si>
  <si>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</si>
  <si>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</si>
  <si>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</si>
  <si>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</si>
  <si>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</si>
  <si>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</si>
  <si>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</si>
  <si>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</si>
  <si>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</si>
  <si>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</si>
  <si>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</si>
  <si>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</si>
  <si>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</si>
  <si>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</si>
  <si>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</si>
  <si>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</si>
  <si>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</si>
  <si>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</si>
  <si>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</si>
  <si>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</si>
  <si>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</si>
  <si>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</si>
  <si>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</si>
  <si>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</si>
  <si>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</si>
  <si>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</si>
  <si>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</si>
  <si>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</si>
  <si>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</si>
  <si>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</si>
  <si>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</si>
  <si>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</si>
  <si>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</si>
  <si>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</si>
  <si>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</si>
  <si>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</si>
  <si>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</si>
  <si>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</si>
  <si>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</si>
  <si>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</si>
  <si>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</si>
  <si>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</si>
  <si>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</si>
  <si>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</si>
  <si>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</si>
  <si>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</si>
  <si>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</si>
  <si>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</si>
  <si>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</si>
  <si>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</si>
  <si>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</si>
  <si>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</si>
  <si>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</si>
  <si>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</si>
  <si>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</si>
  <si>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</si>
  <si>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</si>
  <si>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</si>
  <si>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</si>
  <si>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</si>
  <si>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</si>
  <si>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</si>
  <si>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</si>
  <si>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</si>
  <si>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</si>
  <si>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</si>
  <si>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</si>
  <si>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</si>
  <si>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</si>
  <si>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</si>
  <si>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</si>
  <si>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</si>
  <si>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</si>
  <si>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</si>
  <si>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</si>
  <si>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</si>
  <si>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</si>
  <si>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</si>
  <si>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</si>
  <si>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</si>
  <si>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</si>
  <si>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</si>
  <si>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</si>
  <si>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</si>
  <si>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</si>
  <si>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</si>
  <si>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</si>
  <si>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</si>
  <si>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</si>
  <si>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</si>
  <si>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</si>
  <si>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</si>
  <si>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</si>
  <si>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</si>
  <si>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</si>
  <si>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</si>
  <si>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</si>
  <si>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</si>
  <si>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</si>
  <si>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</si>
  <si>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</si>
  <si>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</si>
  <si>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</si>
  <si>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</si>
  <si>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</si>
  <si>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</si>
  <si>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</si>
  <si>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</si>
  <si>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</si>
  <si>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</si>
  <si>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</si>
  <si>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</si>
  <si>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</si>
  <si>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</si>
  <si>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</si>
  <si>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</si>
  <si>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</si>
  <si>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</si>
  <si>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</si>
  <si>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</si>
  <si>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</si>
  <si>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</si>
  <si>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</si>
  <si>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</si>
  <si>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</si>
  <si>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</si>
  <si>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</si>
  <si>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</si>
  <si>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</si>
  <si>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</si>
  <si>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</si>
  <si>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</si>
  <si>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</si>
  <si>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</si>
  <si>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</si>
  <si>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</si>
  <si>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</si>
  <si>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</si>
  <si>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</si>
  <si>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</si>
  <si>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</si>
  <si>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</si>
  <si>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</si>
  <si>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</si>
  <si>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</si>
  <si>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</si>
  <si>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</si>
  <si>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</si>
  <si>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</si>
  <si>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</si>
  <si>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</si>
  <si>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</si>
  <si>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</si>
  <si>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</si>
  <si>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</si>
  <si>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</si>
  <si>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</si>
  <si>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</si>
  <si>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</si>
  <si>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</si>
  <si>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</si>
  <si>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</si>
  <si>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</si>
  <si>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</si>
  <si>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</si>
  <si>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</si>
  <si>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</si>
  <si>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</si>
  <si>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</si>
  <si>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</si>
  <si>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</si>
  <si>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</si>
  <si>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</si>
  <si>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</si>
  <si>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</si>
  <si>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</si>
  <si>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</si>
  <si>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</si>
  <si>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</si>
  <si>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</si>
  <si>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</si>
  <si>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</si>
  <si>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</si>
  <si>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</si>
  <si>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</si>
  <si>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</si>
  <si>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</si>
  <si>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</si>
  <si>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</si>
  <si>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</si>
  <si>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</si>
  <si>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</si>
  <si>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</si>
  <si>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</si>
  <si>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</si>
  <si>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</si>
  <si>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</si>
  <si>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</si>
  <si>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</si>
  <si>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</si>
  <si>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</si>
  <si>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</si>
  <si>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</si>
  <si>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</si>
  <si>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</si>
  <si>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</si>
  <si>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</si>
  <si>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</si>
  <si>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</si>
  <si>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</si>
  <si>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</si>
  <si>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</si>
  <si>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</si>
  <si>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</si>
  <si>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</si>
  <si>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</si>
  <si>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</si>
  <si>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</si>
  <si>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</si>
  <si>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</si>
  <si>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</si>
  <si>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</si>
  <si>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</si>
  <si>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</si>
  <si>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</si>
  <si>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</si>
  <si>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</si>
  <si>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</si>
  <si>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</si>
  <si>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</si>
  <si>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</si>
  <si>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</si>
  <si>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</si>
  <si>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</si>
  <si>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</si>
  <si>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</si>
  <si>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</si>
  <si>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</si>
  <si>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</si>
  <si>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</si>
  <si>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</si>
  <si>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</si>
  <si>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</si>
  <si>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</si>
  <si>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</si>
  <si>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</si>
  <si>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</si>
  <si>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</si>
  <si>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</si>
  <si>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</si>
  <si>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</si>
  <si>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</si>
  <si>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</si>
  <si>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</si>
  <si>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</si>
  <si>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</si>
  <si>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</si>
  <si>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</si>
  <si>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</si>
  <si>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</si>
  <si>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</si>
  <si>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</si>
  <si>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</si>
  <si>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</si>
  <si>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</si>
  <si>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</si>
  <si>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</si>
  <si>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</si>
  <si>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</si>
  <si>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</si>
  <si>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</si>
  <si>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</si>
  <si>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</si>
  <si>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</si>
  <si>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</si>
  <si>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</si>
  <si>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</si>
  <si>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</si>
  <si>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</si>
  <si>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</si>
  <si>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</si>
  <si>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</si>
  <si>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</si>
  <si>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</si>
  <si>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</si>
  <si>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</si>
  <si>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</si>
  <si>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</si>
  <si>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</si>
  <si>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</si>
  <si>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</si>
  <si>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</si>
  <si>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</si>
  <si>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</si>
  <si>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</si>
  <si>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</si>
  <si>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</si>
  <si>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</si>
  <si>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</si>
  <si>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</si>
  <si>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</si>
  <si>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</si>
  <si>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</si>
  <si>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</si>
  <si>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</si>
  <si>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</si>
  <si>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</si>
  <si>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</si>
  <si>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</si>
  <si>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</si>
  <si>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</si>
  <si>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</si>
  <si>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</si>
  <si>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</si>
  <si>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</si>
  <si>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</si>
  <si>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</si>
  <si>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</si>
  <si>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</si>
  <si>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</si>
  <si>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</si>
  <si>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</si>
  <si>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</si>
  <si>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</si>
  <si>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</si>
  <si>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</si>
  <si>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</si>
  <si>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</si>
  <si>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</si>
  <si>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</si>
  <si>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</si>
  <si>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</si>
  <si>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</si>
  <si>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</si>
  <si>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</si>
  <si>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</si>
  <si>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</si>
  <si>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</si>
  <si>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</si>
  <si>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</si>
  <si>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</si>
  <si>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</si>
  <si>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</si>
  <si>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</si>
  <si>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</si>
  <si>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</si>
  <si>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</si>
  <si>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</si>
  <si>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</si>
  <si>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</si>
  <si>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</si>
  <si>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</si>
  <si>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</si>
  <si>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</si>
  <si>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</si>
  <si>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</si>
  <si>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</si>
  <si>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</si>
  <si>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</si>
  <si>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</si>
  <si>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</si>
  <si>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</si>
  <si>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</si>
  <si>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</si>
  <si>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</si>
  <si>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</si>
  <si>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</si>
  <si>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</si>
  <si>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</si>
  <si>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</si>
  <si>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</si>
  <si>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</si>
  <si>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</si>
  <si>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</si>
  <si>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</si>
  <si>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</si>
  <si>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</si>
  <si>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</si>
  <si>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</si>
  <si>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</si>
  <si>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</si>
  <si>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</si>
  <si>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</si>
  <si>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</si>
  <si>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</si>
  <si>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</si>
  <si>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</si>
  <si>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</si>
  <si>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</si>
  <si>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</si>
  <si>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</si>
  <si>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</si>
  <si>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</si>
  <si>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</si>
  <si>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</si>
  <si>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</si>
  <si>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</si>
  <si>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</si>
  <si>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</si>
  <si>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</si>
  <si>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</si>
  <si>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</si>
  <si>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</si>
  <si>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</si>
  <si>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</si>
  <si>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</si>
  <si>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</si>
  <si>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</si>
  <si>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</si>
  <si>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</si>
  <si>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</si>
  <si>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</si>
  <si>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</si>
  <si>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</si>
  <si>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</si>
  <si>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</si>
  <si>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</si>
  <si>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</si>
  <si>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</si>
  <si>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</si>
  <si>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</si>
  <si>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</si>
  <si>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</si>
  <si>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</si>
  <si>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</si>
  <si>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</si>
  <si>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</si>
  <si>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</si>
  <si>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</si>
  <si>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</si>
  <si>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</si>
  <si>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</si>
  <si>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</si>
  <si>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</si>
  <si>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</si>
  <si>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</si>
  <si>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</si>
  <si>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</si>
  <si>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</si>
  <si>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</si>
  <si>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</si>
  <si>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</si>
  <si>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</si>
  <si>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</si>
  <si>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</si>
  <si>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</si>
  <si>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</si>
  <si>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</si>
  <si>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</si>
  <si>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</si>
  <si>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</si>
  <si>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</si>
  <si>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</si>
  <si>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</si>
  <si>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</si>
  <si>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</si>
  <si>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</si>
  <si>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</si>
  <si>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</si>
  <si>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</si>
  <si>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</si>
  <si>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</si>
  <si>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</si>
  <si>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</si>
  <si>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</si>
  <si>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</si>
  <si>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</si>
  <si>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</si>
  <si>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</si>
  <si>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</si>
  <si>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</si>
  <si>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</si>
  <si>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</si>
  <si>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</si>
  <si>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</si>
  <si>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</si>
  <si>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</si>
  <si>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</si>
  <si>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</si>
  <si>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</si>
  <si>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</si>
  <si>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</si>
  <si>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</si>
  <si>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</si>
  <si>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</si>
  <si>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</si>
  <si>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</si>
  <si>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</si>
  <si>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</si>
  <si>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</si>
  <si>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</si>
  <si>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</si>
  <si>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</si>
  <si>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</si>
  <si>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</si>
  <si>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</si>
  <si>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</si>
  <si>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</si>
  <si>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</si>
  <si>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</si>
  <si>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</si>
  <si>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</si>
  <si>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</si>
  <si>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</si>
  <si>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</si>
  <si>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</si>
  <si>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</si>
  <si>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</si>
  <si>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</si>
  <si>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</si>
  <si>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</si>
  <si>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</si>
  <si>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</si>
  <si>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</si>
  <si>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</si>
  <si>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</si>
  <si>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</si>
  <si>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</si>
  <si>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</si>
  <si>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</si>
  <si>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</si>
  <si>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</si>
  <si>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</si>
  <si>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</si>
  <si>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</si>
  <si>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</si>
  <si>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</si>
  <si>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</si>
  <si>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</si>
  <si>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</si>
  <si>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</si>
  <si>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</si>
  <si>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</si>
  <si>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</si>
  <si>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</si>
  <si>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</si>
  <si>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</si>
  <si>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</si>
  <si>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</si>
  <si>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</si>
  <si>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</si>
  <si>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</si>
  <si>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</si>
  <si>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</si>
  <si>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</si>
  <si>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</si>
  <si>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</si>
  <si>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</si>
  <si>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</si>
  <si>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</si>
  <si>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</si>
  <si>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</si>
  <si>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</si>
  <si>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</si>
  <si>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</si>
  <si>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</si>
  <si>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</si>
  <si>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</si>
  <si>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</si>
  <si>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</si>
  <si>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</si>
  <si>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</si>
  <si>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</si>
  <si>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</si>
  <si>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</si>
  <si>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</si>
  <si>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</si>
  <si>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</si>
  <si>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</si>
  <si>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</si>
  <si>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</si>
  <si>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</si>
  <si>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</si>
  <si>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</si>
  <si>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</si>
  <si>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</si>
  <si>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</si>
  <si>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</si>
  <si>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</si>
  <si>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</si>
  <si>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</si>
  <si>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</si>
  <si>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</si>
  <si>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</si>
  <si>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</si>
  <si>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</si>
  <si>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</si>
  <si>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</si>
  <si>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</si>
  <si>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</si>
  <si>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</si>
  <si>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</si>
  <si>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</si>
  <si>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</si>
  <si>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</si>
  <si>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</si>
  <si>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</si>
  <si>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</si>
  <si>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</si>
  <si>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</si>
  <si>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</si>
  <si>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</si>
  <si>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</si>
  <si>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</si>
  <si>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</si>
  <si>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</si>
  <si>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</si>
  <si>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</si>
  <si>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</si>
  <si>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</si>
  <si>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</si>
  <si>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</si>
  <si>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</si>
  <si>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</si>
  <si>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</si>
  <si>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</si>
  <si>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</si>
  <si>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</si>
  <si>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</si>
  <si>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</si>
  <si>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</si>
  <si>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</si>
  <si>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</si>
  <si>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</si>
  <si>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</si>
  <si>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</si>
  <si>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</si>
  <si>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</si>
  <si>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</si>
  <si>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</si>
  <si>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</si>
  <si>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</si>
  <si>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</si>
  <si>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</si>
  <si>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</si>
  <si>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</si>
  <si>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</si>
  <si>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</si>
  <si>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</si>
  <si>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</si>
  <si>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</si>
  <si>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</si>
  <si>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</si>
  <si>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</si>
  <si>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</si>
  <si>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</si>
  <si>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</si>
  <si>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</si>
  <si>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</si>
  <si>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</si>
  <si>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</si>
  <si>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</si>
  <si>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</si>
  <si>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</si>
  <si>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</si>
  <si>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</si>
  <si>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</si>
  <si>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</si>
  <si>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</si>
  <si>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</si>
  <si>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</si>
  <si>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</si>
  <si>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</si>
  <si>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</si>
  <si>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</si>
  <si>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</si>
  <si>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</si>
  <si>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</si>
  <si>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</si>
  <si>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</si>
  <si>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</si>
  <si>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</si>
  <si>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</si>
  <si>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</si>
  <si>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</si>
  <si>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</si>
  <si>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</si>
  <si>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</si>
  <si>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</si>
  <si>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</si>
  <si>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</si>
  <si>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</si>
  <si>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</si>
  <si>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</si>
  <si>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</si>
  <si>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</si>
  <si>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</si>
  <si>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</si>
  <si>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</si>
  <si>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</si>
  <si>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</si>
  <si>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</si>
  <si>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</si>
  <si>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</si>
  <si>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</si>
  <si>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</si>
  <si>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</si>
  <si>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</si>
  <si>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</si>
  <si>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</si>
  <si>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</si>
  <si>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</si>
  <si>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</si>
  <si>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</si>
  <si>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</si>
  <si>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</si>
  <si>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</si>
  <si>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</si>
  <si>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</si>
  <si>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</si>
  <si>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</si>
  <si>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</si>
  <si>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</si>
  <si>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</si>
  <si>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</si>
  <si>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</si>
  <si>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</si>
  <si>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</si>
  <si>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</si>
  <si>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</si>
  <si>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</si>
  <si>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</si>
  <si>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</si>
  <si>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</si>
  <si>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</si>
  <si>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</si>
  <si>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</si>
  <si>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</si>
  <si>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</si>
  <si>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</si>
  <si>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</si>
  <si>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</si>
  <si>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</si>
  <si>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</si>
  <si>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</si>
  <si>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</si>
  <si>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</si>
  <si>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</si>
  <si>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</si>
  <si>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</si>
  <si>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</si>
  <si>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</si>
  <si>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</si>
  <si>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</si>
  <si>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</si>
  <si>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</si>
  <si>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</si>
  <si>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</si>
  <si>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</si>
  <si>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</si>
  <si>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</si>
  <si>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</si>
  <si>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</si>
  <si>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</si>
  <si>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</si>
  <si>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</si>
  <si>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</si>
  <si>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</si>
  <si>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</si>
  <si>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</si>
  <si>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</si>
  <si>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</si>
  <si>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</si>
  <si>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</si>
  <si>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</si>
  <si>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</si>
  <si>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</si>
  <si>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</si>
  <si>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</si>
  <si>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</si>
  <si>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</si>
  <si>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</si>
  <si>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</si>
  <si>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</si>
  <si>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</si>
  <si>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</si>
  <si>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</si>
  <si>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</si>
  <si>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</si>
  <si>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</si>
  <si>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</si>
  <si>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</si>
  <si>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</si>
  <si>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</si>
  <si>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</si>
  <si>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</si>
  <si>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</si>
  <si>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</si>
  <si>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</si>
  <si>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</si>
  <si>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</si>
  <si>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</si>
  <si>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</si>
  <si>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</si>
  <si>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</si>
  <si>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</si>
  <si>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</si>
  <si>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</si>
  <si>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</si>
  <si>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</si>
  <si>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</si>
  <si>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</si>
  <si>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</si>
  <si>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</si>
  <si>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</si>
  <si>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</si>
  <si>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</si>
  <si>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</si>
  <si>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</si>
  <si>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</si>
  <si>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</si>
  <si>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</si>
  <si>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</si>
  <si>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</si>
  <si>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</si>
  <si>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</si>
  <si>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</si>
  <si>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</si>
  <si>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</si>
  <si>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</si>
  <si>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</si>
  <si>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</si>
  <si>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</si>
  <si>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</si>
  <si>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</si>
  <si>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</si>
  <si>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</si>
  <si>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</si>
  <si>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</si>
  <si>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</si>
  <si>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</si>
  <si>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</si>
  <si>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</si>
  <si>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</si>
  <si>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</si>
  <si>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</si>
  <si>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</si>
  <si>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</si>
  <si>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</si>
  <si>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</si>
  <si>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</si>
  <si>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</si>
  <si>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</si>
  <si>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</si>
  <si>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</si>
  <si>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</si>
  <si>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</si>
  <si>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</si>
  <si>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</si>
  <si>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</si>
  <si>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</si>
  <si>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</si>
  <si>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</si>
  <si>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</si>
  <si>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</si>
  <si>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</si>
  <si>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</si>
  <si>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</si>
  <si>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</si>
  <si>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</si>
  <si>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</si>
  <si>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</si>
  <si>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</si>
  <si>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</si>
  <si>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</si>
  <si>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</si>
  <si>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</si>
  <si>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</si>
  <si>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</si>
  <si>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</si>
  <si>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</si>
  <si>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</si>
  <si>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</si>
  <si>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</si>
  <si>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</si>
  <si>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</si>
  <si>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</si>
  <si>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</si>
  <si>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</si>
  <si>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</si>
  <si>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</si>
  <si>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</si>
  <si>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</si>
  <si>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</si>
  <si>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</si>
  <si>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</si>
  <si>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</si>
  <si>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</si>
  <si>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</si>
  <si>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</si>
  <si>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</si>
  <si>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</si>
  <si>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</si>
  <si>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</si>
  <si>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</si>
  <si>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</si>
  <si>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</si>
  <si>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</si>
  <si>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</si>
  <si>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</si>
  <si>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</si>
  <si>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</si>
  <si>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</si>
  <si>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</si>
  <si>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</si>
  <si>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</si>
  <si>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</si>
  <si>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</si>
  <si>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</si>
  <si>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</si>
  <si>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</si>
  <si>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</si>
  <si>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</si>
  <si>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</si>
  <si>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</si>
  <si>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</si>
  <si>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</si>
  <si>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</si>
  <si>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</si>
  <si>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</si>
  <si>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</si>
  <si>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</si>
  <si>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</si>
  <si>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</si>
  <si>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</si>
  <si>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</si>
  <si>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</si>
  <si>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</si>
  <si>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</si>
  <si>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</si>
  <si>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</si>
  <si>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</si>
  <si>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</si>
  <si>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</si>
  <si>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</si>
  <si>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</si>
  <si>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</si>
  <si>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</si>
  <si>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</si>
  <si>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</si>
  <si>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</si>
  <si>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</si>
  <si>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</si>
  <si>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</si>
  <si>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</si>
  <si>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</si>
  <si>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</si>
  <si>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</si>
  <si>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</si>
  <si>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</si>
  <si>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</si>
  <si>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</si>
  <si>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</si>
  <si>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</si>
  <si>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</si>
  <si>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</si>
  <si>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</si>
  <si>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</si>
  <si>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</si>
  <si>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</si>
  <si>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</si>
  <si>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</si>
  <si>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</si>
  <si>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</si>
  <si>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</si>
  <si>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</si>
  <si>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</si>
  <si>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</si>
  <si>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</si>
  <si>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</si>
  <si>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</si>
  <si>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</si>
  <si>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</si>
  <si>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</si>
  <si>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</si>
  <si>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</si>
  <si>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</si>
  <si>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</si>
  <si>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</si>
  <si>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</si>
  <si>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</si>
  <si>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</si>
  <si>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</si>
  <si>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</si>
  <si>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</si>
  <si>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</si>
  <si>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</si>
  <si>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</si>
  <si>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</si>
  <si>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</si>
  <si>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</si>
  <si>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</si>
  <si>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</si>
  <si>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</si>
  <si>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</si>
  <si>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</si>
  <si>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</si>
  <si>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</si>
  <si>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</si>
  <si>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</si>
  <si>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</si>
  <si>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</si>
  <si>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</si>
  <si>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</si>
  <si>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</si>
  <si>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</si>
  <si>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</si>
  <si>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</si>
  <si>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</si>
  <si>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</si>
  <si>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</si>
  <si>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</si>
  <si>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</si>
  <si>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</si>
  <si>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</si>
  <si>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</si>
  <si>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</si>
  <si>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</si>
  <si>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</si>
  <si>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</si>
  <si>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</si>
  <si>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</si>
  <si>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</si>
  <si>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</si>
  <si>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</si>
  <si>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</si>
  <si>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</si>
  <si>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</si>
  <si>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</si>
  <si>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</si>
  <si>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</si>
  <si>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</si>
  <si>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</si>
  <si>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</si>
  <si>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</si>
  <si>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</si>
  <si>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</si>
  <si>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</si>
  <si>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</si>
  <si>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</si>
  <si>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</si>
  <si>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</si>
  <si>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</si>
  <si>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</si>
  <si>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</si>
  <si>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</si>
  <si>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</si>
  <si>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</si>
  <si>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</si>
  <si>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</si>
  <si>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</si>
  <si>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</si>
  <si>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</si>
  <si>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</si>
  <si>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</si>
  <si>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</si>
  <si>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</si>
  <si>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</si>
  <si>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</si>
  <si>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</si>
  <si>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</si>
  <si>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</si>
  <si>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</si>
  <si>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</si>
  <si>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</si>
  <si>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</si>
  <si>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</si>
  <si>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</si>
  <si>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</si>
  <si>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</si>
  <si>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</si>
  <si>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</si>
  <si>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</si>
  <si>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</si>
  <si>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</si>
  <si>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</si>
  <si>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</si>
  <si>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</si>
  <si>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</si>
  <si>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</si>
  <si>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</si>
  <si>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</si>
  <si>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</si>
  <si>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</si>
  <si>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</si>
  <si>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</si>
  <si>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</si>
  <si>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</si>
  <si>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</si>
  <si>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</si>
  <si>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</si>
  <si>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</si>
  <si>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</si>
  <si>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</si>
  <si>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</si>
  <si>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</si>
  <si>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</si>
  <si>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</si>
  <si>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</si>
  <si>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</si>
  <si>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</si>
  <si>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</si>
  <si>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</si>
  <si>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</si>
  <si>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</si>
  <si>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</si>
  <si>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</si>
  <si>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</si>
  <si>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</si>
  <si>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</si>
  <si>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</si>
  <si>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</si>
  <si>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</si>
  <si>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</si>
  <si>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</si>
  <si>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</si>
  <si>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</si>
  <si>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</si>
  <si>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</si>
  <si>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</si>
  <si>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</si>
  <si>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</si>
  <si>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</si>
  <si>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</si>
  <si>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</si>
  <si>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</si>
  <si>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</si>
  <si>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</si>
  <si>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</si>
  <si>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</si>
  <si>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</si>
  <si>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</si>
  <si>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</si>
  <si>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</si>
  <si>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</si>
  <si>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</si>
  <si>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</si>
  <si>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</si>
  <si>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</si>
  <si>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</si>
  <si>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</si>
  <si>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</si>
  <si>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</si>
  <si>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</si>
  <si>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</si>
  <si>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</si>
  <si>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</si>
  <si>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</si>
  <si>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</si>
  <si>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</si>
  <si>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</si>
  <si>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</si>
  <si>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</si>
  <si>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</si>
  <si>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</si>
  <si>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</si>
  <si>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</si>
  <si>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</si>
  <si>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</si>
  <si>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</si>
  <si>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</si>
  <si>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</si>
  <si>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</si>
  <si>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</si>
  <si>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</si>
  <si>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</si>
  <si>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</si>
  <si>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</si>
  <si>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</si>
  <si>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</si>
  <si>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</si>
  <si>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</si>
  <si>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</si>
  <si>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</si>
  <si>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</si>
  <si>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</si>
  <si>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</si>
  <si>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</si>
  <si>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</si>
  <si>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</si>
  <si>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</si>
  <si>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</si>
  <si>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</si>
  <si>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</si>
  <si>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</si>
  <si>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</si>
  <si>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</si>
  <si>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</si>
  <si>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</si>
  <si>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</si>
  <si>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</si>
  <si>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</si>
  <si>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</si>
  <si>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</si>
  <si>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</si>
  <si>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</si>
  <si>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</si>
  <si>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</si>
  <si>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</si>
  <si>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</si>
  <si>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</si>
  <si>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</si>
  <si>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</si>
  <si>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</si>
  <si>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</si>
  <si>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</si>
  <si>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</si>
  <si>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</si>
  <si>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</si>
  <si>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</si>
  <si>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</si>
  <si>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</si>
  <si>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</si>
  <si>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</si>
  <si>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</si>
  <si>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</si>
  <si>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</si>
  <si>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</si>
  <si>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</si>
  <si>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</si>
  <si>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</si>
  <si>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</si>
  <si>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</si>
  <si>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</si>
  <si>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</si>
  <si>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</si>
  <si>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</si>
  <si>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</si>
  <si>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</si>
  <si>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</si>
  <si>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</si>
  <si>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</si>
  <si>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</si>
  <si>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</si>
  <si>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</si>
  <si>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</si>
  <si>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</si>
  <si>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</si>
  <si>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</si>
  <si>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</si>
  <si>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</si>
  <si>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</si>
  <si>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</si>
  <si>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</si>
  <si>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</si>
  <si>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</si>
  <si>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</si>
  <si>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</si>
  <si>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</si>
  <si>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</si>
  <si>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</si>
  <si>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</si>
  <si>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</si>
  <si>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</si>
  <si>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</si>
  <si>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</si>
  <si>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</si>
  <si>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</si>
  <si>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</si>
  <si>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</si>
  <si>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</si>
  <si>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</si>
  <si>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</si>
  <si>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</si>
  <si>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</si>
  <si>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</si>
  <si>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</si>
  <si>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</si>
  <si>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</si>
  <si>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</si>
  <si>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</si>
  <si>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</si>
  <si>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</si>
  <si>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</si>
  <si>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</si>
  <si>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</si>
  <si>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</si>
  <si>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</si>
  <si>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</si>
  <si>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</si>
  <si>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</si>
  <si>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</si>
  <si>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</si>
  <si>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</si>
  <si>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</si>
  <si>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</si>
  <si>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</si>
  <si>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</si>
  <si>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</si>
  <si>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</si>
  <si>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</si>
  <si>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</si>
  <si>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</si>
  <si>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</si>
  <si>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</si>
  <si>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</si>
  <si>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</si>
  <si>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</si>
  <si>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</si>
  <si>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</si>
  <si>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</si>
  <si>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</si>
  <si>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</si>
  <si>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</si>
  <si>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</si>
  <si>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</si>
  <si>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</si>
  <si>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</si>
  <si>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</si>
  <si>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</si>
  <si>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</si>
  <si>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</si>
  <si>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</si>
  <si>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</si>
  <si>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</si>
  <si>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</si>
  <si>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</si>
  <si>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</si>
  <si>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</si>
  <si>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</si>
  <si>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</si>
  <si>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</si>
  <si>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</si>
  <si>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</si>
  <si>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</si>
  <si>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</si>
  <si>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</si>
  <si>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</si>
  <si>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</si>
  <si>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</si>
  <si>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</si>
  <si>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</si>
  <si>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</si>
  <si>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</si>
  <si>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</si>
  <si>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</si>
  <si>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</si>
  <si>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</si>
  <si>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</si>
  <si>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</si>
  <si>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</si>
  <si>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</si>
  <si>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</si>
  <si>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</si>
  <si>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</si>
  <si>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</si>
  <si>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</si>
  <si>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</si>
  <si>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</si>
  <si>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</si>
  <si>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</si>
  <si>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</si>
  <si>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</si>
  <si>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</si>
  <si>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</si>
  <si>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</si>
  <si>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</si>
  <si>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</si>
  <si>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</si>
  <si>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</si>
  <si>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</si>
  <si>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</si>
  <si>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</si>
  <si>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</si>
  <si>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</si>
  <si>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</si>
  <si>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</si>
  <si>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</si>
  <si>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</si>
  <si>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</si>
  <si>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</si>
  <si>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</si>
  <si>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</si>
  <si>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</si>
  <si>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</si>
  <si>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</si>
  <si>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</si>
  <si>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</si>
  <si>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</si>
  <si>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</si>
  <si>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</si>
  <si>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</si>
  <si>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</si>
  <si>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</si>
  <si>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</si>
  <si>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</si>
  <si>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</si>
  <si>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</si>
  <si>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</si>
  <si>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</si>
  <si>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</si>
  <si>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</si>
  <si>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</si>
  <si>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</si>
  <si>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</si>
  <si>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</si>
  <si>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</si>
  <si>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</si>
  <si>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</si>
  <si>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</si>
  <si>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</si>
  <si>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</si>
  <si>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</si>
  <si>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</si>
  <si>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</si>
  <si>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</si>
  <si>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</si>
  <si>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</si>
  <si>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</si>
  <si>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</si>
  <si>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</si>
  <si>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</si>
  <si>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</si>
  <si>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</si>
  <si>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</si>
  <si>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</si>
  <si>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</si>
  <si>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</si>
  <si>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</si>
  <si>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</si>
  <si>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</si>
  <si>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</si>
  <si>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</si>
  <si>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</si>
  <si>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</si>
  <si>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</si>
  <si>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</si>
  <si>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</si>
  <si>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</si>
  <si>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</si>
  <si>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</si>
  <si>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</si>
  <si>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</si>
  <si>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</si>
  <si>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</si>
  <si>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</si>
  <si>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</si>
  <si>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</si>
  <si>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</si>
  <si>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</si>
  <si>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</si>
  <si>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</si>
  <si>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</si>
  <si>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</si>
  <si>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</si>
  <si>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</si>
  <si>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</si>
  <si>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</si>
  <si>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</si>
  <si>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</si>
  <si>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</si>
  <si>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</si>
  <si>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</si>
  <si>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</si>
  <si>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</si>
  <si>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</si>
  <si>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</si>
  <si>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</si>
  <si>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</si>
  <si>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</si>
  <si>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</si>
  <si>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</si>
  <si>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</si>
  <si>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</si>
  <si>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</si>
  <si>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</si>
  <si>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</si>
  <si>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</si>
  <si>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</si>
  <si>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</si>
  <si>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</si>
  <si>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</si>
  <si>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</si>
  <si>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</si>
  <si>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</si>
  <si>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</si>
  <si>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</si>
  <si>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</si>
  <si>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</si>
  <si>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</si>
  <si>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</si>
  <si>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</si>
  <si>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</si>
  <si>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</si>
  <si>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</si>
  <si>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</si>
  <si>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</si>
  <si>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</si>
  <si>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</si>
  <si>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</si>
  <si>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</si>
  <si>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</si>
  <si>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</si>
  <si>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</si>
  <si>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</si>
  <si>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</si>
  <si>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</si>
  <si>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</si>
  <si>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</si>
  <si>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</si>
  <si>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</si>
  <si>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</si>
  <si>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</si>
  <si>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</si>
  <si>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</si>
  <si>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</si>
  <si>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</si>
  <si>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</si>
  <si>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</si>
  <si>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</si>
  <si>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</si>
  <si>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</si>
  <si>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</si>
  <si>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</si>
  <si>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</si>
  <si>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</si>
  <si>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</si>
  <si>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</si>
  <si>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</si>
  <si>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</si>
  <si>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</si>
  <si>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</si>
  <si>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</si>
  <si>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</si>
  <si>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</si>
  <si>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</si>
  <si>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</si>
  <si>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</si>
  <si>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</si>
  <si>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</si>
  <si>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</si>
  <si>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</si>
  <si>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</si>
  <si>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</si>
  <si>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</si>
  <si>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</si>
  <si>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</si>
  <si>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</si>
  <si>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</si>
  <si>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</si>
  <si>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</si>
  <si>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</si>
  <si>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</si>
  <si>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</si>
  <si>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</si>
  <si>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</si>
  <si>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</si>
  <si>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</si>
  <si>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</si>
  <si>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</si>
  <si>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</si>
  <si>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</si>
  <si>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</si>
  <si>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</si>
  <si>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</si>
  <si>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</si>
  <si>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</si>
  <si>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</si>
  <si>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</si>
  <si>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</si>
  <si>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</si>
  <si>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</si>
  <si>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</si>
  <si>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</si>
  <si>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</si>
  <si>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</si>
  <si>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</si>
  <si>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</si>
  <si>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</si>
  <si>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</si>
  <si>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</si>
  <si>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</si>
  <si>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</si>
  <si>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</si>
  <si>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</si>
  <si>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</si>
  <si>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</si>
  <si>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</si>
  <si>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</si>
  <si>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</si>
  <si>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</si>
  <si>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</si>
  <si>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</si>
  <si>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</si>
  <si>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</si>
  <si>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</si>
  <si>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</si>
  <si>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</si>
  <si>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</si>
  <si>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</si>
  <si>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</si>
  <si>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</si>
  <si>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</si>
  <si>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</si>
  <si>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</si>
  <si>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</si>
  <si>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</si>
  <si>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</si>
  <si>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</si>
  <si>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</si>
  <si>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</si>
  <si>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</si>
  <si>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</si>
  <si>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</si>
  <si>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</si>
  <si>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</si>
  <si>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</si>
  <si>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</si>
  <si>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</si>
  <si>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</si>
  <si>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</si>
  <si>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</si>
  <si>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</si>
  <si>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</si>
  <si>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</si>
  <si>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</si>
  <si>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</si>
  <si>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</si>
  <si>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</si>
  <si>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</si>
  <si>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</si>
  <si>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</si>
  <si>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</si>
  <si>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</si>
  <si>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</si>
  <si>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</si>
  <si>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</si>
  <si>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</si>
  <si>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</si>
  <si>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</si>
  <si>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</si>
  <si>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</si>
  <si>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</si>
  <si>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</si>
  <si>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</si>
  <si>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</si>
  <si>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</si>
  <si>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</si>
  <si>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</si>
  <si>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</si>
  <si>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</si>
  <si>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</si>
  <si>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</si>
  <si>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</si>
  <si>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</si>
  <si>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</si>
  <si>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</si>
  <si>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</si>
  <si>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</si>
  <si>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</si>
  <si>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</si>
  <si>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</si>
  <si>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</si>
  <si>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</si>
  <si>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</si>
  <si>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</si>
  <si>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</si>
  <si>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</si>
  <si>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</si>
  <si>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</si>
  <si>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</si>
  <si>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</si>
  <si>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</si>
  <si>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</si>
  <si>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</si>
  <si>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</si>
  <si>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</si>
  <si>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</si>
  <si>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</si>
  <si>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</si>
  <si>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</si>
  <si>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</si>
  <si>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</si>
  <si>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</si>
  <si>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</si>
  <si>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</si>
  <si>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</si>
  <si>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</si>
  <si>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</si>
  <si>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</si>
  <si>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</si>
  <si>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</si>
  <si>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</si>
  <si>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</si>
  <si>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</si>
  <si>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</si>
  <si>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</si>
  <si>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</si>
  <si>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</si>
  <si>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</si>
  <si>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</si>
  <si>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</si>
  <si>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</si>
  <si>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</si>
  <si>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</si>
  <si>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</si>
  <si>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</si>
  <si>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</si>
  <si>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</si>
  <si>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</si>
  <si>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</si>
  <si>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</si>
  <si>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</si>
  <si>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</si>
  <si>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</si>
  <si>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</si>
  <si>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</si>
  <si>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</si>
  <si>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</si>
  <si>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</si>
  <si>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</si>
  <si>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</si>
  <si>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</si>
  <si>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</si>
  <si>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</si>
  <si>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</si>
  <si>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</si>
  <si>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</si>
  <si>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</si>
  <si>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</si>
  <si>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</si>
  <si>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</si>
  <si>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</si>
  <si>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</si>
  <si>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</si>
  <si>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</si>
  <si>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</si>
  <si>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</si>
  <si>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</si>
  <si>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</si>
  <si>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</si>
  <si>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</si>
  <si>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</si>
  <si>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</si>
  <si>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</si>
  <si>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</si>
  <si>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</si>
  <si>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</si>
  <si>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</si>
  <si>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</si>
  <si>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</si>
  <si>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</si>
  <si>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</si>
  <si>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</si>
  <si>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</si>
  <si>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</si>
  <si>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</si>
  <si>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</si>
  <si>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</si>
  <si>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</si>
  <si>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</si>
  <si>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</si>
  <si>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</si>
  <si>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</si>
  <si>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</si>
  <si>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</si>
  <si>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</si>
  <si>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</si>
  <si>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</si>
  <si>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</si>
  <si>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</si>
  <si>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</si>
  <si>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</si>
  <si>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</si>
  <si>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</si>
  <si>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</si>
  <si>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</si>
  <si>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</si>
  <si>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</si>
  <si>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</si>
  <si>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</si>
  <si>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</si>
  <si>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</si>
  <si>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</si>
  <si>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</si>
  <si>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</si>
  <si>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</si>
  <si>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</si>
  <si>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</si>
  <si>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</si>
  <si>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</si>
  <si>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</si>
  <si>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</si>
  <si>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</si>
  <si>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</si>
  <si>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</si>
  <si>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</si>
  <si>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</si>
  <si>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</si>
  <si>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</si>
  <si>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</si>
  <si>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</si>
  <si>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</si>
  <si>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</si>
  <si>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</si>
  <si>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</si>
  <si>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</si>
  <si>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</si>
  <si>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</si>
  <si>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</si>
  <si>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</si>
  <si>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</si>
  <si>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</si>
  <si>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</si>
  <si>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</si>
  <si>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</si>
  <si>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</si>
  <si>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</si>
  <si>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</si>
  <si>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</si>
  <si>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</si>
  <si>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</si>
  <si>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</si>
  <si>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</si>
  <si>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</si>
  <si>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</si>
  <si>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</si>
  <si>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</si>
  <si>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</si>
  <si>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</si>
  <si>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</si>
  <si>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</si>
  <si>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</si>
  <si>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</si>
  <si>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</si>
  <si>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</si>
  <si>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</si>
  <si>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</si>
  <si>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</si>
  <si>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</si>
  <si>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</si>
  <si>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</si>
  <si>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</si>
  <si>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</si>
  <si>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</si>
  <si>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</si>
  <si>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</si>
  <si>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</si>
  <si>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</si>
  <si>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</si>
  <si>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</si>
  <si>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</si>
  <si>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</si>
  <si>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</si>
  <si>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</si>
  <si>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</si>
  <si>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</si>
  <si>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</si>
  <si>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</si>
  <si>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</si>
  <si>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</si>
  <si>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</si>
  <si>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</si>
  <si>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</si>
  <si>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</si>
  <si>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</si>
  <si>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</si>
  <si>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</si>
  <si>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</si>
  <si>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</si>
  <si>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</si>
  <si>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</si>
  <si>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</si>
  <si>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</si>
  <si>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</si>
  <si>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</si>
  <si>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</si>
  <si>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</si>
  <si>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</si>
  <si>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</si>
  <si>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</si>
  <si>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</si>
  <si>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</si>
  <si>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</si>
  <si>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</si>
  <si>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</si>
  <si>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</si>
  <si>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</si>
  <si>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</si>
  <si>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</si>
  <si>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</si>
  <si>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</si>
  <si>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</si>
  <si>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</si>
  <si>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</si>
  <si>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</si>
  <si>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</si>
  <si>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</si>
  <si>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</si>
  <si>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</si>
  <si>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</si>
  <si>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</si>
  <si>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</si>
  <si>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</si>
  <si>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</si>
  <si>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</si>
  <si>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</si>
  <si>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</si>
  <si>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</si>
  <si>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</si>
  <si>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</si>
  <si>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</si>
  <si>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</si>
  <si>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</si>
  <si>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</si>
  <si>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</si>
  <si>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</si>
  <si>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</si>
  <si>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</si>
  <si>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</si>
  <si>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</si>
  <si>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</si>
  <si>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</si>
  <si>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</si>
  <si>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</si>
  <si>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</si>
  <si>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</si>
  <si>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</si>
  <si>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</si>
  <si>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</si>
  <si>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</si>
  <si>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</si>
  <si>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</si>
  <si>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</si>
  <si>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</si>
  <si>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</si>
  <si>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</si>
  <si>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</si>
  <si>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</si>
  <si>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</si>
  <si>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</si>
  <si>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</si>
  <si>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</si>
  <si>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</si>
  <si>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</si>
  <si>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</si>
  <si>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</si>
  <si>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</si>
  <si>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</si>
  <si>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</si>
  <si>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</si>
  <si>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</si>
  <si>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</si>
  <si>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</si>
  <si>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</si>
  <si>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</si>
  <si>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</si>
  <si>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</si>
  <si>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</si>
  <si>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</si>
  <si>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</si>
  <si>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</si>
  <si>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</si>
  <si>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</si>
  <si>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</si>
  <si>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</si>
  <si>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</si>
  <si>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</si>
  <si>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</si>
  <si>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</si>
  <si>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</si>
  <si>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</si>
  <si>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</si>
  <si>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</si>
  <si>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</si>
  <si>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</si>
  <si>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</si>
  <si>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</si>
  <si>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</si>
  <si>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</si>
  <si>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</si>
  <si>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</si>
  <si>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</si>
  <si>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</si>
  <si>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</si>
  <si>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</si>
  <si>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</si>
  <si>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</si>
  <si>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</si>
  <si>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</si>
  <si>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</si>
  <si>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</si>
  <si>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</si>
  <si>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</si>
  <si>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</si>
  <si>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</si>
  <si>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</si>
  <si>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</si>
  <si>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</si>
  <si>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</si>
  <si>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</si>
  <si>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</si>
  <si>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</si>
  <si>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</si>
  <si>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</si>
  <si>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</si>
  <si>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</si>
  <si>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</si>
  <si>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</si>
  <si>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</si>
  <si>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</si>
  <si>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</si>
  <si>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</si>
  <si>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</si>
  <si>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</si>
  <si>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</si>
  <si>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</si>
  <si>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</si>
  <si>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</si>
  <si>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</si>
  <si>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</si>
  <si>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</si>
  <si>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</si>
  <si>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</si>
  <si>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</si>
  <si>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</si>
  <si>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</si>
  <si>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</si>
  <si>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</si>
  <si>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</si>
  <si>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</si>
  <si>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</si>
  <si>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</si>
  <si>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</si>
  <si>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</si>
  <si>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</si>
  <si>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</si>
  <si>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</si>
  <si>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</si>
  <si>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</si>
  <si>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</si>
  <si>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</si>
  <si>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</si>
  <si>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</si>
  <si>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</si>
  <si>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</si>
  <si>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</si>
  <si>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</si>
  <si>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</si>
  <si>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</si>
  <si>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</si>
  <si>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</si>
  <si>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</si>
  <si>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</si>
  <si>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</si>
  <si>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</si>
  <si>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</si>
  <si>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</si>
  <si>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</si>
  <si>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</si>
  <si>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</si>
  <si>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</si>
  <si>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</si>
  <si>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</si>
  <si>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</si>
  <si>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</si>
  <si>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</si>
  <si>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</si>
  <si>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</si>
  <si>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</si>
  <si>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</si>
  <si>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</si>
  <si>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</si>
  <si>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</si>
  <si>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</si>
  <si>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</si>
  <si>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</si>
  <si>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</si>
  <si>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</si>
  <si>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</si>
  <si>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</si>
  <si>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</si>
  <si>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</si>
  <si>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</si>
  <si>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</si>
  <si>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</si>
  <si>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</si>
  <si>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</si>
  <si>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</si>
  <si>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</si>
  <si>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</si>
  <si>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</si>
  <si>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</si>
  <si>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</si>
  <si>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</si>
  <si>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</si>
  <si>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</si>
  <si>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</si>
  <si>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</si>
  <si>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</si>
  <si>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</si>
  <si>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</si>
  <si>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</si>
  <si>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</si>
  <si>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</si>
  <si>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</si>
  <si>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</si>
  <si>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</si>
  <si>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</si>
  <si>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</si>
  <si>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</si>
  <si>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</si>
  <si>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</si>
  <si>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</si>
  <si>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</si>
  <si>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</si>
  <si>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</si>
  <si>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</si>
  <si>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</si>
  <si>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</si>
  <si>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</si>
  <si>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</si>
  <si>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</si>
  <si>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</si>
  <si>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</si>
  <si>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</si>
  <si>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</si>
  <si>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</si>
  <si>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</si>
  <si>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</si>
  <si>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</si>
  <si>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</si>
  <si>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</si>
  <si>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</si>
  <si>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</si>
  <si>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</si>
  <si>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</si>
  <si>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</si>
  <si>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</si>
  <si>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</si>
  <si>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</si>
  <si>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</si>
  <si>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</si>
  <si>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</si>
  <si>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</si>
  <si>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</si>
  <si>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</si>
  <si>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</si>
  <si>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</si>
  <si>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</si>
  <si>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</si>
  <si>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</si>
  <si>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</si>
  <si>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</si>
  <si>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</si>
  <si>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</si>
  <si>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</si>
  <si>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</si>
  <si>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</si>
  <si>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</si>
  <si>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</si>
  <si>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</si>
  <si>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</si>
  <si>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</si>
  <si>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</si>
  <si>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</si>
  <si>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</si>
  <si>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</si>
  <si>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</si>
  <si>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</si>
  <si>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</si>
  <si>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</si>
  <si>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</si>
  <si>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</si>
  <si>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</si>
  <si>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</si>
  <si>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</si>
  <si>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</si>
  <si>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</si>
  <si>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</si>
  <si>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</si>
  <si>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</si>
  <si>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</si>
  <si>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</si>
  <si>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</si>
  <si>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</si>
  <si>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</si>
  <si>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</si>
  <si>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</si>
  <si>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</si>
  <si>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</si>
  <si>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</si>
  <si>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</si>
  <si>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</si>
  <si>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</si>
  <si>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</si>
  <si>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</si>
  <si>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</si>
  <si>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</si>
  <si>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</si>
  <si>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</si>
  <si>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</si>
  <si>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</si>
  <si>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</si>
  <si>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</si>
  <si>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</si>
  <si>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</si>
  <si>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</si>
  <si>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</si>
  <si>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</si>
  <si>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</si>
  <si>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</si>
  <si>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</si>
  <si>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</si>
  <si>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</si>
  <si>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</si>
  <si>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</si>
  <si>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</si>
  <si>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</si>
  <si>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</si>
  <si>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</si>
  <si>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</si>
  <si>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</si>
  <si>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</si>
  <si>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</si>
  <si>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</si>
  <si>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</si>
  <si>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</si>
  <si>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</si>
  <si>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</si>
  <si>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</si>
  <si>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</si>
  <si>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</si>
  <si>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</si>
  <si>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</si>
  <si>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</si>
  <si>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</si>
  <si>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</si>
  <si>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</si>
  <si>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</si>
  <si>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</si>
  <si>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</si>
  <si>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</si>
  <si>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</si>
  <si>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</si>
  <si>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</si>
  <si>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</si>
  <si>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</si>
  <si>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</si>
  <si>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</si>
  <si>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</si>
  <si>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</si>
  <si>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</si>
  <si>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</si>
  <si>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</si>
  <si>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</si>
  <si>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</si>
  <si>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</si>
  <si>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</si>
  <si>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</si>
  <si>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</si>
  <si>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</si>
  <si>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</si>
  <si>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</si>
  <si>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</si>
  <si>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</si>
  <si>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</si>
  <si>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</si>
  <si>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</si>
  <si>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</si>
  <si>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</si>
  <si>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</si>
  <si>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</si>
  <si>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</si>
  <si>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</si>
  <si>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</si>
  <si>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</si>
  <si>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</si>
  <si>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</si>
  <si>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</si>
  <si>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</si>
  <si>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</si>
  <si>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</si>
  <si>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</si>
  <si>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</si>
  <si>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</si>
  <si>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</si>
  <si>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</si>
  <si>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</si>
  <si>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</si>
  <si>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</si>
  <si>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</si>
  <si>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</si>
  <si>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</si>
  <si>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</si>
  <si>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</si>
  <si>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</si>
  <si>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</si>
  <si>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</si>
  <si>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</si>
  <si>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</si>
  <si>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</si>
  <si>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</si>
  <si>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</si>
  <si>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</si>
  <si>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</si>
  <si>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</si>
  <si>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</si>
  <si>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</si>
  <si>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</si>
  <si>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</si>
  <si>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</si>
  <si>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</si>
  <si>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</si>
  <si>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</si>
  <si>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</si>
  <si>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</si>
  <si>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</si>
  <si>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</si>
  <si>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</si>
  <si>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</si>
  <si>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</si>
  <si>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</si>
  <si>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</si>
  <si>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</si>
  <si>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</si>
  <si>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</si>
  <si>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</si>
  <si>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</si>
  <si>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</si>
  <si>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</si>
  <si>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</si>
  <si>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</si>
  <si>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</si>
  <si>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</si>
  <si>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</si>
  <si>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</si>
  <si>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</si>
  <si>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</si>
  <si>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</si>
  <si>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</si>
  <si>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</si>
  <si>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</si>
  <si>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</si>
  <si>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</si>
  <si>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</si>
  <si>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</si>
  <si>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</si>
  <si>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</si>
  <si>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</si>
  <si>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</si>
  <si>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</si>
  <si>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</si>
  <si>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</si>
  <si>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</si>
  <si>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</si>
  <si>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</si>
  <si>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</si>
  <si>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</si>
  <si>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</si>
  <si>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</si>
  <si>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</si>
  <si>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</si>
  <si>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</si>
  <si>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</si>
  <si>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</si>
  <si>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</si>
  <si>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</si>
  <si>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</si>
  <si>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</si>
  <si>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</si>
  <si>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</si>
  <si>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</si>
  <si>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</si>
  <si>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</si>
  <si>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</si>
  <si>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</si>
  <si>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</si>
  <si>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</si>
  <si>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</si>
  <si>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</si>
  <si>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</si>
  <si>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</si>
  <si>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</si>
  <si>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</si>
  <si>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</si>
  <si>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</si>
  <si>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</si>
  <si>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</si>
  <si>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</si>
  <si>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</si>
  <si>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</si>
  <si>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</si>
  <si>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</si>
  <si>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</si>
  <si>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</si>
  <si>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</si>
  <si>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</si>
  <si>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</si>
  <si>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</si>
  <si>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</si>
  <si>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</si>
  <si>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</si>
  <si>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</si>
  <si>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</si>
  <si>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</si>
  <si>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</si>
  <si>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</si>
  <si>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</si>
  <si>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</si>
  <si>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</si>
  <si>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</si>
  <si>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</si>
  <si>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</si>
  <si>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</si>
  <si>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</si>
  <si>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</si>
  <si>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</si>
  <si>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</si>
  <si>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</si>
  <si>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</si>
  <si>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</si>
  <si>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</si>
  <si>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</si>
  <si>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</si>
  <si>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</si>
  <si>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</si>
  <si>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</si>
  <si>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</si>
  <si>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</si>
  <si>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</si>
  <si>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</si>
  <si>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</si>
  <si>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</si>
  <si>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</si>
  <si>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</si>
  <si>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</si>
  <si>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</si>
  <si>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</si>
  <si>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</si>
  <si>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</si>
  <si>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</si>
  <si>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</si>
  <si>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</si>
  <si>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</si>
  <si>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</si>
  <si>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</si>
  <si>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</si>
  <si>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</si>
  <si>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</si>
  <si>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</si>
  <si>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</si>
  <si>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</si>
  <si>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</si>
  <si>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</si>
  <si>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</si>
  <si>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</si>
  <si>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</si>
  <si>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</si>
  <si>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</si>
  <si>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</si>
  <si>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</si>
  <si>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</si>
  <si>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</si>
  <si>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</si>
  <si>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</si>
  <si>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</si>
  <si>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</si>
  <si>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</si>
  <si>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</si>
  <si>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</si>
  <si>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</si>
  <si>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</si>
  <si>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</si>
  <si>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</si>
  <si>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</si>
  <si>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</si>
  <si>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</si>
  <si>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</si>
  <si>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</si>
  <si>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</si>
  <si>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</si>
  <si>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</si>
  <si>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</si>
  <si>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</si>
  <si>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</si>
  <si>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</si>
  <si>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</si>
  <si>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</si>
  <si>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</si>
  <si>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</si>
  <si>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</si>
  <si>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</si>
  <si>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</si>
  <si>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</si>
  <si>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</si>
  <si>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</si>
  <si>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</si>
  <si>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</si>
  <si>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</si>
  <si>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</si>
  <si>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</si>
  <si>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</si>
  <si>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</si>
  <si>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</si>
  <si>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</si>
  <si>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</si>
  <si>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</si>
  <si>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</si>
  <si>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</si>
  <si>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</si>
  <si>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</si>
  <si>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</si>
  <si>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</si>
  <si>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</si>
  <si>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</si>
  <si>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</si>
  <si>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</si>
  <si>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</si>
  <si>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</si>
  <si>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</si>
  <si>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</si>
  <si>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</si>
  <si>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</si>
  <si>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</si>
  <si>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</si>
  <si>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</si>
  <si>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</si>
  <si>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</si>
  <si>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</si>
  <si>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</si>
  <si>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</si>
  <si>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</si>
  <si>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</si>
  <si>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</si>
  <si>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</si>
  <si>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</si>
  <si>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</si>
  <si>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</si>
  <si>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</si>
  <si>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</si>
  <si>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</si>
  <si>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</si>
  <si>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</si>
  <si>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</si>
  <si>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</si>
  <si>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</si>
  <si>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</si>
  <si>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</si>
  <si>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</si>
  <si>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</si>
  <si>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</si>
  <si>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</si>
  <si>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</si>
  <si>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</si>
  <si>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</si>
  <si>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</si>
  <si>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</si>
  <si>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</si>
  <si>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</si>
  <si>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</si>
  <si>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</si>
  <si>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</si>
  <si>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</si>
  <si>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</si>
  <si>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</si>
  <si>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</si>
  <si>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</si>
  <si>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</si>
  <si>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</si>
  <si>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</si>
  <si>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</si>
  <si>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</si>
  <si>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</si>
  <si>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</si>
  <si>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</si>
  <si>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</si>
  <si>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</si>
  <si>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</si>
  <si>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</si>
  <si>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</si>
  <si>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</si>
  <si>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</si>
  <si>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</si>
  <si>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</si>
  <si>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</si>
  <si>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</si>
  <si>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</si>
  <si>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</si>
  <si>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</si>
  <si>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</si>
  <si>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</si>
  <si>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</si>
  <si>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</si>
  <si>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</si>
  <si>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</si>
  <si>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</si>
  <si>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</si>
  <si>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</si>
  <si>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</si>
  <si>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</si>
  <si>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</si>
  <si>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</si>
  <si>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</si>
  <si>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</si>
  <si>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</si>
  <si>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</si>
  <si>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</si>
  <si>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</si>
  <si>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</si>
  <si>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</si>
  <si>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</si>
  <si>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</si>
  <si>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</si>
  <si>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</si>
  <si>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</si>
  <si>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</si>
  <si>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</si>
  <si>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</si>
  <si>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</si>
  <si>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</si>
  <si>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</si>
  <si>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</si>
  <si>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</si>
  <si>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</si>
  <si>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</si>
  <si>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</si>
  <si>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</si>
  <si>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</si>
  <si>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</si>
  <si>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</si>
  <si>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</si>
  <si>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</si>
  <si>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</si>
  <si>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</si>
  <si>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</si>
  <si>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</si>
  <si>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</si>
  <si>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</si>
  <si>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</si>
  <si>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</si>
  <si>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</si>
  <si>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</si>
  <si>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</si>
  <si>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</si>
  <si>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</si>
  <si>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</si>
  <si>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</si>
  <si>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</si>
  <si>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</si>
  <si>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</si>
  <si>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</si>
  <si>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</si>
  <si>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</si>
  <si>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</si>
  <si>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</si>
  <si>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</si>
  <si>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</si>
  <si>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</si>
  <si>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</si>
  <si>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</si>
  <si>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</si>
  <si>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</si>
  <si>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</si>
  <si>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</si>
  <si>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</si>
  <si>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</si>
  <si>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</si>
  <si>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</si>
  <si>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</si>
  <si>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</si>
  <si>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</si>
  <si>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</si>
  <si>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</si>
  <si>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</si>
  <si>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</si>
  <si>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</si>
  <si>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</si>
  <si>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</si>
  <si>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</si>
  <si>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</si>
  <si>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</si>
  <si>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</si>
  <si>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</si>
  <si>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</si>
  <si>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</si>
  <si>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</si>
  <si>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</si>
  <si>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</si>
  <si>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</si>
  <si>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</si>
  <si>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</si>
  <si>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</si>
  <si>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</si>
  <si>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</si>
  <si>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</si>
  <si>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</si>
  <si>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</si>
  <si>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</si>
  <si>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</si>
  <si>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</si>
  <si>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</si>
  <si>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</si>
  <si>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</si>
  <si>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</si>
  <si>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</si>
  <si>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</si>
  <si>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</si>
  <si>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</si>
  <si>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</si>
  <si>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</si>
  <si>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</si>
  <si>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</si>
  <si>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</si>
  <si>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</si>
  <si>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</si>
  <si>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</si>
  <si>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</si>
  <si>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</si>
  <si>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</si>
  <si>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</si>
  <si>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</si>
  <si>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</si>
  <si>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</si>
  <si>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</si>
  <si>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</si>
  <si>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</si>
  <si>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</si>
  <si>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</si>
  <si>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</si>
  <si>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</si>
  <si>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</si>
  <si>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</si>
  <si>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</si>
  <si>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</si>
  <si>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</si>
  <si>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</si>
  <si>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</si>
  <si>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</si>
  <si>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</si>
  <si>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</si>
  <si>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</si>
  <si>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</si>
  <si>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</si>
  <si>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</si>
  <si>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</si>
  <si>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</si>
  <si>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</si>
  <si>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</si>
  <si>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</si>
  <si>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</si>
  <si>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</si>
  <si>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</si>
  <si>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</si>
  <si>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</si>
  <si>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</si>
  <si>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</si>
  <si>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</si>
  <si>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</si>
  <si>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</si>
  <si>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</si>
  <si>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</si>
  <si>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</si>
  <si>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</si>
  <si>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</si>
  <si>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</si>
  <si>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</si>
  <si>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</si>
  <si>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</si>
  <si>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</si>
  <si>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</si>
  <si>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</si>
  <si>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</si>
  <si>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</si>
  <si>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</si>
  <si>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</si>
  <si>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</si>
  <si>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</si>
  <si>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</si>
  <si>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</si>
  <si>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</si>
  <si>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</si>
  <si>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</si>
  <si>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</si>
  <si>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</si>
  <si>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</si>
  <si>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</si>
  <si>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</si>
  <si>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</si>
  <si>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</si>
  <si>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</si>
  <si>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</si>
  <si>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</si>
  <si>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</si>
  <si>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</si>
  <si>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</si>
  <si>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</si>
  <si>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</si>
  <si>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</si>
  <si>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</si>
  <si>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</si>
  <si>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</si>
  <si>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</si>
  <si>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</si>
  <si>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</si>
  <si>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</si>
  <si>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</si>
  <si>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</si>
  <si>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</si>
  <si>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</si>
  <si>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</si>
  <si>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</si>
  <si>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</si>
  <si>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</si>
  <si>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</si>
  <si>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</si>
  <si>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</si>
  <si>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</si>
  <si>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</si>
  <si>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</si>
  <si>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</si>
  <si>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</si>
  <si>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</si>
  <si>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</si>
  <si>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</si>
  <si>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</si>
  <si>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</si>
  <si>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</si>
  <si>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</si>
  <si>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</si>
  <si>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</si>
  <si>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</si>
  <si>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</si>
  <si>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</si>
  <si>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</si>
  <si>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</si>
  <si>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</si>
  <si>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</si>
  <si>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</si>
  <si>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</si>
  <si>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</si>
  <si>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</si>
  <si>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</si>
  <si>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</si>
  <si>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</si>
  <si>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</si>
  <si>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</si>
  <si>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</si>
  <si>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</si>
  <si>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</si>
  <si>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</si>
  <si>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</si>
  <si>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</si>
  <si>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</si>
  <si>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</si>
  <si>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</si>
  <si>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</si>
  <si>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</si>
  <si>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</si>
  <si>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</si>
  <si>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</si>
  <si>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</si>
  <si>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</si>
  <si>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</si>
  <si>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</si>
  <si>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</si>
  <si>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</si>
  <si>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</si>
  <si>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</si>
  <si>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</si>
  <si>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</si>
  <si>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</si>
  <si>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</si>
  <si>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</si>
  <si>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</si>
  <si>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</si>
  <si>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</si>
  <si>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</si>
  <si>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</si>
  <si>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</si>
  <si>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</si>
  <si>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</si>
  <si>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</si>
  <si>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</si>
  <si>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</si>
  <si>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</si>
  <si>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</si>
  <si>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</si>
  <si>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</si>
  <si>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</si>
  <si>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</si>
  <si>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</si>
  <si>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</si>
  <si>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</si>
  <si>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</si>
  <si>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</si>
  <si>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</si>
  <si>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</si>
  <si>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</si>
  <si>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</si>
  <si>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</si>
  <si>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</si>
  <si>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</si>
  <si>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</si>
  <si>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</si>
  <si>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</si>
  <si>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</si>
  <si>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</si>
  <si>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</si>
  <si>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</si>
  <si>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</si>
  <si>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</si>
  <si>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</si>
  <si>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</si>
  <si>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</si>
  <si>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</si>
  <si>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</si>
  <si>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</si>
  <si>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</si>
  <si>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</si>
  <si>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</si>
  <si>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</si>
  <si>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</si>
  <si>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</si>
  <si>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</si>
  <si>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</si>
  <si>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</si>
  <si>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</si>
  <si>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</si>
  <si>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</si>
  <si>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</si>
  <si>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</si>
  <si>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</si>
  <si>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</si>
  <si>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</si>
  <si>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</si>
  <si>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</si>
  <si>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</si>
  <si>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</si>
  <si>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</si>
  <si>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</si>
  <si>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</si>
  <si>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</si>
  <si>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</si>
  <si>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</si>
  <si>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</si>
  <si>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</si>
  <si>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</si>
  <si>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</si>
  <si>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</si>
  <si>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</si>
  <si>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</si>
  <si>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</si>
  <si>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</si>
  <si>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</si>
  <si>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</si>
  <si>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</si>
  <si>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</si>
  <si>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</si>
  <si>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</si>
  <si>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</si>
  <si>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</si>
  <si>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</si>
  <si>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</si>
  <si>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</si>
  <si>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</si>
  <si>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</si>
  <si>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</si>
  <si>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</si>
  <si>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</si>
  <si>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</si>
  <si>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</si>
  <si>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</si>
  <si>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</si>
  <si>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</si>
  <si>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</si>
  <si>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</si>
  <si>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</si>
  <si>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</si>
  <si>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</si>
  <si>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</si>
  <si>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</si>
  <si>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</si>
  <si>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</si>
  <si>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</si>
  <si>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</si>
  <si>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</si>
  <si>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</si>
  <si>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</si>
  <si>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</si>
  <si>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</si>
  <si>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</si>
  <si>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</si>
  <si>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</si>
  <si>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</si>
  <si>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</si>
  <si>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</si>
  <si>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</si>
  <si>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</si>
  <si>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</si>
  <si>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</si>
  <si>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</si>
  <si>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</si>
  <si>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</si>
  <si>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</si>
  <si>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</si>
  <si>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</si>
  <si>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</si>
  <si>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</si>
  <si>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</si>
  <si>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</si>
  <si>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</si>
  <si>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</si>
  <si>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</si>
  <si>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</si>
  <si>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</si>
  <si>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</si>
  <si>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</si>
  <si>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</si>
  <si>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</si>
  <si>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</si>
  <si>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</si>
  <si>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</si>
  <si>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</si>
  <si>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</si>
  <si>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</si>
  <si>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</si>
  <si>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</si>
  <si>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</si>
  <si>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</si>
  <si>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</si>
  <si>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</si>
  <si>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</si>
  <si>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</si>
  <si>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</si>
  <si>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</si>
  <si>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</si>
  <si>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</si>
  <si>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</si>
  <si>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</si>
  <si>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</si>
  <si>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</si>
  <si>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</si>
  <si>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</si>
  <si>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</si>
  <si>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</si>
  <si>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</si>
  <si>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</si>
  <si>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</si>
  <si>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</si>
  <si>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</si>
  <si>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</si>
  <si>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</si>
  <si>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</si>
  <si>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</si>
  <si>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</si>
  <si>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</si>
  <si>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</si>
  <si>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</si>
  <si>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</si>
  <si>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</si>
  <si>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</si>
  <si>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</si>
  <si>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</si>
  <si>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</si>
  <si>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</si>
  <si>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</si>
  <si>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</si>
  <si>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</si>
  <si>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</si>
  <si>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</si>
  <si>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</si>
  <si>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</si>
  <si>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</si>
  <si>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</si>
  <si>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</si>
  <si>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</si>
  <si>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</si>
  <si>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</si>
  <si>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</si>
  <si>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</si>
  <si>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</si>
  <si>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</si>
  <si>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</si>
  <si>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</si>
  <si>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</si>
  <si>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</si>
  <si>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</si>
  <si>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</si>
  <si>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</si>
  <si>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</si>
  <si>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</si>
  <si>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</si>
  <si>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</si>
  <si>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</si>
  <si>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</si>
  <si>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</si>
  <si>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</si>
  <si>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</si>
  <si>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</si>
  <si>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</si>
  <si>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</si>
  <si>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</si>
  <si>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</si>
  <si>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</si>
  <si>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</si>
  <si>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</si>
  <si>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</si>
  <si>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</si>
  <si>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</si>
  <si>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</si>
  <si>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</si>
  <si>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</si>
  <si>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</si>
  <si>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</si>
  <si>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</si>
  <si>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</si>
  <si>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</si>
  <si>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</si>
  <si>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</si>
  <si>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</si>
  <si>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</si>
  <si>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</si>
  <si>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</si>
  <si>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</si>
  <si>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</si>
  <si>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</si>
  <si>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</si>
  <si>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</si>
  <si>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</si>
  <si>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</si>
  <si>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</si>
  <si>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</si>
  <si>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</si>
  <si>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</si>
  <si>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</si>
  <si>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</si>
  <si>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</si>
  <si>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</si>
  <si>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</si>
  <si>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</si>
  <si>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</si>
  <si>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</si>
  <si>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</si>
  <si>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</si>
  <si>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</si>
  <si>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</si>
  <si>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</si>
  <si>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</si>
  <si>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</si>
  <si>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</si>
  <si>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</si>
  <si>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</si>
  <si>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</si>
  <si>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</si>
  <si>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</si>
  <si>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</si>
  <si>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</si>
  <si>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</si>
  <si>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</si>
  <si>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</si>
  <si>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</si>
  <si>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</si>
  <si>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</si>
  <si>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</si>
  <si>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</si>
  <si>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</si>
  <si>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</si>
  <si>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</si>
  <si>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</si>
  <si>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</si>
  <si>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</si>
  <si>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</si>
  <si>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</si>
  <si>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</si>
  <si>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</si>
  <si>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</si>
  <si>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</si>
  <si>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</si>
  <si>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</si>
  <si>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</si>
  <si>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</si>
  <si>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</si>
  <si>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</si>
  <si>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</si>
  <si>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</si>
  <si>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</si>
  <si>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</si>
  <si>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</si>
  <si>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</si>
  <si>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</si>
  <si>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</si>
  <si>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</si>
  <si>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</si>
  <si>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</si>
  <si>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</si>
  <si>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</si>
  <si>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</si>
  <si>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</si>
  <si>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</si>
  <si>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</si>
  <si>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</si>
  <si>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</si>
  <si>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</si>
  <si>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</si>
  <si>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</si>
  <si>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</si>
  <si>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</si>
  <si>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</si>
  <si>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</si>
  <si>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</si>
  <si>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</si>
  <si>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</si>
  <si>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</si>
  <si>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</si>
  <si>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</si>
  <si>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</si>
  <si>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</si>
  <si>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</si>
  <si>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</si>
  <si>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</si>
  <si>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</si>
  <si>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</si>
  <si>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</si>
  <si>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</si>
  <si>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</si>
  <si>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</si>
  <si>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</si>
  <si>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</si>
  <si>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</si>
  <si>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</si>
  <si>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</si>
  <si>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</si>
  <si>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</si>
  <si>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</si>
  <si>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</si>
  <si>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</si>
  <si>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</si>
  <si>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</si>
  <si>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</si>
  <si>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</si>
  <si>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</si>
  <si>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</si>
  <si>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</si>
  <si>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</si>
  <si>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</si>
  <si>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</si>
  <si>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</si>
  <si>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</si>
  <si>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</si>
  <si>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</si>
  <si>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</si>
  <si>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</si>
  <si>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</si>
  <si>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</si>
  <si>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</si>
  <si>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</si>
  <si>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</si>
  <si>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</si>
  <si>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</si>
  <si>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</si>
  <si>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</si>
  <si>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</si>
  <si>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</si>
  <si>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</si>
  <si>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</si>
  <si>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</si>
  <si>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</si>
  <si>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</si>
  <si>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</si>
  <si>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</si>
  <si>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</si>
  <si>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</si>
  <si>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</si>
  <si>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</si>
  <si>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</si>
  <si>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</si>
  <si>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</si>
  <si>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</si>
  <si>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</si>
  <si>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</si>
  <si>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</si>
  <si>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</si>
  <si>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</si>
  <si>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</si>
  <si>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</si>
  <si>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</si>
  <si>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</si>
  <si>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</si>
  <si>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</si>
  <si>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</si>
  <si>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</si>
  <si>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</si>
  <si>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</si>
  <si>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</si>
  <si>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</si>
  <si>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</si>
  <si>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</si>
  <si>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</si>
  <si>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</si>
  <si>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</si>
  <si>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</si>
  <si>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</si>
  <si>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</si>
  <si>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</si>
  <si>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</si>
  <si>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</si>
  <si>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</si>
  <si>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</si>
  <si>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</si>
  <si>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</si>
  <si>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</si>
  <si>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</si>
  <si>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</si>
  <si>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</si>
  <si>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</si>
  <si>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</si>
  <si>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</si>
  <si>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</si>
  <si>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</si>
  <si>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</si>
  <si>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</si>
  <si>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</si>
  <si>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</si>
  <si>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</si>
  <si>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</si>
  <si>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</si>
  <si>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</si>
  <si>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</si>
  <si>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</si>
  <si>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</si>
  <si>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</si>
  <si>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</si>
  <si>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</si>
  <si>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</si>
  <si>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</si>
  <si>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</si>
  <si>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</si>
  <si>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</si>
  <si>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</si>
  <si>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</si>
  <si>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</si>
  <si>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</si>
  <si>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</si>
  <si>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</si>
  <si>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</si>
  <si>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</si>
  <si>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</si>
  <si>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</si>
  <si>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</si>
  <si>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</si>
  <si>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</si>
  <si>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</si>
  <si>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</si>
  <si>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</si>
  <si>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</si>
  <si>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</si>
  <si>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</si>
  <si>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</si>
  <si>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</si>
  <si>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</si>
  <si>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</si>
  <si>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</si>
  <si>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</si>
  <si>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</si>
  <si>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</si>
  <si>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</si>
  <si>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</si>
  <si>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</si>
  <si>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</si>
  <si>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</si>
  <si>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</si>
  <si>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</si>
  <si>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</si>
  <si>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</si>
  <si>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</si>
  <si>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</si>
  <si>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</si>
  <si>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</si>
  <si>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</si>
  <si>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</si>
  <si>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</si>
  <si>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</si>
  <si>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</si>
  <si>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</si>
  <si>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</si>
  <si>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</si>
  <si>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</si>
  <si>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</si>
  <si>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</si>
  <si>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</si>
  <si>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</si>
  <si>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</si>
  <si>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</si>
  <si>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</si>
  <si>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</si>
  <si>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</si>
  <si>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</si>
  <si>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</si>
  <si>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</si>
  <si>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</si>
  <si>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</si>
  <si>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</si>
  <si>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</si>
  <si>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</si>
  <si>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</si>
  <si>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</si>
  <si>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</si>
  <si>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</si>
  <si>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</si>
  <si>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</si>
  <si>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</si>
  <si>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</si>
  <si>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</si>
  <si>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</si>
  <si>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</si>
  <si>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</si>
  <si>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</si>
  <si>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</si>
  <si>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</si>
  <si>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</si>
  <si>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</si>
  <si>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</si>
  <si>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</si>
  <si>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</si>
  <si>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</si>
  <si>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</si>
  <si>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</si>
  <si>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</si>
  <si>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</si>
  <si>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</si>
  <si>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</si>
  <si>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</si>
  <si>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</si>
  <si>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</si>
  <si>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</si>
  <si>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</si>
  <si>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</si>
  <si>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</si>
  <si>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</si>
  <si>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</si>
  <si>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</si>
  <si>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</si>
  <si>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</si>
  <si>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</si>
  <si>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</si>
  <si>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</si>
  <si>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</si>
  <si>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</si>
  <si>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</si>
  <si>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</si>
  <si>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</si>
  <si>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</si>
  <si>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</si>
  <si>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</si>
  <si>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</si>
  <si>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</si>
  <si>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</si>
  <si>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</si>
  <si>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</si>
  <si>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</si>
  <si>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</si>
  <si>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</si>
  <si>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</si>
  <si>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</si>
  <si>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</si>
  <si>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</si>
  <si>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</si>
  <si>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</si>
  <si>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</si>
  <si>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</si>
  <si>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</si>
  <si>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</si>
  <si>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</si>
  <si>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</si>
  <si>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</si>
  <si>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</si>
  <si>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</si>
  <si>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</si>
  <si>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</si>
  <si>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</si>
  <si>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</si>
  <si>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</si>
  <si>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</si>
  <si>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</si>
  <si>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</si>
  <si>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</si>
  <si>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</si>
  <si>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</si>
  <si>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</si>
  <si>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</si>
  <si>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</si>
  <si>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</si>
  <si>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</si>
  <si>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</si>
  <si>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</si>
  <si>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</si>
  <si>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</si>
  <si>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</si>
  <si>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</si>
  <si>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</si>
  <si>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</si>
  <si>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</si>
  <si>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</si>
  <si>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</si>
  <si>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</si>
  <si>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</si>
  <si>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</si>
  <si>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</si>
  <si>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</si>
  <si>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</si>
  <si>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</si>
  <si>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</si>
  <si>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</si>
  <si>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</si>
  <si>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</si>
  <si>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</si>
  <si>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</si>
  <si>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</si>
  <si>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</si>
  <si>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</si>
  <si>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</si>
  <si>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</si>
  <si>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</si>
  <si>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</si>
  <si>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</si>
  <si>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</si>
  <si>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</si>
  <si>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</si>
  <si>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</si>
  <si>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</si>
  <si>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</si>
  <si>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</si>
  <si>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</si>
  <si>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</si>
  <si>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</si>
  <si>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</si>
  <si>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</si>
  <si>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</si>
  <si>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</si>
  <si>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</si>
  <si>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</si>
  <si>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</si>
  <si>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</si>
  <si>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</si>
  <si>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</si>
  <si>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</si>
  <si>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</si>
  <si>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</si>
  <si>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</si>
  <si>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</si>
  <si>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</si>
  <si>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</si>
  <si>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</si>
  <si>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</si>
  <si>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</si>
  <si>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</si>
  <si>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</si>
  <si>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</si>
  <si>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</si>
  <si>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</si>
  <si>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</si>
  <si>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</si>
  <si>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</si>
  <si>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</si>
  <si>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</si>
  <si>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</si>
  <si>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</si>
  <si>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</si>
  <si>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</si>
  <si>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</si>
  <si>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</si>
  <si>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</si>
  <si>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</si>
  <si>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</si>
  <si>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</si>
  <si>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</si>
  <si>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</si>
  <si>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</si>
  <si>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</si>
  <si>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</si>
  <si>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</si>
  <si>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</si>
  <si>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</si>
  <si>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</si>
  <si>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</si>
  <si>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</si>
  <si>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</si>
  <si>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</si>
  <si>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</si>
  <si>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</si>
  <si>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</si>
  <si>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</si>
  <si>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</si>
  <si>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</si>
  <si>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</si>
  <si>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</si>
  <si>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</si>
  <si>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</si>
  <si>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</si>
  <si>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</si>
  <si>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</si>
  <si>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</si>
  <si>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</si>
  <si>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</si>
  <si>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</si>
  <si>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</si>
  <si>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</si>
  <si>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</si>
  <si>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</si>
  <si>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</si>
  <si>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</si>
  <si>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</si>
  <si>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</si>
  <si>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</si>
  <si>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</si>
  <si>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</si>
  <si>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</si>
  <si>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</si>
  <si>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</si>
  <si>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</si>
  <si>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</si>
  <si>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</si>
  <si>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</si>
  <si>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</si>
  <si>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</si>
  <si>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</si>
  <si>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</si>
  <si>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</si>
  <si>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</si>
  <si>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</si>
  <si>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</si>
  <si>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</si>
  <si>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</si>
  <si>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</si>
  <si>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</si>
  <si>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</si>
  <si>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</si>
  <si>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</si>
  <si>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</si>
  <si>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</si>
  <si>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</si>
  <si>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</si>
  <si>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</si>
  <si>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</si>
  <si>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</si>
  <si>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</si>
  <si>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</si>
  <si>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</si>
  <si>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</si>
  <si>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</si>
  <si>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</si>
  <si>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</si>
  <si>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</si>
  <si>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</si>
  <si>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</si>
  <si>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</si>
  <si>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</si>
  <si>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</si>
  <si>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</si>
  <si>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</si>
  <si>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</si>
  <si>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</si>
  <si>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</si>
  <si>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</si>
  <si>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</si>
  <si>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</si>
  <si>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</si>
  <si>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</si>
  <si>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</si>
  <si>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</si>
  <si>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</si>
  <si>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</si>
  <si>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</si>
  <si>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</si>
  <si>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</si>
  <si>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</si>
  <si>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</si>
  <si>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</si>
  <si>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</si>
  <si>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</si>
  <si>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</si>
  <si>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</si>
  <si>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</si>
  <si>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</si>
  <si>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</si>
  <si>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</si>
  <si>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</si>
  <si>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</si>
  <si>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</si>
  <si>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</si>
  <si>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</si>
  <si>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</si>
  <si>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</si>
  <si>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</si>
  <si>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</si>
  <si>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</si>
  <si>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</si>
  <si>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</si>
  <si>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</si>
  <si>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</si>
  <si>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</si>
  <si>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</si>
  <si>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</si>
  <si>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</si>
  <si>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</si>
  <si>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</si>
  <si>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</si>
  <si>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</si>
  <si>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</si>
  <si>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</si>
  <si>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</si>
  <si>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</si>
  <si>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</si>
  <si>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</si>
  <si>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</si>
  <si>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</si>
  <si>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</si>
  <si>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</si>
  <si>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</si>
  <si>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</si>
  <si>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</si>
  <si>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</si>
  <si>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</si>
  <si>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</si>
  <si>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</si>
  <si>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</si>
  <si>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</si>
  <si>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</si>
  <si>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</si>
  <si>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</si>
  <si>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</si>
  <si>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</si>
  <si>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</si>
  <si>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</si>
  <si>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</si>
  <si>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</si>
  <si>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</si>
  <si>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</si>
  <si>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</si>
  <si>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</si>
  <si>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</si>
  <si>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</si>
  <si>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</si>
  <si>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</si>
  <si>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</si>
  <si>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</si>
  <si>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</si>
  <si>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</si>
  <si>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</si>
  <si>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</si>
  <si>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</si>
  <si>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</si>
  <si>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</si>
  <si>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</si>
  <si>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</si>
  <si>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</si>
  <si>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</si>
  <si>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</si>
  <si>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</si>
  <si>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</si>
  <si>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</si>
  <si>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</si>
  <si>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</si>
  <si>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</si>
  <si>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</si>
  <si>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</si>
  <si>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</si>
  <si>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</si>
  <si>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</si>
  <si>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</si>
  <si>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</si>
  <si>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</si>
  <si>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</si>
  <si>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</si>
  <si>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</si>
  <si>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</si>
  <si>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</si>
  <si>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</si>
  <si>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</si>
  <si>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</si>
  <si>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</si>
  <si>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</si>
  <si>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</si>
  <si>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</si>
  <si>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</si>
  <si>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</si>
  <si>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</si>
  <si>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</si>
  <si>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</si>
  <si>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</si>
  <si>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</si>
  <si>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</si>
  <si>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</si>
  <si>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</si>
  <si>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</si>
  <si>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</si>
  <si>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</si>
  <si>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</si>
  <si>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</si>
  <si>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</si>
  <si>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</si>
  <si>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</si>
  <si>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</si>
  <si>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</si>
  <si>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</si>
  <si>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</si>
  <si>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</si>
  <si>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</si>
  <si>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</si>
  <si>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</si>
  <si>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</si>
  <si>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</si>
  <si>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</si>
  <si>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</si>
  <si>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</si>
  <si>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</si>
  <si>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</si>
  <si>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</si>
  <si>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</si>
  <si>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</si>
  <si>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</si>
  <si>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</si>
  <si>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</si>
  <si>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</si>
  <si>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</si>
  <si>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</si>
  <si>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</si>
  <si>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</si>
  <si>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</si>
  <si>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</si>
  <si>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</si>
  <si>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</si>
  <si>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</si>
  <si>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</si>
  <si>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</si>
  <si>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</si>
  <si>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</si>
  <si>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</si>
  <si>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</si>
  <si>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</si>
  <si>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</si>
  <si>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</si>
  <si>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</si>
  <si>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</si>
  <si>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</si>
  <si>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</si>
  <si>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</si>
  <si>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</si>
  <si>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</si>
  <si>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</si>
  <si>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</si>
  <si>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</si>
  <si>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</si>
  <si>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</si>
  <si>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</si>
  <si>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</si>
  <si>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</si>
  <si>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</si>
  <si>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</si>
  <si>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</si>
  <si>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</si>
  <si>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</si>
  <si>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</si>
  <si>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</si>
  <si>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</si>
  <si>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</si>
  <si>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</si>
  <si>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</si>
  <si>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</si>
  <si>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</si>
  <si>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</si>
  <si>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</si>
  <si>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</si>
  <si>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</si>
  <si>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</si>
  <si>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</si>
  <si>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</si>
  <si>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</si>
  <si>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</si>
  <si>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</si>
  <si>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</si>
  <si>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</si>
  <si>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</si>
  <si>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</si>
  <si>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</si>
  <si>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</si>
  <si>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</si>
  <si>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</si>
  <si>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</si>
  <si>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</si>
  <si>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</si>
  <si>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</si>
  <si>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</si>
  <si>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</si>
  <si>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</si>
  <si>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</si>
  <si>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</si>
  <si>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</si>
  <si>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</si>
  <si>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</si>
  <si>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</si>
  <si>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</si>
  <si>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</si>
  <si>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</si>
  <si>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</si>
  <si>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</si>
  <si>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</si>
  <si>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</si>
  <si>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</si>
  <si>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</si>
  <si>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</si>
  <si>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</si>
  <si>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</si>
  <si>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</si>
  <si>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</si>
  <si>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</si>
  <si>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</si>
  <si>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</si>
  <si>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</si>
  <si>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</si>
  <si>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</si>
  <si>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</si>
  <si>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</si>
  <si>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</si>
  <si>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</si>
  <si>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</si>
  <si>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</si>
  <si>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</si>
  <si>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</si>
  <si>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</si>
  <si>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</si>
  <si>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</si>
  <si>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</si>
  <si>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</si>
  <si>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</si>
  <si>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</si>
  <si>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</si>
  <si>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</si>
  <si>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</si>
  <si>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</si>
  <si>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</si>
  <si>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</si>
  <si>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</si>
  <si>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</si>
  <si>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</si>
  <si>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</si>
  <si>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</si>
  <si>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</si>
  <si>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</si>
  <si>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</si>
  <si>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</si>
  <si>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</si>
  <si>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</si>
  <si>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</si>
  <si>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</si>
  <si>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</si>
  <si>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</si>
  <si>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</si>
  <si>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</si>
  <si>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</si>
  <si>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</si>
  <si>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</si>
  <si>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</si>
  <si>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</si>
  <si>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</si>
  <si>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</si>
  <si>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</si>
  <si>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</si>
  <si>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</si>
  <si>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</si>
  <si>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</si>
  <si>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</si>
  <si>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</si>
  <si>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</si>
  <si>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</si>
  <si>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</si>
  <si>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</si>
  <si>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</si>
  <si>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</si>
  <si>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</si>
  <si>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</si>
  <si>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</si>
  <si>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</si>
  <si>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</si>
  <si>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</si>
  <si>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</si>
  <si>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</si>
  <si>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</si>
  <si>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</si>
  <si>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</si>
  <si>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</si>
  <si>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</si>
  <si>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</si>
  <si>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</si>
  <si>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</si>
  <si>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</si>
  <si>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</si>
  <si>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</si>
  <si>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</si>
  <si>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</si>
  <si>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</si>
  <si>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</si>
  <si>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</si>
  <si>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</si>
  <si>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</si>
  <si>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</si>
  <si>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</si>
  <si>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</si>
  <si>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</si>
  <si>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</si>
  <si>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</si>
  <si>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</si>
  <si>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</si>
  <si>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</si>
  <si>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</si>
  <si>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</si>
  <si>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</si>
  <si>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</si>
  <si>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</si>
  <si>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</si>
  <si>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</si>
  <si>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</si>
  <si>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</si>
  <si>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</si>
  <si>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</si>
  <si>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</si>
  <si>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</si>
  <si>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</si>
  <si>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</si>
  <si>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</si>
  <si>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</si>
  <si>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</si>
  <si>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</si>
  <si>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</si>
  <si>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</si>
  <si>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</si>
  <si>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</si>
  <si>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</si>
  <si>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</si>
  <si>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</si>
  <si>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</si>
  <si>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</si>
  <si>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</si>
  <si>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</si>
  <si>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</si>
  <si>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</si>
  <si>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</si>
  <si>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</si>
  <si>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</si>
  <si>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</si>
  <si>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</si>
  <si>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</si>
  <si>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</si>
  <si>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</si>
  <si>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</si>
  <si>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</si>
  <si>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</si>
  <si>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</si>
  <si>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</si>
  <si>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</si>
  <si>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</si>
  <si>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</si>
  <si>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</si>
  <si>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</si>
  <si>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</si>
  <si>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</si>
  <si>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</si>
  <si>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</si>
  <si>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</si>
  <si>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</si>
  <si>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</si>
  <si>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</si>
  <si>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</si>
  <si>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</si>
  <si>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</si>
  <si>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</si>
  <si>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</si>
  <si>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</si>
  <si>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</si>
  <si>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</si>
  <si>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</si>
  <si>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</si>
  <si>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</si>
  <si>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</si>
  <si>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</si>
  <si>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</si>
  <si>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</si>
  <si>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</si>
  <si>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</si>
  <si>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</si>
  <si>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</si>
  <si>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</si>
  <si>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</si>
  <si>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</si>
  <si>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</si>
  <si>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</si>
  <si>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</si>
  <si>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</si>
  <si>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</si>
  <si>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</si>
  <si>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</si>
  <si>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</si>
  <si>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</si>
  <si>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</si>
  <si>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</si>
  <si>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</si>
  <si>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</si>
  <si>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</si>
  <si>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</si>
  <si>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</si>
  <si>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</si>
  <si>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</si>
  <si>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</si>
  <si>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</si>
  <si>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</si>
  <si>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</si>
  <si>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</si>
  <si>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</si>
  <si>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</si>
  <si>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</si>
  <si>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</si>
  <si>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</si>
  <si>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</si>
  <si>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</si>
  <si>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</si>
  <si>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</si>
  <si>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</si>
  <si>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</si>
  <si>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</si>
  <si>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</si>
  <si>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</si>
  <si>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</si>
  <si>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</si>
  <si>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</si>
  <si>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</si>
  <si>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</si>
  <si>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</si>
  <si>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</si>
  <si>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</si>
  <si>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</si>
  <si>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</si>
  <si>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</si>
  <si>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</si>
  <si>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</si>
  <si>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</si>
  <si>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</si>
  <si>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</si>
  <si>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</si>
  <si>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</si>
  <si>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</si>
  <si>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</si>
  <si>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</si>
  <si>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</si>
  <si>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</si>
  <si>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</si>
  <si>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</si>
  <si>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</si>
  <si>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</si>
  <si>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</si>
  <si>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</si>
  <si>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</si>
  <si>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</si>
  <si>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</si>
  <si>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</si>
  <si>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</si>
  <si>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</si>
  <si>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</si>
  <si>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</si>
  <si>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</si>
  <si>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</si>
  <si>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</si>
  <si>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</si>
  <si>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</si>
  <si>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</si>
  <si>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</si>
  <si>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</si>
  <si>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</si>
  <si>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</si>
  <si>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</si>
  <si>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</si>
  <si>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</si>
  <si>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</si>
  <si>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</si>
  <si>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</si>
  <si>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</si>
  <si>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</si>
  <si>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</si>
  <si>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</si>
  <si>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</si>
  <si>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</si>
  <si>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</si>
  <si>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</si>
  <si>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</si>
  <si>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</si>
  <si>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</si>
  <si>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</si>
  <si>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</si>
  <si>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</si>
  <si>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</si>
  <si>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</si>
  <si>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</si>
  <si>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</si>
  <si>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</si>
  <si>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</si>
  <si>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</si>
  <si>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</si>
  <si>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</si>
  <si>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</si>
  <si>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</si>
  <si>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</si>
  <si>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</si>
  <si>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</si>
  <si>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</si>
  <si>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</si>
  <si>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</si>
  <si>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</si>
  <si>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</si>
  <si>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</si>
  <si>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</si>
  <si>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</si>
  <si>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</si>
  <si>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</si>
  <si>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</si>
  <si>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</si>
  <si>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</si>
  <si>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</si>
  <si>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</si>
  <si>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</si>
  <si>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</si>
  <si>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</si>
  <si>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</si>
  <si>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</si>
  <si>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</si>
  <si>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</si>
  <si>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</si>
  <si>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</si>
  <si>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</si>
  <si>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</si>
  <si>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</si>
  <si>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</si>
  <si>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</si>
  <si>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</si>
  <si>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</si>
  <si>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</si>
  <si>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</si>
  <si>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</si>
  <si>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</si>
  <si>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</si>
  <si>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</si>
  <si>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</si>
  <si>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</si>
  <si>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</si>
  <si>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</si>
  <si>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</si>
  <si>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</si>
  <si>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</si>
  <si>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</si>
  <si>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</si>
  <si>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</si>
  <si>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</si>
  <si>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</si>
  <si>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</si>
  <si>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</si>
  <si>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</si>
  <si>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</si>
  <si>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</si>
  <si>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</si>
  <si>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</si>
  <si>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</si>
  <si>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</si>
  <si>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</si>
  <si>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</si>
  <si>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</si>
  <si>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</si>
  <si>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</si>
  <si>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</si>
  <si>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</si>
  <si>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</si>
  <si>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</si>
  <si>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</si>
  <si>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</si>
  <si>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</si>
  <si>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</si>
  <si>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</si>
  <si>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</si>
  <si>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</si>
  <si>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</si>
  <si>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</si>
  <si>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</si>
  <si>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</si>
  <si>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</si>
  <si>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</si>
  <si>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</si>
  <si>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</si>
  <si>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</si>
  <si>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</si>
  <si>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</si>
  <si>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</si>
  <si>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</si>
  <si>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</si>
  <si>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</si>
  <si>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</si>
  <si>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</si>
  <si>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</si>
  <si>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</si>
  <si>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</si>
  <si>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</si>
  <si>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</si>
  <si>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</si>
  <si>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</si>
  <si>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</si>
  <si>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</si>
  <si>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</si>
  <si>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</si>
  <si>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</si>
  <si>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</si>
  <si>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</si>
  <si>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</si>
  <si>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</si>
  <si>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</si>
  <si>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</si>
  <si>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</si>
  <si>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</si>
  <si>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</si>
  <si>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</si>
  <si>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</si>
  <si>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</si>
  <si>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</si>
  <si>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</si>
  <si>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</si>
  <si>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</si>
  <si>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</si>
  <si>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</si>
  <si>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</si>
  <si>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</si>
  <si>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</si>
  <si>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</si>
  <si>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</si>
  <si>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</si>
  <si>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</si>
  <si>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</si>
  <si>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</si>
  <si>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</si>
  <si>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</si>
  <si>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</si>
  <si>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</si>
  <si>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</si>
  <si>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</si>
  <si>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</si>
  <si>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</si>
  <si>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</si>
  <si>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</si>
  <si>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</si>
  <si>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</si>
  <si>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</si>
  <si>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</si>
  <si>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</si>
  <si>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</si>
  <si>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</si>
  <si>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</si>
  <si>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</si>
  <si>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</si>
  <si>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</si>
  <si>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</si>
  <si>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</si>
  <si>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</si>
  <si>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</si>
  <si>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</si>
  <si>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</si>
  <si>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</si>
  <si>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</si>
  <si>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</si>
  <si>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</si>
  <si>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</si>
  <si>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</si>
  <si>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</si>
  <si>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</si>
  <si>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</si>
  <si>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</si>
  <si>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</si>
  <si>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</si>
  <si>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</si>
  <si>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</si>
  <si>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</si>
  <si>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</si>
  <si>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</si>
  <si>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</si>
  <si>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</si>
  <si>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</si>
  <si>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</si>
  <si>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</si>
  <si>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</si>
  <si>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</si>
  <si>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</si>
  <si>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</si>
  <si>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</si>
  <si>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</si>
  <si>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</si>
  <si>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</si>
  <si>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</si>
  <si>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</si>
  <si>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</si>
  <si>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</si>
  <si>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</si>
  <si>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</si>
  <si>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</si>
  <si>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</si>
  <si>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</si>
  <si>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</si>
  <si>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</si>
  <si>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</si>
  <si>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</si>
  <si>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</si>
  <si>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</si>
  <si>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</si>
  <si>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</si>
  <si>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</si>
  <si>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</si>
  <si>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</si>
  <si>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</si>
  <si>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</si>
  <si>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</si>
  <si>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</si>
  <si>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</si>
  <si>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</si>
  <si>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</si>
  <si>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</si>
  <si>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</si>
  <si>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</si>
  <si>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</si>
  <si>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</si>
  <si>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</si>
  <si>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</si>
  <si>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</si>
  <si>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</si>
  <si>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</si>
  <si>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</si>
  <si>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</si>
  <si>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</si>
  <si>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</si>
  <si>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</si>
  <si>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</si>
  <si>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</si>
  <si>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</si>
  <si>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</si>
  <si>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</si>
  <si>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</si>
  <si>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</si>
  <si>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</si>
  <si>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</si>
  <si>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</si>
  <si>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</si>
  <si>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</si>
  <si>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</si>
  <si>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</si>
  <si>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</si>
  <si>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</si>
  <si>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</si>
  <si>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</si>
  <si>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</si>
  <si>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</si>
  <si>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</si>
  <si>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</si>
  <si>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</si>
  <si>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</si>
  <si>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</si>
  <si>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</si>
  <si>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</si>
  <si>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</si>
  <si>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</si>
  <si>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</si>
  <si>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</si>
  <si>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</si>
  <si>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</si>
  <si>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</si>
  <si>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</si>
  <si>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</si>
  <si>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</si>
  <si>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</si>
  <si>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</si>
  <si>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</si>
  <si>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</si>
  <si>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</si>
  <si>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</si>
  <si>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</si>
  <si>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</si>
  <si>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</si>
  <si>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</si>
  <si>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</si>
  <si>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</si>
  <si>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</si>
  <si>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</si>
  <si>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</si>
  <si>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</si>
  <si>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</si>
  <si>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</si>
  <si>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</si>
  <si>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</si>
  <si>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</si>
  <si>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</si>
  <si>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</si>
  <si>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</si>
  <si>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</si>
  <si>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</si>
  <si>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</si>
  <si>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</si>
  <si>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</si>
  <si>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</si>
  <si>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</si>
  <si>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</si>
  <si>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</si>
  <si>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</si>
  <si>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</si>
  <si>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</si>
  <si>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</si>
  <si>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</si>
  <si>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</si>
  <si>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</si>
  <si>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</si>
  <si>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</si>
  <si>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</si>
  <si>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</si>
  <si>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</si>
  <si>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</si>
  <si>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</si>
  <si>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</si>
  <si>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</si>
  <si>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</si>
  <si>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</si>
  <si>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</si>
  <si>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</si>
  <si>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</si>
  <si>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</si>
  <si>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</si>
  <si>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</si>
  <si>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</si>
  <si>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</si>
  <si>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</si>
  <si>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</si>
  <si>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</si>
  <si>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</si>
  <si>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</si>
  <si>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</si>
  <si>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</si>
  <si>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</si>
  <si>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</si>
  <si>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</si>
  <si>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</si>
  <si>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</si>
  <si>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</si>
  <si>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</si>
  <si>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</si>
  <si>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</si>
  <si>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</si>
  <si>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</si>
  <si>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</si>
  <si>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</si>
  <si>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</si>
  <si>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</si>
  <si>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</si>
  <si>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</si>
  <si>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</si>
  <si>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</si>
  <si>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</si>
  <si>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</si>
  <si>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</si>
  <si>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</si>
  <si>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</si>
  <si>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</si>
  <si>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</si>
  <si>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</si>
  <si>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</si>
  <si>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</si>
  <si>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</si>
  <si>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</si>
  <si>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</si>
  <si>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</si>
  <si>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</si>
  <si>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</si>
  <si>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</si>
  <si>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</si>
  <si>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</si>
  <si>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</si>
  <si>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</si>
  <si>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</si>
  <si>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</si>
  <si>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</si>
  <si>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</si>
  <si>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</si>
  <si>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</si>
  <si>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</si>
  <si>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</si>
  <si>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</si>
  <si>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</si>
  <si>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</si>
  <si>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</si>
  <si>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</si>
  <si>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</si>
  <si>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</si>
  <si>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</si>
  <si>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</si>
  <si>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</si>
  <si>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</si>
  <si>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</si>
  <si>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</si>
  <si>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</si>
  <si>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</si>
  <si>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</si>
  <si>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</si>
  <si>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</si>
  <si>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</si>
  <si>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</si>
  <si>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</si>
  <si>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</si>
  <si>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</si>
  <si>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</si>
  <si>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</si>
  <si>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</si>
  <si>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</si>
  <si>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</si>
  <si>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</si>
  <si>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</si>
  <si>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</si>
  <si>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</si>
  <si>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</si>
  <si>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</si>
  <si>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</si>
  <si>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</si>
  <si>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</si>
  <si>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</si>
  <si>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</si>
  <si>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</si>
  <si>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</si>
  <si>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</si>
  <si>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</si>
  <si>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</si>
  <si>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</si>
  <si>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</si>
  <si>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</si>
  <si>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</si>
  <si>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</si>
  <si>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</si>
  <si>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</si>
  <si>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</si>
  <si>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</si>
  <si>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</si>
  <si>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</si>
  <si>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</si>
  <si>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</si>
  <si>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</si>
  <si>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</si>
  <si>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</si>
  <si>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</si>
  <si>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</si>
  <si>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</si>
  <si>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</si>
  <si>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</si>
  <si>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</si>
  <si>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</si>
  <si>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</si>
  <si>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</si>
  <si>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</si>
  <si>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</si>
  <si>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</si>
  <si>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</si>
  <si>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</si>
  <si>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</si>
  <si>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</si>
  <si>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</si>
  <si>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</si>
  <si>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</si>
  <si>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</si>
  <si>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</si>
  <si>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</si>
  <si>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</si>
  <si>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</si>
  <si>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</si>
  <si>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</si>
  <si>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</si>
  <si>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</si>
  <si>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</si>
  <si>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</si>
  <si>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</si>
  <si>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</si>
  <si>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</si>
  <si>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</si>
  <si>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</si>
  <si>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</si>
  <si>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</si>
  <si>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</si>
  <si>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</si>
  <si>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</si>
  <si>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</si>
  <si>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</si>
  <si>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</si>
  <si>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</si>
  <si>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</si>
  <si>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</si>
  <si>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</si>
  <si>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</si>
  <si>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</si>
  <si>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</si>
  <si>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</si>
  <si>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</si>
  <si>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</si>
  <si>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</si>
  <si>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</si>
  <si>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</si>
  <si>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</si>
  <si>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</si>
  <si>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</si>
  <si>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</si>
  <si>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</si>
  <si>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</si>
  <si>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</si>
  <si>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</si>
  <si>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</si>
  <si>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</si>
  <si>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</si>
  <si>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</si>
  <si>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</si>
  <si>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</si>
  <si>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</si>
  <si>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</si>
  <si>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</si>
  <si>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</si>
  <si>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</si>
  <si>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</si>
  <si>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</si>
  <si>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</si>
  <si>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</si>
  <si>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</si>
  <si>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</si>
  <si>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</si>
  <si>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</si>
  <si>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</si>
  <si>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</si>
  <si>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</si>
  <si>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</si>
  <si>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</si>
  <si>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</si>
  <si>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</si>
  <si>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</si>
  <si>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</si>
  <si>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</si>
  <si>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</si>
  <si>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</si>
  <si>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</si>
  <si>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</si>
  <si>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</si>
  <si>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</si>
  <si>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</si>
  <si>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</si>
  <si>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</si>
  <si>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</si>
  <si>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</si>
  <si>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</si>
  <si>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</si>
  <si>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</si>
  <si>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</si>
  <si>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</si>
  <si>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</si>
  <si>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</si>
  <si>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</si>
  <si>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</si>
  <si>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</si>
  <si>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</si>
  <si>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</si>
  <si>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</si>
  <si>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</si>
  <si>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</si>
  <si>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</si>
  <si>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</si>
  <si>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</si>
  <si>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</si>
  <si>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</si>
  <si>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</si>
  <si>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</si>
  <si>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</si>
  <si>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</si>
  <si>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</si>
  <si>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</si>
  <si>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</si>
  <si>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</si>
  <si>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</si>
  <si>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</si>
  <si>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</si>
  <si>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</si>
  <si>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</si>
  <si>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</si>
  <si>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</si>
  <si>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</si>
  <si>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</si>
  <si>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</si>
  <si>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</si>
  <si>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</si>
  <si>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</si>
  <si>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</si>
  <si>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</si>
  <si>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</si>
  <si>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</si>
  <si>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</si>
  <si>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</si>
  <si>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</si>
  <si>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</si>
  <si>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</si>
  <si>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</si>
  <si>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</si>
  <si>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</si>
  <si>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</si>
  <si>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</si>
  <si>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</si>
  <si>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</si>
  <si>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</si>
  <si>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</si>
  <si>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</si>
  <si>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</si>
  <si>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</si>
  <si>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</si>
  <si>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</si>
  <si>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</si>
  <si>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</si>
  <si>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</si>
  <si>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</si>
  <si>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</si>
  <si>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</si>
  <si>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</si>
  <si>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</si>
  <si>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</si>
  <si>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</si>
  <si>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</si>
  <si>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</si>
  <si>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</si>
  <si>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</si>
  <si>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</si>
  <si>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</si>
  <si>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</si>
  <si>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</si>
  <si>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</si>
  <si>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</si>
  <si>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</si>
  <si>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</si>
  <si>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</si>
  <si>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</si>
  <si>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</si>
  <si>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</si>
  <si>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</si>
  <si>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</si>
  <si>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</si>
  <si>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</si>
  <si>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</si>
  <si>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</si>
  <si>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</si>
  <si>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</si>
  <si>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</si>
  <si>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</si>
  <si>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</si>
  <si>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</si>
  <si>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</si>
  <si>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</si>
  <si>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</si>
  <si>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</si>
  <si>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</si>
  <si>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</si>
  <si>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</si>
  <si>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</si>
  <si>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</si>
  <si>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</si>
  <si>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</si>
  <si>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</si>
  <si>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</si>
  <si>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</si>
  <si>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</si>
  <si>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</si>
  <si>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</si>
  <si>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</si>
  <si>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</si>
  <si>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</si>
  <si>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</si>
  <si>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</si>
  <si>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</si>
  <si>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</si>
  <si>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</si>
  <si>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</si>
  <si>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</si>
  <si>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</si>
  <si>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</si>
  <si>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</si>
  <si>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</si>
  <si>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</si>
  <si>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</si>
  <si>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</si>
  <si>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</si>
  <si>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</si>
  <si>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</si>
  <si>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</si>
  <si>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</si>
  <si>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</si>
  <si>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</si>
  <si>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</si>
  <si>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</si>
  <si>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</si>
  <si>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</si>
  <si>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</si>
  <si>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</si>
  <si>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</si>
  <si>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</si>
  <si>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</si>
  <si>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</si>
  <si>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</si>
  <si>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</si>
  <si>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</si>
  <si>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</si>
  <si>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</si>
  <si>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</si>
  <si>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</si>
  <si>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</si>
  <si>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</si>
  <si>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</si>
  <si>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</si>
  <si>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</si>
  <si>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</si>
  <si>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</si>
  <si>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</si>
  <si>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</si>
  <si>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</si>
  <si>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</si>
  <si>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</si>
  <si>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</si>
  <si>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</si>
  <si>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</si>
  <si>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</si>
  <si>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</si>
  <si>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</si>
  <si>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</si>
  <si>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</si>
  <si>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</si>
  <si>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</si>
  <si>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</si>
  <si>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</si>
  <si>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</si>
  <si>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</si>
  <si>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</si>
  <si>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</si>
  <si>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</si>
  <si>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</si>
  <si>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</si>
  <si>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</si>
  <si>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</si>
  <si>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</si>
  <si>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</si>
  <si>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</si>
  <si>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</si>
  <si>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</si>
  <si>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</si>
  <si>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</si>
  <si>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</si>
  <si>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</si>
  <si>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</si>
  <si>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</si>
  <si>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</si>
  <si>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</si>
  <si>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</si>
  <si>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</si>
  <si>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</si>
  <si>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</si>
  <si>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</si>
  <si>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</si>
  <si>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</si>
  <si>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</si>
  <si>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</si>
  <si>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</si>
  <si>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</si>
  <si>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</si>
  <si>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</si>
  <si>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</si>
  <si>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</si>
  <si>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</si>
  <si>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</si>
  <si>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</si>
  <si>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</si>
  <si>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</si>
  <si>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</si>
  <si>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</si>
  <si>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</si>
  <si>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</si>
  <si>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</si>
  <si>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</si>
  <si>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</si>
  <si>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</si>
  <si>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</si>
  <si>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</si>
  <si>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</si>
  <si>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</si>
  <si>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</si>
  <si>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</si>
  <si>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</si>
  <si>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</si>
  <si>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</si>
  <si>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</si>
  <si>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</si>
  <si>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</si>
  <si>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</si>
  <si>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</si>
  <si>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</si>
  <si>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</si>
  <si>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</si>
  <si>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</si>
  <si>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</si>
  <si>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</si>
  <si>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</si>
  <si>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</si>
  <si>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</si>
  <si>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</si>
  <si>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</si>
  <si>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</si>
  <si>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</si>
  <si>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</si>
  <si>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</si>
  <si>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</si>
  <si>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</si>
  <si>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</si>
  <si>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</si>
  <si>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</si>
  <si>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</si>
  <si>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</si>
  <si>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</si>
  <si>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</si>
  <si>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</si>
  <si>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</si>
  <si>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</si>
  <si>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</si>
  <si>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</si>
  <si>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</si>
  <si>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</si>
  <si>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</si>
  <si>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</si>
  <si>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</si>
  <si>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</si>
  <si>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</si>
  <si>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</si>
  <si>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</si>
  <si>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</si>
  <si>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</si>
  <si>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</si>
  <si>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</si>
  <si>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</si>
  <si>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</si>
  <si>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</si>
  <si>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</si>
  <si>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</si>
  <si>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</si>
  <si>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</si>
  <si>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</si>
  <si>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</si>
  <si>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</si>
  <si>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</si>
  <si>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</si>
  <si>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</si>
  <si>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</si>
  <si>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</si>
  <si>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</si>
  <si>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</si>
  <si>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</si>
  <si>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</si>
  <si>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</si>
  <si>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</si>
  <si>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</si>
  <si>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</si>
  <si>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</si>
  <si>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</si>
  <si>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</si>
  <si>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</si>
  <si>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</si>
  <si>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</si>
  <si>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</si>
  <si>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</si>
  <si>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</si>
  <si>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</si>
  <si>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</si>
  <si>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</si>
  <si>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</si>
  <si>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</si>
  <si>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</si>
  <si>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</si>
  <si>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</si>
  <si>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</si>
  <si>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</si>
  <si>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</si>
  <si>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</si>
  <si>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</si>
  <si>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</si>
  <si>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</si>
  <si>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</si>
  <si>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</si>
  <si>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</si>
  <si>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</si>
  <si>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</si>
  <si>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</si>
  <si>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</si>
  <si>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</si>
  <si>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</si>
  <si>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</si>
  <si>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</si>
  <si>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</si>
  <si>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</si>
  <si>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</si>
  <si>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</si>
  <si>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</si>
  <si>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</si>
  <si>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</si>
  <si>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</si>
  <si>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</si>
  <si>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</si>
  <si>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</si>
  <si>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</si>
  <si>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</si>
  <si>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</si>
  <si>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</si>
  <si>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</si>
  <si>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</si>
  <si>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</si>
  <si>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</si>
  <si>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</si>
  <si>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</si>
  <si>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</si>
  <si>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</si>
  <si>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</si>
  <si>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</si>
  <si>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</si>
  <si>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</si>
  <si>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</si>
  <si>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</si>
  <si>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</si>
  <si>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</si>
  <si>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</si>
  <si>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</si>
  <si>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</si>
  <si>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</si>
  <si>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</si>
  <si>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</si>
  <si>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</si>
  <si>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</si>
  <si>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</si>
  <si>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</si>
  <si>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</si>
  <si>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</si>
  <si>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</si>
  <si>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</si>
  <si>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</si>
  <si>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</si>
  <si>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</si>
  <si>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</si>
  <si>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</si>
  <si>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</si>
  <si>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</si>
  <si>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</si>
  <si>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</si>
  <si>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</si>
  <si>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</si>
  <si>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</si>
  <si>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</si>
  <si>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</si>
  <si>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</si>
  <si>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</si>
  <si>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</si>
  <si>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</si>
  <si>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</si>
  <si>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</si>
  <si>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</si>
  <si>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</si>
  <si>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</si>
  <si>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</si>
  <si>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</si>
  <si>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</si>
  <si>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</si>
  <si>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</si>
  <si>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</si>
  <si>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</si>
  <si>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</si>
  <si>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</si>
  <si>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</si>
  <si>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</si>
  <si>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</si>
  <si>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</si>
  <si>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</si>
  <si>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</si>
  <si>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</si>
  <si>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</si>
  <si>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</si>
  <si>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</si>
  <si>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</si>
  <si>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</si>
  <si>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</si>
  <si>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</si>
  <si>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</si>
  <si>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</si>
  <si>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</si>
  <si>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</si>
  <si>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</si>
  <si>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</si>
  <si>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</si>
  <si>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</si>
  <si>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</si>
  <si>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</si>
  <si>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</si>
  <si>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</si>
  <si>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</si>
  <si>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</si>
  <si>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</si>
  <si>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</si>
  <si>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</si>
  <si>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</si>
  <si>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</si>
  <si>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</si>
  <si>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</si>
  <si>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</si>
  <si>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</si>
  <si>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</si>
  <si>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</si>
  <si>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</si>
  <si>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</si>
  <si>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</si>
  <si>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</si>
  <si>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</si>
  <si>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</si>
  <si>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</si>
  <si>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</si>
  <si>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</si>
  <si>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</si>
  <si>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</si>
  <si>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</si>
  <si>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</si>
  <si>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</si>
  <si>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</si>
  <si>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</si>
  <si>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</si>
  <si>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</si>
  <si>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</si>
  <si>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</si>
  <si>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</si>
  <si>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</si>
  <si>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</si>
  <si>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</si>
  <si>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</si>
  <si>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</si>
  <si>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</si>
  <si>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</si>
  <si>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</si>
  <si>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</si>
  <si>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</si>
  <si>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</si>
  <si>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</si>
  <si>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</si>
  <si>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</si>
  <si>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</si>
  <si>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</si>
  <si>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</si>
  <si>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</si>
  <si>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</si>
  <si>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</si>
  <si>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</si>
  <si>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</si>
  <si>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</si>
  <si>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</si>
  <si>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</si>
  <si>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</si>
  <si>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</si>
  <si>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</si>
  <si>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</si>
  <si>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</si>
  <si>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</si>
  <si>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</si>
  <si>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</si>
  <si>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</si>
  <si>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</si>
  <si>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</si>
  <si>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</si>
  <si>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</si>
  <si>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</si>
  <si>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</si>
  <si>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</si>
  <si>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</si>
  <si>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</si>
  <si>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</si>
  <si>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</si>
  <si>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</si>
  <si>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</si>
  <si>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</si>
  <si>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</si>
  <si>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</si>
  <si>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</si>
  <si>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</si>
  <si>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</si>
  <si>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</si>
  <si>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</si>
  <si>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</si>
  <si>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</si>
  <si>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</si>
  <si>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</si>
  <si>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</si>
  <si>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</si>
  <si>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</si>
  <si>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</si>
  <si>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</si>
  <si>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</si>
  <si>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</si>
  <si>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</si>
  <si>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</si>
  <si>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</si>
  <si>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</si>
  <si>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</si>
  <si>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</si>
  <si>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</si>
  <si>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</si>
  <si>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</si>
  <si>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</si>
  <si>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</si>
  <si>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</si>
  <si>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</si>
  <si>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</si>
  <si>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</si>
  <si>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</si>
  <si>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</si>
  <si>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</si>
  <si>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</si>
  <si>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</si>
  <si>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</si>
  <si>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</si>
  <si>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</si>
  <si>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</si>
  <si>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</si>
  <si>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</si>
  <si>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</si>
  <si>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</si>
  <si>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</si>
  <si>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</si>
  <si>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</si>
  <si>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</si>
  <si>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</si>
  <si>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</si>
  <si>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</si>
  <si>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</si>
  <si>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</si>
  <si>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</si>
  <si>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</si>
  <si>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</si>
  <si>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</si>
  <si>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</si>
  <si>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</si>
  <si>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</si>
  <si>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</si>
  <si>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</si>
  <si>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</si>
  <si>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</si>
  <si>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</si>
  <si>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</si>
  <si>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</si>
  <si>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</si>
  <si>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</si>
  <si>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</si>
  <si>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</si>
  <si>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</si>
  <si>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</si>
  <si>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</si>
  <si>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</si>
  <si>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</si>
  <si>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</si>
  <si>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</si>
  <si>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</si>
  <si>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</si>
  <si>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</si>
  <si>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</si>
  <si>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</si>
  <si>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</si>
  <si>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</si>
  <si>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</si>
  <si>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</si>
  <si>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</si>
  <si>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</si>
  <si>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</si>
  <si>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</si>
  <si>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</si>
  <si>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</si>
  <si>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</si>
  <si>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</si>
  <si>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</si>
  <si>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</si>
  <si>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</si>
  <si>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</si>
  <si>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</si>
  <si>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</si>
  <si>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</si>
  <si>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</si>
  <si>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</si>
  <si>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</si>
  <si>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</si>
  <si>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</si>
  <si>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</si>
  <si>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</si>
  <si>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</si>
  <si>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</si>
  <si>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</si>
  <si>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</si>
  <si>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</si>
  <si>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</si>
  <si>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</si>
  <si>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</si>
  <si>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</si>
  <si>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</si>
  <si>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</si>
  <si>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</si>
  <si>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</si>
  <si>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</si>
  <si>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</si>
  <si>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</si>
  <si>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</si>
  <si>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</si>
  <si>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</si>
  <si>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</si>
  <si>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</si>
  <si>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</si>
  <si>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</si>
  <si>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</si>
  <si>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</si>
  <si>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</si>
  <si>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</si>
  <si>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</si>
  <si>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</si>
  <si>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</si>
  <si>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</si>
  <si>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</si>
  <si>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</si>
  <si>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</si>
  <si>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</si>
  <si>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</si>
  <si>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</si>
  <si>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</si>
  <si>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</si>
  <si>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</si>
  <si>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</si>
  <si>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</si>
  <si>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</si>
  <si>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</si>
  <si>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</si>
  <si>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</si>
  <si>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</si>
  <si>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</si>
  <si>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</si>
  <si>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</si>
  <si>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</si>
  <si>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</si>
  <si>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</si>
  <si>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</si>
  <si>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</si>
  <si>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</si>
  <si>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</si>
  <si>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</si>
  <si>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</si>
  <si>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</si>
  <si>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</si>
  <si>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</si>
  <si>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</si>
  <si>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</si>
  <si>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</si>
  <si>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</si>
  <si>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</si>
  <si>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</si>
  <si>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</si>
  <si>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</si>
  <si>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</si>
  <si>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</si>
  <si>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</si>
  <si>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</si>
  <si>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</si>
  <si>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</si>
  <si>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</si>
  <si>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</si>
  <si>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</si>
  <si>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</si>
  <si>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</si>
  <si>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</si>
  <si>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</si>
  <si>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</si>
  <si>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</si>
  <si>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</si>
  <si>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</si>
  <si>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</si>
  <si>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</si>
  <si>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</si>
  <si>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</si>
  <si>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</si>
  <si>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</si>
  <si>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</si>
  <si>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</si>
  <si>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</si>
  <si>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</si>
  <si>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</si>
  <si>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</si>
  <si>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</si>
  <si>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</si>
  <si>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</si>
  <si>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</si>
  <si>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</si>
  <si>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</si>
  <si>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</si>
  <si>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</si>
  <si>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</si>
  <si>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</si>
  <si>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</si>
  <si>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</si>
  <si>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</si>
  <si>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</si>
  <si>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</si>
  <si>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</si>
  <si>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</si>
  <si>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</si>
  <si>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</si>
  <si>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</si>
  <si>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</si>
  <si>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</si>
  <si>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</si>
  <si>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</si>
  <si>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</si>
  <si>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</si>
  <si>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</si>
  <si>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</si>
  <si>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</si>
  <si>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</si>
  <si>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</si>
  <si>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</si>
  <si>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</si>
  <si>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</si>
  <si>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</si>
  <si>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</si>
  <si>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</si>
  <si>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</si>
  <si>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</si>
  <si>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</si>
  <si>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</si>
  <si>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</si>
  <si>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</si>
  <si>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</si>
  <si>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</si>
  <si>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</si>
  <si>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</si>
  <si>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</si>
  <si>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</si>
  <si>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</si>
  <si>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</si>
  <si>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</si>
  <si>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</si>
  <si>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</si>
  <si>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</si>
  <si>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</si>
  <si>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</si>
  <si>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</si>
  <si>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</si>
  <si>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</si>
  <si>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</si>
  <si>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</si>
  <si>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</si>
  <si>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</si>
  <si>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</si>
  <si>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</si>
  <si>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</si>
  <si>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</si>
  <si>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</si>
  <si>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</si>
  <si>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</si>
  <si>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</si>
  <si>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</si>
  <si>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</si>
  <si>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</si>
  <si>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</si>
  <si>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</si>
  <si>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</si>
  <si>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</si>
  <si>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</si>
  <si>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</si>
  <si>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</si>
  <si>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</si>
  <si>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</si>
  <si>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</si>
  <si>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</si>
  <si>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</si>
  <si>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</si>
  <si>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</si>
  <si>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</si>
  <si>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</si>
  <si>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</si>
  <si>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</si>
  <si>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</si>
  <si>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</si>
  <si>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</si>
  <si>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</si>
  <si>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</si>
  <si>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</si>
  <si>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</si>
  <si>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</si>
  <si>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</si>
  <si>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</si>
  <si>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</si>
  <si>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</si>
  <si>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</si>
  <si>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</si>
  <si>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</si>
  <si>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</si>
  <si>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</si>
  <si>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</si>
  <si>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</si>
  <si>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</si>
  <si>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</si>
  <si>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</si>
  <si>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</si>
  <si>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</si>
  <si>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</si>
  <si>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</si>
  <si>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</si>
  <si>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</si>
  <si>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</si>
  <si>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</si>
  <si>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</si>
  <si>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</si>
  <si>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</si>
  <si>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</si>
  <si>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</si>
  <si>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</si>
  <si>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</si>
  <si>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</si>
  <si>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</si>
  <si>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</si>
  <si>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</si>
  <si>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</si>
  <si>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</si>
  <si>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</si>
  <si>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</si>
  <si>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</si>
  <si>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</si>
  <si>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</si>
  <si>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</si>
  <si>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</si>
  <si>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</si>
  <si>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</si>
  <si>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</si>
  <si>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</si>
  <si>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</si>
  <si>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</si>
  <si>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</si>
  <si>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</si>
  <si>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</si>
  <si>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</si>
  <si>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</si>
  <si>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</si>
  <si>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</si>
  <si>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</si>
  <si>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</si>
  <si>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</si>
  <si>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</si>
  <si>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</si>
  <si>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</si>
  <si>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</si>
  <si>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</si>
  <si>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</si>
  <si>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</si>
  <si>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</si>
  <si>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</si>
  <si>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</si>
  <si>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</si>
  <si>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</si>
  <si>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</si>
  <si>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</si>
  <si>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</si>
  <si>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</si>
  <si>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</si>
  <si>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</si>
  <si>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</si>
  <si>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</si>
  <si>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</si>
  <si>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</si>
  <si>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</si>
  <si>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</si>
  <si>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</si>
  <si>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</si>
  <si>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</si>
  <si>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</si>
  <si>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</si>
  <si>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</si>
  <si>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</si>
  <si>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</si>
  <si>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</si>
  <si>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</si>
  <si>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</si>
  <si>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</si>
  <si>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</si>
  <si>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</si>
  <si>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</si>
  <si>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</si>
  <si>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</si>
  <si>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</si>
  <si>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</si>
  <si>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</si>
  <si>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</si>
  <si>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</si>
  <si>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</si>
  <si>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</si>
  <si>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</si>
  <si>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</si>
  <si>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</si>
  <si>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</si>
  <si>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</si>
  <si>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</si>
  <si>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</si>
  <si>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</si>
  <si>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</si>
  <si>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</si>
  <si>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</si>
  <si>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</si>
  <si>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</si>
  <si>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</si>
  <si>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</si>
  <si>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</si>
  <si>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</si>
  <si>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</si>
  <si>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</si>
  <si>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</si>
  <si>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</si>
  <si>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</si>
  <si>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</si>
  <si>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</si>
  <si>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</si>
  <si>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</si>
  <si>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</si>
  <si>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</si>
  <si>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</si>
  <si>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</si>
  <si>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</si>
  <si>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</si>
  <si>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</si>
  <si>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</si>
  <si>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</si>
  <si>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</si>
  <si>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</si>
  <si>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</si>
  <si>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</si>
  <si>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</si>
  <si>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</si>
  <si>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</si>
  <si>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</si>
  <si>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</si>
  <si>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</si>
  <si>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</si>
  <si>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</si>
  <si>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</si>
  <si>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</si>
  <si>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</si>
  <si>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</si>
  <si>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</si>
  <si>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</si>
  <si>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</si>
  <si>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</si>
  <si>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</si>
  <si>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</si>
  <si>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</si>
  <si>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</si>
  <si>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</si>
  <si>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</si>
  <si>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</si>
  <si>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</si>
  <si>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</si>
  <si>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</si>
  <si>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</si>
  <si>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</si>
  <si>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</si>
  <si>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</si>
  <si>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</si>
  <si>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</si>
  <si>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</si>
  <si>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</si>
  <si>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</si>
  <si>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</si>
  <si>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</si>
  <si>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</si>
  <si>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</si>
  <si>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</si>
  <si>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</si>
  <si>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</si>
  <si>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</si>
  <si>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</si>
  <si>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</si>
  <si>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</si>
  <si>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</si>
  <si>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</si>
  <si>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</si>
  <si>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</si>
  <si>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</si>
  <si>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</si>
  <si>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</si>
  <si>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</si>
  <si>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</si>
  <si>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</si>
  <si>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</si>
  <si>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</si>
  <si>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</si>
  <si>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</si>
  <si>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</si>
  <si>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</si>
  <si>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</si>
  <si>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</si>
  <si>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</si>
  <si>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</si>
  <si>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</si>
  <si>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</si>
  <si>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</si>
  <si>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</si>
  <si>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</si>
  <si>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</si>
  <si>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</si>
  <si>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</si>
  <si>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</si>
  <si>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</si>
  <si>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</si>
  <si>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</si>
  <si>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</si>
  <si>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</si>
  <si>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</si>
  <si>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</si>
  <si>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</si>
  <si>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</si>
  <si>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</si>
  <si>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</si>
  <si>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</si>
  <si>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</si>
  <si>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</si>
  <si>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</si>
  <si>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</si>
  <si>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</si>
  <si>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</si>
  <si>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</si>
  <si>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</si>
  <si>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</si>
  <si>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</si>
  <si>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</si>
  <si>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</si>
  <si>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</si>
  <si>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</si>
  <si>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</si>
  <si>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</si>
  <si>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</si>
  <si>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</si>
  <si>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</si>
  <si>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</si>
  <si>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</si>
  <si>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</si>
  <si>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</si>
  <si>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</si>
  <si>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</si>
  <si>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</si>
  <si>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</si>
  <si>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</si>
  <si>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</si>
  <si>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</si>
  <si>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</si>
  <si>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</si>
  <si>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</si>
  <si>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</si>
  <si>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</si>
  <si>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</si>
  <si>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</si>
  <si>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</si>
  <si>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</si>
  <si>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</si>
  <si>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</si>
  <si>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</si>
  <si>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</si>
  <si>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</si>
  <si>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</si>
  <si>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</si>
  <si>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</si>
  <si>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</si>
  <si>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</si>
  <si>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</si>
  <si>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</si>
  <si>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</si>
  <si>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</si>
  <si>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</si>
  <si>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</si>
  <si>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</si>
  <si>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</si>
  <si>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</si>
  <si>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</si>
  <si>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</si>
  <si>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</si>
  <si>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</si>
  <si>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</si>
  <si>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</si>
  <si>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</si>
  <si>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</si>
  <si>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</si>
  <si>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</si>
  <si>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</si>
  <si>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</si>
  <si>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</si>
  <si>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</si>
  <si>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</si>
  <si>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</si>
  <si>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</si>
  <si>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</si>
  <si>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</si>
  <si>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</si>
  <si>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</si>
  <si>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</si>
  <si>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</si>
  <si>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</si>
  <si>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</si>
  <si>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</si>
  <si>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</si>
  <si>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</si>
  <si>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</si>
  <si>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</si>
  <si>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</si>
  <si>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</si>
  <si>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</si>
  <si>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</si>
  <si>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</si>
  <si>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</si>
  <si>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</si>
  <si>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</si>
  <si>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</si>
  <si>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</si>
  <si>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</si>
  <si>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</si>
  <si>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</si>
  <si>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</si>
  <si>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</si>
  <si>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</si>
  <si>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</si>
  <si>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</si>
  <si>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</si>
  <si>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</si>
  <si>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</si>
  <si>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</si>
  <si>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</si>
  <si>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</si>
  <si>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</si>
  <si>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</si>
  <si>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</si>
  <si>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</si>
  <si>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</si>
  <si>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</si>
  <si>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</si>
  <si>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</si>
  <si>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</si>
  <si>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</si>
  <si>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</si>
  <si>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</si>
  <si>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</si>
  <si>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</si>
  <si>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</si>
  <si>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</si>
  <si>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</si>
  <si>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</si>
  <si>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</si>
  <si>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</si>
  <si>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</si>
  <si>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</si>
  <si>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</si>
  <si>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</si>
  <si>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</si>
  <si>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</si>
  <si>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</si>
  <si>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</si>
  <si>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</si>
  <si>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</si>
  <si>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</si>
  <si>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</si>
  <si>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</si>
  <si>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</si>
  <si>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</si>
  <si>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</si>
  <si>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</si>
  <si>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</si>
  <si>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</si>
  <si>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</si>
  <si>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</si>
  <si>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</si>
  <si>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</si>
  <si>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</si>
  <si>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</si>
  <si>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</si>
  <si>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</si>
  <si>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</si>
  <si>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</si>
  <si>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</si>
  <si>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</si>
  <si>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</si>
  <si>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</si>
  <si>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</si>
  <si>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</si>
  <si>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</si>
  <si>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</si>
  <si>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</si>
  <si>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</si>
  <si>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</si>
  <si>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</si>
  <si>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</si>
  <si>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</si>
  <si>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</si>
  <si>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</si>
  <si>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</si>
  <si>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</si>
  <si>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</si>
  <si>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</si>
  <si>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</si>
  <si>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</si>
  <si>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</si>
  <si>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</si>
  <si>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</si>
  <si>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</si>
  <si>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</si>
  <si>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</si>
  <si>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</si>
  <si>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</si>
  <si>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</si>
  <si>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</si>
  <si>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</si>
  <si>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</si>
  <si>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</si>
  <si>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</si>
  <si>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</si>
  <si>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</si>
  <si>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</si>
  <si>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</si>
  <si>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</si>
  <si>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</si>
  <si>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</si>
  <si>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</si>
  <si>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</si>
  <si>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</si>
  <si>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</si>
  <si>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</si>
  <si>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</si>
  <si>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</si>
  <si>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</si>
  <si>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</si>
  <si>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</si>
  <si>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</si>
  <si>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</si>
  <si>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</si>
  <si>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</si>
  <si>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</si>
  <si>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</si>
  <si>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</si>
  <si>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</si>
  <si>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</si>
  <si>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</si>
  <si>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</si>
  <si>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</si>
  <si>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</si>
  <si>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</si>
  <si>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</si>
  <si>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</si>
  <si>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</si>
  <si>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</si>
  <si>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</si>
  <si>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</si>
  <si>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</si>
  <si>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</si>
  <si>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</si>
  <si>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</si>
  <si>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</si>
  <si>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</si>
  <si>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</si>
  <si>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</si>
  <si>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</si>
  <si>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</si>
  <si>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</si>
  <si>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</si>
  <si>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</si>
  <si>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</si>
  <si>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</si>
  <si>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</si>
  <si>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</si>
  <si>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</si>
  <si>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</si>
  <si>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</si>
  <si>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</si>
  <si>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</si>
  <si>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</si>
  <si>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</si>
  <si>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</si>
  <si>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</si>
  <si>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</si>
  <si>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</si>
  <si>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</si>
  <si>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</si>
  <si>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</si>
  <si>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</si>
  <si>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</si>
  <si>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</si>
  <si>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</si>
  <si>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</si>
  <si>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</si>
  <si>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</si>
  <si>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</si>
  <si>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</si>
  <si>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</si>
  <si>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</si>
  <si>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</si>
  <si>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</si>
  <si>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</si>
  <si>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</si>
  <si>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</si>
  <si>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</si>
  <si>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</si>
  <si>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</si>
  <si>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</si>
  <si>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</si>
  <si>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</si>
  <si>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</si>
  <si>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</si>
  <si>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</si>
  <si>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</si>
  <si>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</si>
  <si>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</si>
  <si>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</si>
  <si>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</si>
  <si>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</si>
  <si>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</si>
  <si>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</si>
  <si>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</si>
  <si>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</si>
  <si>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</si>
  <si>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</si>
  <si>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</si>
  <si>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</si>
  <si>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</si>
  <si>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</si>
  <si>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</si>
  <si>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</si>
  <si>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</si>
  <si>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</si>
  <si>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</si>
  <si>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</si>
  <si>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</si>
  <si>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</si>
  <si>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</si>
  <si>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</si>
  <si>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</si>
  <si>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</si>
  <si>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</si>
  <si>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</si>
  <si>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</si>
  <si>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</si>
  <si>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</si>
  <si>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</si>
  <si>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</si>
  <si>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</si>
  <si>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</si>
  <si>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</si>
  <si>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</si>
  <si>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</si>
  <si>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</si>
  <si>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</si>
  <si>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</si>
  <si>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</si>
  <si>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</si>
  <si>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</si>
  <si>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</si>
  <si>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</si>
  <si>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</si>
  <si>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</si>
  <si>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</si>
  <si>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</si>
  <si>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</si>
  <si>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</si>
  <si>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</si>
  <si>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</si>
  <si>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</si>
  <si>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</si>
  <si>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</si>
  <si>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</si>
  <si>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</si>
  <si>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</si>
  <si>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</si>
  <si>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</si>
  <si>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</si>
  <si>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</si>
  <si>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</si>
  <si>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</si>
  <si>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</si>
  <si>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</si>
  <si>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</si>
  <si>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</si>
  <si>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</si>
  <si>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</si>
  <si>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</si>
  <si>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</si>
  <si>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</si>
  <si>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</si>
  <si>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</si>
  <si>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</si>
  <si>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</si>
  <si>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</si>
  <si>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</si>
  <si>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</si>
  <si>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</si>
  <si>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</si>
  <si>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</si>
  <si>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</si>
  <si>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</si>
  <si>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</si>
  <si>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</si>
  <si>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</si>
  <si>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</si>
  <si>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</si>
  <si>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</si>
  <si>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</si>
  <si>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</si>
  <si>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</si>
  <si>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</si>
  <si>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</si>
  <si>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</si>
  <si>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</si>
  <si>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</si>
  <si>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</si>
  <si>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</si>
  <si>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</si>
  <si>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</si>
  <si>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</si>
  <si>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</si>
  <si>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</si>
  <si>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</si>
  <si>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</si>
  <si>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</si>
  <si>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</si>
  <si>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</si>
  <si>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</si>
  <si>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</si>
  <si>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</si>
  <si>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</si>
  <si>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</si>
  <si>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</si>
  <si>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</si>
  <si>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</si>
  <si>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</si>
  <si>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</si>
  <si>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</si>
  <si>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</si>
  <si>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</si>
  <si>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</si>
  <si>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</si>
  <si>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</si>
  <si>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</si>
  <si>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</si>
  <si>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</si>
  <si>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</si>
  <si>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</si>
  <si>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</si>
  <si>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</si>
  <si>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</si>
  <si>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</si>
  <si>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</si>
  <si>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</si>
  <si>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</si>
  <si>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</si>
  <si>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</si>
  <si>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</si>
  <si>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</si>
  <si>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</si>
  <si>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</si>
  <si>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</si>
  <si>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</si>
  <si>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</si>
  <si>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</si>
  <si>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</si>
  <si>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</si>
  <si>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</si>
  <si>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</si>
  <si>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</si>
  <si>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</si>
  <si>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</si>
  <si>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</si>
  <si>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</si>
  <si>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</si>
  <si>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</si>
  <si>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</si>
  <si>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</si>
  <si>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</si>
  <si>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</si>
  <si>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</si>
  <si>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</si>
  <si>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</si>
  <si>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</si>
  <si>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</si>
  <si>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</si>
  <si>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</si>
  <si>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</si>
  <si>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</si>
  <si>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</si>
  <si>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</si>
  <si>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</si>
  <si>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</si>
  <si>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</si>
  <si>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</si>
  <si>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</si>
  <si>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</si>
  <si>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</si>
  <si>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</si>
  <si>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</si>
  <si>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</si>
  <si>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</si>
  <si>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</si>
  <si>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</si>
  <si>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</si>
  <si>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</si>
  <si>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</si>
  <si>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</si>
  <si>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</si>
  <si>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</si>
  <si>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</si>
  <si>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</si>
  <si>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</si>
  <si>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</si>
  <si>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</si>
  <si>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</si>
  <si>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</si>
  <si>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</si>
  <si>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</si>
  <si>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</si>
  <si>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</si>
  <si>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</si>
  <si>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</si>
  <si>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</si>
  <si>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</si>
  <si>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</si>
  <si>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</si>
  <si>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</si>
  <si>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</si>
  <si>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</si>
  <si>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</si>
  <si>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</si>
  <si>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</si>
  <si>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</si>
  <si>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</si>
  <si>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</si>
  <si>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</si>
  <si>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</si>
  <si>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</si>
  <si>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</si>
  <si>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</si>
  <si>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</si>
  <si>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</si>
  <si>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</si>
  <si>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</si>
  <si>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</si>
  <si>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</si>
  <si>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</si>
  <si>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</si>
  <si>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</si>
  <si>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</si>
  <si>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</si>
  <si>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</si>
  <si>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</si>
  <si>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</si>
  <si>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</si>
  <si>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</si>
  <si>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</si>
  <si>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</si>
  <si>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</si>
  <si>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</si>
  <si>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</si>
  <si>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</si>
  <si>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</si>
  <si>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</si>
  <si>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</si>
  <si>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</si>
  <si>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</si>
  <si>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</si>
  <si>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</si>
  <si>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</si>
  <si>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</si>
  <si>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</si>
  <si>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</si>
  <si>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</si>
  <si>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</si>
  <si>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</si>
  <si>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</si>
  <si>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</si>
  <si>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</si>
  <si>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</si>
  <si>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</si>
  <si>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</si>
  <si>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</si>
  <si>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</si>
  <si>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</si>
  <si>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</si>
  <si>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</si>
  <si>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</si>
  <si>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</si>
  <si>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</si>
  <si>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</si>
  <si>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</si>
  <si>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</si>
  <si>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</si>
  <si>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</si>
  <si>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</si>
  <si>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</si>
  <si>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</si>
  <si>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</si>
  <si>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</si>
  <si>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</si>
  <si>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</si>
  <si>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</si>
  <si>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</si>
  <si>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</si>
  <si>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</si>
  <si>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</si>
  <si>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</si>
  <si>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</si>
  <si>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</si>
  <si>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</si>
  <si>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</si>
  <si>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</si>
  <si>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</si>
  <si>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</si>
  <si>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</si>
  <si>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</si>
  <si>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</si>
  <si>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</si>
  <si>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</si>
  <si>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</si>
  <si>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</si>
  <si>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</si>
  <si>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</si>
  <si>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</si>
  <si>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</si>
  <si>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</si>
  <si>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</si>
  <si>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</si>
  <si>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</si>
  <si>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</si>
  <si>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</si>
  <si>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</si>
  <si>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</si>
  <si>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</si>
  <si>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</si>
  <si>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</si>
  <si>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</si>
  <si>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</si>
  <si>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</si>
  <si>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</si>
  <si>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</si>
  <si>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</si>
  <si>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</si>
  <si>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</si>
  <si>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</si>
  <si>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</si>
  <si>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</si>
  <si>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</si>
  <si>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</si>
  <si>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</si>
  <si>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</si>
  <si>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</si>
  <si>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</si>
  <si>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</si>
  <si>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</si>
  <si>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</si>
  <si>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</si>
  <si>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</si>
  <si>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</si>
  <si>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</si>
  <si>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</si>
  <si>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</si>
  <si>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</si>
  <si>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</si>
  <si>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</si>
  <si>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</si>
  <si>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</si>
  <si>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</si>
  <si>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</si>
  <si>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</si>
  <si>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</si>
  <si>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</si>
  <si>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</si>
  <si>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</si>
  <si>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</si>
  <si>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</si>
  <si>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</si>
  <si>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</si>
  <si>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</si>
  <si>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</si>
  <si>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</si>
  <si>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</si>
  <si>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</si>
  <si>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</si>
  <si>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</si>
  <si>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</si>
  <si>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</si>
  <si>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</si>
  <si>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</si>
  <si>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</si>
  <si>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</si>
  <si>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</si>
  <si>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</si>
  <si>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</si>
  <si>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</si>
  <si>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</si>
  <si>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</si>
  <si>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</si>
  <si>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</si>
  <si>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</si>
  <si>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</si>
  <si>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</si>
  <si>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</si>
  <si>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</si>
  <si>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</si>
  <si>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</si>
  <si>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</si>
  <si>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</si>
  <si>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</si>
  <si>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</si>
  <si>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</si>
  <si>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</si>
  <si>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</si>
  <si>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</si>
  <si>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</si>
  <si>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</si>
  <si>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</si>
  <si>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</si>
  <si>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</si>
  <si>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</si>
  <si>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</si>
  <si>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</si>
  <si>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</si>
  <si>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</si>
  <si>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</si>
  <si>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</si>
  <si>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</si>
  <si>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</si>
  <si>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</si>
  <si>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</si>
  <si>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</si>
  <si>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</si>
  <si>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</si>
  <si>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</si>
  <si>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</si>
  <si>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</si>
  <si>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</si>
  <si>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</si>
  <si>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</si>
  <si>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</si>
  <si>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</si>
  <si>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</si>
  <si>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</si>
  <si>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</si>
  <si>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</si>
  <si>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</si>
  <si>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</si>
  <si>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</si>
  <si>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</si>
  <si>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</si>
  <si>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</si>
  <si>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</si>
  <si>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</si>
  <si>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</si>
  <si>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</si>
  <si>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</si>
  <si>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</si>
  <si>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</si>
  <si>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</si>
  <si>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</si>
  <si>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</si>
  <si>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</si>
  <si>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</si>
  <si>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</si>
  <si>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</si>
  <si>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</si>
  <si>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</si>
  <si>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</si>
  <si>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</si>
  <si>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</si>
  <si>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</si>
  <si>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</si>
  <si>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</si>
  <si>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</si>
  <si>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</si>
  <si>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</si>
  <si>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</si>
  <si>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</si>
  <si>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</si>
  <si>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</si>
  <si>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</si>
  <si>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</si>
  <si>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</si>
  <si>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</si>
  <si>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</si>
  <si>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</si>
  <si>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</si>
  <si>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</si>
  <si>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</si>
  <si>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</si>
  <si>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</si>
  <si>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</si>
  <si>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</si>
  <si>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</si>
  <si>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</si>
  <si>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</si>
  <si>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</si>
  <si>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</si>
  <si>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</si>
  <si>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</si>
  <si>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</si>
  <si>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</si>
  <si>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</si>
  <si>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</si>
  <si>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</si>
  <si>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</si>
  <si>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</si>
  <si>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</si>
  <si>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</si>
  <si>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</si>
  <si>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</si>
  <si>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</si>
  <si>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</si>
  <si>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</si>
  <si>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</si>
  <si>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</si>
  <si>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</si>
  <si>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</si>
  <si>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</si>
  <si>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</si>
  <si>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</si>
  <si>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</si>
  <si>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</si>
  <si>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</si>
  <si>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</si>
  <si>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</si>
  <si>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</si>
  <si>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</si>
  <si>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</si>
  <si>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</si>
  <si>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</si>
  <si>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</si>
  <si>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</si>
  <si>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</si>
  <si>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</si>
  <si>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</si>
  <si>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</si>
  <si>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</si>
  <si>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</si>
  <si>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</si>
  <si>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</si>
  <si>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</si>
  <si>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</si>
  <si>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</si>
  <si>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</si>
  <si>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</si>
  <si>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</si>
  <si>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</si>
  <si>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</si>
  <si>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</si>
  <si>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</si>
  <si>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</si>
  <si>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</si>
  <si>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</si>
  <si>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</si>
  <si>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</si>
  <si>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</si>
  <si>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</si>
  <si>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</si>
  <si>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</si>
  <si>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</si>
  <si>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</si>
  <si>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</si>
  <si>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</si>
  <si>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</si>
  <si>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</si>
  <si>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</si>
  <si>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</si>
  <si>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</si>
  <si>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</si>
  <si>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</si>
  <si>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</si>
  <si>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</si>
  <si>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</si>
  <si>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</si>
  <si>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</si>
  <si>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</si>
  <si>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</si>
  <si>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</si>
  <si>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</si>
  <si>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</si>
  <si>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</si>
  <si>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</si>
  <si>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</si>
  <si>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</si>
  <si>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</si>
  <si>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</si>
  <si>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</si>
  <si>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</si>
  <si>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</si>
  <si>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</si>
  <si>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</si>
  <si>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</si>
  <si>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</si>
  <si>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</si>
  <si>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</si>
  <si>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</si>
  <si>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</si>
  <si>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</si>
  <si>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</si>
  <si>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</si>
  <si>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</si>
  <si>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</si>
  <si>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</si>
  <si>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</si>
  <si>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</si>
  <si>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</si>
  <si>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</si>
  <si>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</si>
  <si>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</si>
  <si>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</si>
  <si>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</si>
  <si>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</si>
  <si>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</si>
  <si>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</si>
  <si>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</si>
  <si>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</si>
  <si>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</si>
  <si>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</si>
  <si>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</si>
  <si>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</si>
  <si>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</si>
  <si>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</si>
  <si>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</si>
  <si>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</si>
  <si>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</si>
  <si>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</si>
  <si>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</si>
  <si>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</si>
  <si>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</si>
  <si>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</si>
  <si>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</si>
  <si>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</si>
  <si>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</si>
  <si>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</si>
  <si>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</si>
  <si>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</si>
  <si>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</si>
  <si>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</si>
  <si>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</si>
  <si>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</si>
  <si>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</si>
  <si>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</si>
  <si>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</si>
  <si>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</si>
  <si>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</si>
  <si>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</si>
  <si>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</si>
  <si>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</si>
  <si>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</si>
  <si>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</si>
  <si>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</si>
  <si>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</si>
  <si>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</si>
  <si>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</si>
  <si>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</si>
  <si>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</si>
  <si>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</si>
  <si>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</si>
  <si>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</si>
  <si>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</si>
  <si>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</si>
  <si>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</si>
  <si>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</si>
  <si>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</si>
  <si>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</si>
  <si>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</si>
  <si>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</si>
  <si>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</si>
  <si>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</si>
  <si>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</si>
  <si>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</si>
  <si>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</si>
  <si>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</si>
  <si>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</si>
  <si>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</si>
  <si>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</si>
  <si>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</si>
  <si>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</si>
  <si>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</si>
  <si>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</si>
  <si>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</si>
  <si>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</si>
  <si>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</si>
  <si>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</si>
  <si>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</si>
  <si>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</si>
  <si>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</si>
  <si>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</si>
  <si>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</si>
  <si>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</si>
  <si>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</si>
  <si>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</si>
  <si>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</si>
  <si>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</si>
  <si>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</si>
  <si>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</si>
  <si>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</si>
  <si>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</si>
  <si>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</si>
  <si>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</si>
  <si>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</si>
  <si>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</si>
  <si>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</si>
  <si>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</si>
  <si>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</si>
  <si>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</si>
  <si>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</si>
  <si>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</si>
  <si>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</si>
  <si>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</si>
  <si>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</si>
  <si>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</si>
  <si>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</si>
  <si>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</si>
  <si>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</si>
  <si>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</si>
  <si>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</si>
  <si>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</si>
  <si>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</si>
  <si>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</si>
  <si>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</si>
  <si>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</si>
  <si>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</si>
  <si>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</si>
  <si>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</si>
  <si>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</si>
  <si>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</si>
  <si>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</si>
  <si>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</si>
  <si>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</si>
  <si>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</si>
  <si>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</si>
  <si>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</si>
  <si>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</si>
  <si>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</si>
  <si>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</si>
  <si>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</si>
  <si>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</si>
  <si>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</si>
  <si>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</si>
  <si>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</si>
  <si>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</si>
  <si>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</si>
  <si>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</si>
  <si>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</si>
  <si>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</si>
  <si>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</si>
  <si>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</si>
  <si>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</si>
  <si>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</si>
  <si>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</si>
  <si>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</si>
  <si>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</si>
  <si>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</si>
  <si>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</si>
  <si>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</si>
  <si>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</si>
  <si>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</si>
  <si>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</si>
  <si>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</si>
  <si>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</si>
  <si>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</si>
  <si>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</si>
  <si>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</si>
  <si>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</si>
  <si>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</si>
  <si>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</si>
  <si>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</si>
  <si>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</si>
  <si>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</si>
  <si>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</si>
  <si>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</si>
  <si>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</si>
  <si>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</si>
  <si>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</si>
  <si>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</si>
  <si>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</si>
  <si>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</si>
  <si>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</si>
  <si>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</si>
  <si>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</si>
  <si>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</si>
  <si>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</si>
  <si>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</si>
  <si>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</si>
  <si>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</si>
  <si>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</si>
  <si>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</si>
  <si>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</si>
  <si>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</si>
  <si>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</si>
  <si>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</si>
  <si>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</si>
  <si>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</si>
  <si>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</si>
  <si>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</si>
  <si>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</si>
  <si>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</si>
  <si>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</si>
  <si>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</si>
  <si>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</si>
  <si>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</si>
  <si>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</si>
  <si>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</si>
  <si>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</si>
  <si>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</si>
  <si>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</si>
  <si>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</si>
  <si>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</si>
  <si>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</si>
  <si>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</si>
  <si>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</si>
  <si>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</si>
  <si>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</si>
  <si>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</si>
  <si>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</si>
  <si>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</si>
  <si>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</si>
  <si>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</si>
  <si>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</si>
  <si>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</si>
  <si>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</si>
  <si>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</si>
  <si>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</si>
  <si>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</si>
  <si>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</si>
  <si>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</si>
  <si>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</si>
  <si>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</si>
  <si>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</si>
  <si>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</si>
  <si>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</si>
  <si>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</si>
  <si>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</si>
  <si>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</si>
  <si>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</si>
  <si>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</si>
  <si>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</si>
  <si>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</si>
  <si>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</si>
  <si>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</si>
  <si>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</si>
  <si>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</si>
  <si>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</si>
  <si>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</si>
  <si>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</si>
  <si>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</si>
  <si>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</si>
  <si>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</si>
  <si>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</si>
  <si>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</si>
  <si>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</si>
  <si>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</si>
  <si>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</si>
  <si>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</si>
  <si>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</si>
  <si>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</si>
  <si>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</si>
  <si>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</si>
  <si>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</si>
  <si>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</si>
  <si>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</si>
  <si>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</si>
  <si>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</si>
  <si>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</si>
  <si>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</si>
  <si>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</si>
  <si>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</si>
  <si>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</si>
  <si>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</si>
  <si>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</si>
  <si>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</si>
  <si>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</si>
  <si>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</si>
  <si>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</si>
  <si>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</si>
  <si>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</si>
  <si>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</si>
  <si>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</si>
  <si>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</si>
  <si>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</si>
  <si>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</si>
  <si>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</si>
  <si>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</si>
  <si>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</si>
  <si>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</si>
  <si>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</si>
  <si>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</si>
  <si>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</si>
  <si>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</si>
  <si>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</si>
  <si>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</si>
  <si>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</si>
  <si>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</si>
  <si>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</si>
  <si>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</si>
  <si>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</si>
  <si>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</si>
  <si>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</si>
  <si>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</si>
  <si>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</si>
  <si>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</si>
  <si>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</si>
  <si>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</si>
  <si>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</si>
  <si>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</si>
  <si>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</si>
  <si>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</si>
  <si>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</si>
  <si>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</si>
  <si>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</si>
  <si>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</si>
  <si>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</si>
  <si>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</si>
  <si>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</si>
  <si>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</si>
  <si>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</si>
  <si>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</si>
  <si>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</si>
  <si>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</si>
  <si>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</si>
  <si>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</si>
  <si>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</si>
  <si>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</si>
  <si>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</si>
  <si>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</si>
  <si>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</si>
  <si>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</si>
  <si>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</si>
  <si>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</si>
  <si>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</si>
  <si>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</si>
  <si>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</si>
  <si>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</si>
  <si>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</si>
  <si>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</si>
  <si>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</si>
  <si>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</si>
  <si>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</si>
  <si>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</si>
  <si>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</si>
  <si>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</si>
  <si>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</si>
  <si>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</si>
  <si>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</si>
  <si>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</si>
  <si>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</si>
  <si>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</si>
  <si>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</si>
  <si>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</si>
  <si>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</si>
  <si>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</si>
  <si>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</si>
  <si>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</si>
  <si>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</si>
  <si>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</si>
  <si>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</si>
  <si>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</si>
  <si>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</si>
  <si>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</si>
  <si>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</si>
  <si>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</si>
  <si>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</si>
  <si>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</si>
  <si>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</si>
  <si>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</si>
  <si>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</si>
  <si>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</si>
  <si>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</si>
  <si>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</si>
  <si>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</si>
  <si>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</si>
  <si>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</si>
  <si>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</si>
  <si>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</si>
  <si>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</si>
  <si>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</si>
  <si>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</si>
  <si>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</si>
  <si>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</si>
  <si>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</si>
  <si>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</si>
  <si>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</si>
  <si>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</si>
  <si>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</si>
  <si>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</si>
  <si>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</si>
  <si>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</si>
  <si>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</si>
  <si>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</si>
  <si>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</si>
  <si>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</si>
  <si>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</si>
  <si>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</si>
  <si>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</si>
  <si>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</si>
  <si>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</si>
  <si>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</si>
  <si>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</si>
  <si>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</si>
  <si>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</si>
  <si>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</si>
  <si>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</si>
  <si>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</si>
  <si>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</si>
  <si>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</si>
  <si>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</si>
  <si>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</si>
  <si>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</si>
  <si>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</si>
  <si>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</si>
  <si>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</si>
  <si>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</si>
  <si>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</si>
  <si>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</si>
  <si>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</si>
  <si>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</si>
  <si>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</si>
  <si>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</si>
  <si>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</si>
  <si>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</si>
  <si>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</si>
  <si>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</si>
  <si>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</si>
  <si>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</si>
  <si>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</si>
  <si>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</si>
  <si>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</si>
  <si>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</si>
  <si>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</si>
  <si>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</si>
  <si>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</si>
  <si>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</si>
  <si>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</si>
  <si>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</si>
  <si>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</si>
  <si>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</si>
  <si>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</si>
  <si>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</si>
  <si>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</si>
  <si>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</si>
  <si>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</si>
  <si>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</si>
  <si>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</si>
  <si>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</si>
  <si>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</si>
  <si>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</si>
  <si>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</si>
  <si>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</si>
  <si>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</si>
  <si>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</si>
  <si>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</si>
  <si>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</si>
  <si>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</si>
  <si>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</si>
  <si>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</si>
  <si>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</si>
  <si>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</si>
  <si>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</si>
  <si>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</si>
  <si>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</si>
  <si>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</si>
  <si>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</si>
  <si>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</si>
  <si>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</si>
  <si>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</si>
  <si>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</si>
  <si>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</si>
  <si>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</si>
  <si>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</si>
  <si>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</si>
  <si>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</si>
  <si>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</si>
  <si>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</si>
  <si>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</si>
  <si>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</si>
  <si>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</si>
  <si>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</si>
  <si>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</si>
  <si>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</si>
  <si>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</si>
  <si>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</si>
  <si>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</si>
  <si>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</si>
  <si>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</si>
  <si>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</si>
  <si>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</si>
  <si>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</si>
  <si>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</si>
  <si>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</si>
  <si>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</si>
  <si>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</si>
  <si>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</si>
  <si>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</si>
  <si>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</si>
  <si>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</si>
  <si>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</si>
  <si>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</si>
  <si>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</si>
  <si>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</si>
  <si>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</si>
  <si>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</si>
  <si>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</si>
  <si>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</si>
  <si>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</si>
  <si>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</si>
  <si>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</si>
  <si>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</si>
  <si>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</si>
  <si>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</si>
  <si>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</si>
  <si>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</si>
  <si>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</si>
  <si>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</si>
  <si>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</si>
  <si>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</si>
  <si>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</si>
  <si>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</si>
  <si>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</si>
  <si>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</si>
  <si>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</si>
  <si>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</si>
  <si>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</si>
  <si>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</si>
  <si>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</si>
  <si>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</si>
  <si>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</si>
  <si>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</si>
  <si>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</si>
  <si>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</si>
  <si>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</si>
  <si>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</si>
  <si>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</si>
  <si>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</si>
  <si>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</si>
  <si>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</si>
  <si>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</si>
  <si>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</si>
  <si>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</si>
  <si>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</si>
  <si>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</si>
  <si>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</si>
  <si>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</si>
  <si>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</si>
  <si>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</si>
  <si>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</si>
  <si>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</si>
  <si>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</si>
  <si>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</si>
  <si>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</si>
  <si>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</si>
  <si>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</si>
  <si>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</si>
  <si>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</si>
  <si>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</si>
  <si>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</si>
  <si>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</si>
  <si>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</si>
  <si>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</si>
  <si>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</si>
  <si>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</si>
  <si>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</si>
  <si>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</si>
  <si>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</si>
  <si>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</si>
  <si>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</si>
  <si>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</si>
  <si>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</si>
  <si>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</si>
  <si>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</si>
  <si>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</si>
  <si>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</si>
  <si>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</si>
  <si>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</si>
  <si>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</si>
  <si>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</si>
  <si>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</si>
  <si>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</si>
  <si>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</si>
  <si>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</si>
  <si>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</si>
  <si>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</si>
  <si>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</si>
  <si>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</si>
  <si>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</si>
  <si>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</si>
  <si>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</si>
  <si>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</si>
  <si>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</si>
  <si>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</si>
  <si>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</si>
  <si>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</si>
  <si>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</si>
  <si>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</si>
  <si>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</si>
  <si>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</si>
  <si>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</si>
  <si>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</si>
  <si>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</si>
  <si>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</si>
  <si>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</si>
  <si>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</si>
  <si>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</si>
  <si>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</si>
  <si>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</si>
  <si>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</si>
  <si>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</si>
  <si>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</si>
  <si>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</si>
  <si>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</si>
  <si>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</si>
  <si>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</si>
  <si>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</si>
  <si>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</si>
  <si>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</si>
  <si>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</si>
  <si>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</si>
  <si>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</si>
  <si>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</si>
  <si>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</si>
  <si>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</si>
  <si>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</si>
  <si>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</si>
  <si>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</si>
  <si>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</si>
  <si>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</si>
  <si>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</si>
  <si>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</si>
  <si>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</si>
  <si>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</si>
  <si>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</si>
  <si>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</si>
  <si>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</si>
  <si>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</si>
  <si>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</si>
  <si>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</si>
  <si>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</si>
  <si>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</si>
  <si>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</si>
  <si>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</si>
  <si>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</si>
  <si>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</si>
  <si>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</si>
  <si>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</si>
  <si>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</si>
  <si>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</si>
  <si>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</si>
  <si>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</si>
  <si>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</si>
  <si>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</si>
  <si>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</si>
  <si>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</si>
  <si>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</si>
  <si>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</si>
  <si>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</si>
  <si>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</si>
  <si>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</si>
  <si>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</si>
  <si>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</si>
  <si>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</si>
  <si>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</si>
  <si>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</si>
  <si>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</si>
  <si>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</si>
  <si>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</si>
  <si>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</si>
  <si>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</si>
  <si>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</si>
  <si>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</si>
  <si>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</si>
  <si>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</si>
  <si>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</si>
  <si>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</si>
  <si>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</si>
  <si>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</si>
  <si>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</si>
  <si>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</si>
  <si>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</si>
  <si>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</si>
  <si>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</si>
  <si>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</si>
  <si>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</si>
  <si>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</si>
  <si>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</si>
  <si>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</si>
  <si>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</si>
  <si>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</si>
  <si>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</si>
  <si>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</si>
  <si>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</si>
  <si>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</si>
  <si>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</si>
  <si>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</si>
  <si>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</si>
  <si>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</si>
  <si>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</si>
  <si>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</si>
  <si>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</si>
  <si>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</si>
  <si>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</si>
  <si>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</si>
  <si>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</si>
  <si>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</si>
  <si>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</si>
  <si>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</si>
  <si>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</si>
  <si>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</si>
  <si>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</si>
  <si>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</si>
  <si>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</si>
  <si>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</si>
  <si>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</si>
  <si>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</si>
  <si>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</si>
  <si>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</si>
  <si>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</si>
  <si>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</si>
  <si>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</si>
  <si>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</si>
  <si>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</si>
  <si>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</si>
  <si>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</si>
  <si>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</si>
  <si>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</si>
  <si>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</si>
  <si>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</si>
  <si>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</si>
  <si>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</si>
  <si>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</si>
  <si>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</si>
  <si>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</si>
  <si>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</si>
  <si>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</si>
  <si>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</si>
  <si>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</si>
  <si>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</si>
  <si>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</si>
  <si>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</si>
  <si>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</si>
  <si>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</si>
  <si>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</si>
  <si>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</si>
  <si>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</si>
  <si>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</si>
  <si>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</si>
  <si>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</si>
  <si>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</si>
  <si>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</si>
  <si>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</si>
  <si>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</si>
  <si>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</si>
  <si>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</si>
  <si>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</si>
  <si>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</si>
  <si>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</si>
  <si>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</si>
  <si>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</si>
  <si>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</si>
  <si>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</si>
  <si>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</si>
  <si>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</si>
  <si>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</si>
  <si>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</si>
  <si>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</si>
  <si>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</si>
  <si>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</si>
  <si>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</si>
  <si>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</si>
  <si>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</si>
  <si>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</si>
  <si>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</si>
  <si>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</si>
  <si>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</si>
  <si>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</si>
  <si>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</si>
  <si>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</si>
  <si>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</si>
  <si>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</si>
  <si>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</si>
  <si>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</si>
  <si>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</si>
  <si>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</si>
  <si>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</si>
  <si>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</si>
  <si>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</si>
  <si>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</si>
  <si>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</si>
  <si>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</si>
  <si>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</si>
  <si>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</si>
  <si>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</si>
  <si>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</si>
  <si>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</si>
  <si>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</si>
  <si>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</si>
  <si>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</si>
  <si>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</si>
  <si>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</si>
  <si>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</si>
  <si>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</si>
  <si>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</si>
  <si>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</si>
  <si>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</si>
  <si>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</si>
  <si>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</si>
  <si>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</si>
  <si>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</si>
  <si>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</si>
  <si>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</si>
  <si>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</si>
  <si>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</si>
  <si>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</si>
  <si>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</si>
  <si>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</si>
  <si>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</si>
  <si>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</si>
  <si>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</si>
  <si>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</si>
  <si>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</si>
  <si>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</si>
  <si>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</si>
  <si>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</si>
  <si>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</si>
  <si>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</si>
  <si>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</si>
  <si>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</si>
  <si>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</si>
  <si>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</si>
  <si>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</si>
  <si>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</si>
  <si>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</si>
  <si>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</si>
  <si>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</si>
  <si>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</si>
  <si>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</si>
  <si>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</si>
  <si>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</si>
  <si>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</si>
  <si>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</si>
  <si>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</si>
  <si>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</si>
  <si>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</si>
  <si>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</si>
  <si>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</si>
  <si>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</si>
  <si>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</si>
  <si>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</si>
  <si>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</si>
  <si>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</si>
  <si>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</si>
  <si>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</si>
  <si>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</si>
  <si>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</si>
  <si>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</si>
  <si>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</si>
  <si>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</si>
  <si>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</si>
  <si>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</si>
  <si>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</si>
  <si>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</si>
  <si>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</si>
  <si>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</si>
  <si>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</si>
  <si>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</si>
  <si>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</si>
  <si>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</si>
  <si>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</si>
  <si>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</si>
  <si>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</si>
  <si>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</si>
  <si>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</si>
  <si>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</si>
  <si>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</si>
  <si>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</si>
  <si>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</si>
  <si>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</si>
  <si>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</si>
  <si>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</si>
  <si>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</si>
  <si>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</si>
  <si>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</si>
  <si>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</si>
  <si>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</si>
  <si>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</si>
  <si>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</si>
  <si>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</si>
  <si>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</si>
  <si>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</si>
  <si>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</si>
  <si>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</si>
  <si>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</si>
  <si>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</si>
  <si>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</si>
  <si>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</si>
  <si>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</si>
  <si>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</si>
  <si>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</si>
  <si>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</si>
  <si>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</si>
  <si>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</si>
  <si>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</si>
  <si>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</si>
  <si>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</si>
  <si>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</si>
  <si>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</si>
  <si>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</si>
  <si>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</si>
  <si>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</si>
  <si>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</si>
  <si>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</si>
  <si>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</si>
  <si>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</si>
  <si>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</si>
  <si>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</si>
  <si>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</si>
  <si>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</si>
  <si>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</si>
  <si>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</si>
  <si>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</si>
  <si>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</si>
  <si>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</si>
  <si>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</si>
  <si>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</si>
  <si>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</si>
  <si>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</si>
  <si>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</si>
  <si>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</si>
  <si>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</si>
  <si>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</si>
  <si>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</si>
  <si>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</si>
  <si>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</si>
  <si>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</si>
  <si>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</si>
  <si>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</si>
  <si>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</si>
  <si>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</si>
  <si>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</si>
  <si>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</si>
  <si>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</si>
  <si>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</si>
  <si>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</si>
  <si>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</si>
  <si>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</si>
  <si>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</si>
  <si>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</si>
  <si>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</si>
  <si>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</si>
  <si>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</si>
  <si>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</si>
  <si>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</si>
  <si>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</si>
  <si>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</si>
  <si>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</si>
  <si>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</si>
  <si>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</si>
  <si>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</si>
  <si>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</si>
  <si>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</si>
  <si>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</si>
  <si>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</si>
  <si>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</si>
  <si>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</si>
  <si>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</si>
  <si>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</si>
  <si>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</si>
  <si>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</si>
  <si>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</si>
  <si>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</si>
  <si>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</si>
  <si>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</si>
  <si>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</si>
  <si>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</si>
  <si>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</si>
  <si>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</si>
  <si>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</si>
  <si>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</si>
  <si>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</si>
  <si>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</si>
  <si>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</si>
  <si>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</si>
  <si>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</si>
  <si>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</si>
  <si>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</si>
  <si>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</si>
  <si>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</si>
  <si>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</si>
  <si>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</si>
  <si>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</si>
  <si>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</si>
  <si>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</si>
  <si>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</si>
  <si>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</si>
  <si>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</si>
  <si>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</si>
  <si>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</si>
  <si>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</si>
  <si>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</si>
  <si>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</si>
  <si>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</si>
  <si>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</si>
  <si>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</si>
  <si>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</si>
  <si>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</si>
  <si>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</si>
  <si>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</si>
  <si>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</si>
  <si>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</si>
  <si>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</si>
  <si>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</si>
  <si>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</si>
  <si>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</si>
  <si>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</si>
  <si>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</si>
  <si>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</si>
  <si>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</si>
  <si>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</si>
  <si>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</si>
  <si>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</si>
  <si>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</si>
  <si>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</si>
  <si>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</si>
  <si>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</si>
  <si>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</si>
  <si>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</si>
  <si>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</si>
  <si>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</si>
  <si>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</si>
  <si>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</si>
  <si>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</si>
  <si>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</si>
  <si>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</si>
  <si>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</si>
  <si>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</si>
  <si>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</si>
  <si>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</si>
  <si>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</si>
  <si>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</si>
  <si>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</si>
  <si>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</si>
  <si>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</si>
  <si>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</si>
  <si>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</si>
  <si>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</si>
  <si>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</si>
  <si>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</si>
  <si>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</si>
  <si>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</si>
  <si>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</si>
  <si>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</si>
  <si>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</si>
  <si>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</si>
  <si>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</si>
  <si>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</si>
  <si>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</si>
  <si>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</si>
  <si>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</si>
  <si>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</si>
  <si>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</si>
  <si>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</si>
  <si>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</si>
  <si>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</si>
  <si>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</si>
  <si>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</si>
  <si>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</si>
  <si>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</si>
  <si>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</si>
  <si>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</si>
  <si>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</si>
  <si>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</si>
  <si>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</si>
  <si>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</si>
  <si>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</si>
  <si>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</si>
  <si>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</si>
  <si>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</si>
  <si>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</si>
  <si>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</si>
  <si>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</si>
  <si>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</si>
  <si>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</si>
  <si>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</si>
  <si>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</si>
  <si>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</si>
  <si>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</si>
  <si>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</si>
  <si>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</si>
  <si>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</si>
  <si>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</si>
  <si>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</si>
  <si>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</si>
  <si>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</si>
  <si>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</si>
  <si>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</si>
  <si>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</si>
  <si>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</si>
  <si>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</si>
  <si>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</si>
  <si>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</si>
  <si>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</si>
  <si>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</si>
  <si>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</si>
  <si>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</si>
  <si>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</si>
  <si>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</si>
  <si>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</si>
  <si>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</si>
  <si>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</si>
  <si>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</si>
  <si>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</si>
  <si>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</si>
  <si>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</si>
  <si>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</si>
  <si>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</si>
  <si>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</si>
  <si>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</si>
  <si>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</si>
  <si>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</si>
  <si>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</si>
  <si>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</si>
  <si>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</si>
  <si>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</si>
  <si>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</si>
  <si>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</si>
  <si>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</si>
  <si>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</si>
  <si>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</si>
  <si>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</si>
  <si>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</si>
  <si>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</si>
  <si>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</si>
  <si>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</si>
  <si>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</si>
  <si>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</si>
  <si>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</si>
  <si>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</si>
  <si>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</si>
  <si>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</si>
  <si>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</si>
  <si>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</si>
  <si>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</si>
  <si>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</si>
  <si>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</si>
  <si>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</si>
  <si>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</si>
  <si>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</si>
  <si>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</si>
  <si>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</si>
  <si>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</si>
  <si>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</si>
  <si>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</si>
  <si>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</si>
  <si>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</si>
  <si>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</si>
  <si>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</si>
  <si>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</si>
  <si>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</si>
  <si>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</si>
  <si>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</si>
  <si>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</si>
  <si>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</si>
  <si>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</si>
  <si>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</si>
  <si>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</si>
  <si>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</si>
  <si>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</si>
  <si>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</si>
  <si>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</si>
  <si>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</si>
  <si>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</si>
  <si>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</si>
  <si>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</si>
  <si>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</si>
  <si>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</si>
  <si>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</si>
  <si>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</si>
  <si>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</si>
  <si>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</si>
  <si>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</si>
  <si>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</si>
  <si>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</si>
  <si>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</si>
  <si>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</si>
  <si>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</si>
  <si>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</si>
  <si>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</si>
  <si>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</si>
  <si>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</si>
  <si>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</si>
  <si>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</si>
  <si>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</si>
  <si>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</si>
  <si>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</si>
  <si>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</si>
  <si>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</si>
  <si>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</si>
  <si>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</si>
  <si>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</si>
  <si>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</si>
  <si>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</si>
  <si>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</si>
  <si>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</si>
  <si>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</si>
  <si>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</si>
  <si>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</si>
  <si>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</si>
  <si>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</si>
  <si>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</si>
  <si>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</si>
  <si>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</si>
  <si>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</si>
  <si>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</si>
  <si>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</si>
  <si>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</si>
  <si>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</si>
  <si>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</si>
  <si>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</si>
  <si>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</si>
  <si>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</si>
  <si>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</si>
  <si>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</si>
  <si>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</si>
  <si>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</si>
  <si>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</si>
  <si>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</si>
  <si>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</si>
  <si>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</si>
  <si>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</si>
  <si>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</si>
  <si>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</si>
  <si>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</si>
  <si>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</si>
  <si>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</si>
  <si>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</si>
  <si>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</si>
  <si>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</si>
  <si>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</si>
  <si>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</si>
  <si>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</si>
  <si>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</si>
  <si>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</si>
  <si>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</si>
  <si>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</si>
  <si>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</si>
  <si>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</si>
  <si>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</si>
  <si>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</si>
  <si>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</si>
  <si>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</si>
  <si>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</si>
  <si>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</si>
  <si>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</si>
  <si>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</si>
  <si>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</si>
  <si>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</si>
  <si>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</si>
  <si>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</si>
  <si>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</si>
  <si>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</si>
  <si>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</si>
  <si>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</si>
  <si>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</si>
  <si>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</si>
  <si>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</si>
  <si>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</si>
  <si>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</si>
  <si>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</si>
  <si>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</si>
  <si>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</si>
  <si>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</si>
  <si>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</si>
  <si>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</si>
  <si>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</si>
  <si>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</si>
  <si>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</si>
  <si>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</si>
  <si>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</si>
  <si>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</si>
  <si>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</si>
  <si>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</si>
  <si>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</si>
  <si>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</si>
  <si>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</si>
  <si>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</si>
  <si>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</si>
  <si>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</si>
  <si>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</si>
  <si>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</si>
  <si>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</si>
  <si>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</si>
  <si>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</si>
  <si>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</si>
  <si>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</si>
  <si>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</si>
  <si>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</si>
  <si>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</si>
  <si>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</si>
  <si>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</si>
  <si>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</si>
  <si>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</si>
  <si>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</si>
  <si>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</si>
  <si>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</si>
  <si>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</si>
  <si>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</si>
  <si>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</si>
  <si>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</si>
  <si>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</si>
  <si>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</si>
  <si>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</si>
  <si>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</si>
  <si>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</si>
  <si>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</si>
  <si>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</si>
  <si>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</si>
  <si>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</si>
  <si>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</si>
  <si>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</si>
  <si>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</si>
  <si>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</si>
  <si>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</si>
  <si>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</si>
  <si>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</si>
  <si>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</si>
  <si>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</si>
  <si>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</si>
  <si>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</si>
  <si>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</si>
  <si>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</si>
  <si>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</si>
  <si>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</si>
  <si>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</si>
  <si>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</si>
  <si>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</si>
  <si>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</si>
  <si>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</si>
  <si>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</si>
  <si>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</si>
  <si>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</si>
  <si>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</si>
  <si>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</si>
  <si>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</si>
  <si>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</si>
  <si>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</si>
  <si>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</si>
  <si>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</si>
  <si>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</si>
  <si>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</si>
  <si>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</si>
  <si>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</si>
  <si>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</si>
  <si>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</si>
  <si>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</si>
  <si>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</si>
  <si>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</si>
  <si>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</si>
  <si>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</si>
  <si>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</si>
  <si>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</si>
  <si>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</si>
  <si>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</si>
  <si>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</si>
  <si>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</si>
  <si>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</si>
  <si>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</si>
  <si>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</si>
  <si>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</si>
  <si>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</si>
  <si>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</si>
  <si>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</si>
  <si>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</si>
  <si>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</si>
  <si>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</si>
  <si>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</si>
  <si>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</si>
  <si>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</si>
  <si>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</si>
  <si>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</si>
  <si>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</si>
  <si>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</si>
  <si>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</si>
  <si>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</si>
  <si>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</si>
  <si>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</si>
  <si>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</si>
  <si>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</si>
  <si>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</si>
  <si>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</si>
  <si>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</si>
  <si>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</si>
  <si>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</si>
  <si>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</si>
  <si>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</si>
  <si>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</si>
  <si>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</si>
  <si>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</si>
  <si>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</si>
  <si>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</si>
  <si>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</si>
  <si>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</si>
  <si>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</si>
  <si>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</si>
  <si>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</si>
  <si>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</si>
  <si>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</si>
  <si>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</si>
  <si>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</si>
  <si>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</si>
  <si>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</si>
  <si>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</si>
  <si>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</si>
  <si>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</si>
  <si>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</si>
  <si>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</si>
  <si>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</si>
  <si>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</si>
  <si>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</si>
  <si>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</si>
  <si>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</si>
  <si>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</si>
  <si>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</si>
  <si>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</si>
  <si>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</si>
  <si>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</si>
  <si>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</si>
  <si>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</si>
  <si>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</si>
  <si>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</si>
  <si>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</si>
  <si>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</si>
  <si>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</si>
  <si>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</si>
  <si>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</si>
  <si>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</si>
  <si>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</si>
  <si>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</si>
  <si>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</si>
  <si>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</si>
  <si>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</si>
  <si>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</si>
  <si>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</si>
  <si>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</si>
  <si>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</si>
  <si>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</si>
  <si>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</si>
  <si>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</si>
  <si>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</si>
  <si>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</si>
  <si>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</si>
  <si>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</si>
  <si>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</si>
  <si>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</si>
  <si>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</si>
  <si>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</si>
  <si>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</si>
  <si>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</si>
  <si>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</si>
  <si>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</si>
  <si>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</si>
  <si>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</si>
  <si>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</si>
  <si>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</si>
  <si>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</si>
  <si>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</si>
  <si>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</si>
  <si>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</si>
  <si>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</si>
  <si>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</si>
  <si>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</si>
  <si>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</si>
  <si>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</si>
  <si>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</si>
  <si>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</si>
  <si>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</si>
  <si>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</si>
  <si>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</si>
  <si>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</si>
  <si>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</si>
  <si>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</si>
  <si>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</si>
  <si>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</si>
  <si>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</si>
  <si>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</si>
  <si>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</si>
  <si>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</si>
  <si>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</si>
  <si>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</si>
  <si>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</si>
  <si>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</si>
  <si>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</si>
  <si>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</si>
  <si>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</si>
  <si>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</si>
  <si>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</si>
  <si>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</si>
  <si>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</si>
  <si>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</si>
  <si>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</si>
  <si>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</si>
  <si>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</si>
  <si>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</si>
  <si>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</si>
  <si>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</si>
  <si>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</si>
  <si>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</si>
  <si>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</si>
  <si>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</si>
  <si>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</si>
  <si>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</si>
  <si>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</si>
  <si>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</si>
  <si>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</si>
  <si>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</si>
  <si>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</si>
  <si>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</si>
  <si>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</si>
  <si>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</si>
  <si>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</si>
  <si>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</si>
  <si>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</si>
  <si>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</si>
  <si>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</si>
  <si>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</si>
  <si>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</si>
  <si>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</si>
  <si>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</si>
  <si>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</si>
  <si>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</si>
  <si>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</si>
  <si>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</si>
  <si>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</si>
  <si>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</si>
  <si>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</si>
  <si>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</si>
  <si>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</si>
  <si>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</si>
  <si>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</si>
  <si>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</si>
  <si>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</si>
  <si>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</si>
  <si>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</si>
  <si>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</si>
  <si>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</si>
  <si>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</si>
  <si>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</si>
  <si>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</si>
  <si>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</si>
  <si>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</si>
  <si>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</si>
  <si>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</si>
  <si>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</si>
  <si>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</si>
  <si>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</si>
  <si>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</si>
  <si>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</si>
  <si>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</si>
  <si>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</si>
  <si>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</si>
  <si>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</si>
  <si>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</si>
  <si>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</si>
  <si>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</si>
  <si>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</si>
  <si>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</si>
  <si>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</si>
  <si>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</si>
  <si>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</si>
  <si>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</si>
  <si>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</si>
  <si>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</si>
  <si>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</si>
  <si>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</si>
  <si>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</si>
  <si>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</si>
  <si>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</si>
  <si>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</si>
  <si>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</si>
  <si>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</si>
  <si>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</si>
  <si>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</si>
  <si>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</si>
  <si>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</si>
  <si>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</si>
  <si>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</si>
  <si>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</si>
  <si>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</si>
  <si>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</si>
  <si>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</si>
  <si>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</si>
  <si>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</si>
  <si>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</si>
  <si>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</si>
  <si>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</si>
  <si>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</si>
  <si>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</si>
  <si>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</si>
  <si>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</si>
  <si>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</si>
  <si>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</si>
  <si>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</si>
  <si>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</si>
  <si>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</si>
  <si>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</si>
  <si>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</si>
  <si>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</si>
  <si>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</si>
  <si>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</si>
  <si>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</si>
  <si>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</si>
  <si>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</si>
  <si>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</si>
  <si>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</si>
  <si>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</si>
  <si>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</si>
  <si>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</si>
  <si>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</si>
  <si>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</si>
  <si>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</si>
  <si>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</si>
  <si>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</si>
  <si>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</si>
  <si>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</si>
  <si>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</si>
  <si>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</si>
  <si>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</si>
  <si>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</si>
  <si>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</si>
  <si>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</si>
  <si>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</si>
  <si>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</si>
  <si>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</si>
  <si>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</si>
  <si>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</si>
  <si>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</si>
  <si>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</si>
  <si>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</si>
  <si>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</si>
  <si>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</si>
  <si>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</si>
  <si>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</si>
  <si>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</si>
  <si>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</si>
  <si>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</si>
  <si>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</si>
  <si>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</si>
  <si>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</si>
  <si>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</si>
  <si>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</si>
  <si>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</si>
  <si>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</si>
  <si>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</si>
  <si>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</si>
  <si>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</si>
  <si>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</si>
  <si>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</si>
  <si>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</si>
  <si>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</si>
  <si>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</si>
  <si>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</si>
  <si>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</si>
  <si>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</si>
  <si>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</si>
  <si>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</si>
  <si>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</si>
  <si>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</si>
  <si>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</si>
  <si>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</si>
  <si>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</si>
  <si>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</si>
  <si>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</si>
  <si>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</si>
  <si>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</si>
  <si>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</si>
  <si>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</si>
  <si>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</si>
  <si>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</si>
  <si>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</si>
  <si>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</si>
  <si>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</si>
  <si>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</si>
  <si>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</si>
  <si>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</si>
  <si>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</si>
  <si>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</si>
  <si>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</si>
  <si>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</si>
  <si>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</si>
  <si>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</si>
  <si>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</si>
  <si>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</si>
  <si>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</si>
  <si>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</si>
  <si>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</si>
  <si>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</si>
  <si>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</si>
  <si>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</si>
  <si>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</si>
  <si>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</si>
  <si>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</si>
  <si>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</si>
  <si>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</si>
  <si>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</si>
  <si>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</si>
  <si>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</si>
  <si>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</si>
  <si>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</si>
  <si>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</si>
  <si>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</si>
  <si>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</si>
  <si>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</si>
  <si>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</si>
  <si>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</si>
  <si>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</si>
  <si>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</si>
  <si>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</si>
  <si>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</si>
  <si>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</si>
  <si>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</si>
  <si>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</si>
  <si>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</si>
  <si>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</si>
  <si>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</si>
  <si>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</si>
  <si>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</si>
  <si>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</si>
  <si>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</si>
  <si>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</si>
  <si>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</si>
  <si>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</si>
  <si>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</si>
  <si>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</si>
  <si>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</si>
  <si>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</si>
  <si>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</si>
  <si>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</si>
  <si>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</si>
  <si>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</si>
  <si>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</si>
  <si>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</si>
  <si>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</si>
  <si>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</si>
  <si>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</si>
  <si>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</si>
  <si>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</si>
  <si>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</si>
  <si>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</si>
  <si>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</si>
  <si>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</si>
  <si>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</si>
  <si>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</si>
  <si>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</si>
  <si>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</si>
  <si>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</si>
  <si>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</si>
  <si>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</si>
  <si>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</si>
  <si>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</si>
  <si>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</si>
  <si>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</si>
  <si>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</si>
  <si>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</si>
  <si>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</si>
  <si>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</si>
  <si>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</si>
  <si>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</si>
  <si>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</si>
  <si>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</si>
  <si>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</si>
  <si>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</si>
  <si>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</si>
  <si>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</si>
  <si>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</si>
  <si>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</si>
  <si>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</si>
  <si>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</si>
  <si>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</si>
  <si>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</si>
  <si>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</si>
  <si>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</si>
  <si>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</si>
  <si>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</si>
  <si>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</si>
  <si>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</si>
  <si>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</si>
  <si>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</si>
  <si>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</si>
  <si>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</si>
  <si>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</si>
  <si>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</si>
  <si>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</si>
  <si>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</si>
  <si>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</si>
  <si>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</si>
  <si>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</si>
  <si>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</si>
  <si>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</si>
  <si>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</si>
  <si>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</si>
  <si>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</si>
  <si>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</si>
  <si>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</si>
  <si>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</si>
  <si>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</si>
  <si>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</si>
  <si>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</si>
  <si>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</si>
  <si>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</si>
  <si>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</si>
  <si>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</si>
  <si>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</si>
  <si>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</si>
  <si>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</si>
  <si>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</si>
  <si>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</si>
  <si>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</si>
  <si>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</si>
  <si>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</si>
  <si>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</si>
  <si>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</si>
  <si>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</si>
  <si>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</si>
  <si>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</si>
  <si>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</si>
  <si>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</si>
  <si>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</si>
  <si>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</si>
  <si>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</si>
  <si>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</si>
  <si>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</si>
  <si>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</si>
  <si>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</si>
  <si>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</si>
  <si>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</si>
  <si>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</si>
  <si>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</si>
  <si>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</si>
  <si>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</si>
  <si>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</si>
  <si>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</si>
  <si>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</si>
  <si>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</si>
  <si>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</si>
  <si>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</si>
  <si>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</si>
  <si>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</si>
  <si>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</si>
  <si>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</si>
  <si>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</si>
  <si>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</si>
  <si>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</si>
  <si>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</si>
  <si>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</si>
  <si>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</si>
  <si>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</si>
  <si>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</si>
  <si>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</si>
  <si>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</si>
  <si>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</si>
  <si>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</si>
  <si>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</si>
  <si>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</si>
  <si>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</si>
  <si>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</si>
  <si>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</si>
  <si>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</si>
  <si>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</si>
  <si>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</si>
  <si>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</si>
  <si>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</si>
  <si>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</si>
  <si>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</si>
  <si>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</si>
  <si>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</si>
  <si>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</si>
  <si>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</si>
  <si>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</si>
  <si>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</si>
  <si>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</si>
  <si>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</si>
  <si>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</si>
  <si>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</si>
  <si>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</si>
  <si>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</si>
  <si>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</si>
  <si>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</si>
  <si>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</si>
  <si>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</si>
  <si>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</si>
  <si>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</si>
  <si>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</si>
  <si>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</si>
  <si>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</si>
  <si>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</si>
  <si>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</si>
  <si>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</si>
  <si>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</si>
  <si>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</si>
  <si>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</si>
  <si>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</si>
  <si>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</si>
  <si>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</si>
  <si>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</si>
  <si>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</si>
  <si>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</si>
  <si>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</si>
  <si>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</si>
  <si>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</si>
  <si>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</si>
  <si>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</si>
  <si>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</si>
  <si>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</si>
  <si>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</si>
  <si>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</si>
  <si>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</si>
  <si>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</si>
  <si>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</si>
  <si>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</si>
  <si>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</si>
  <si>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</si>
  <si>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</si>
  <si>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</si>
  <si>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</si>
  <si>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</si>
  <si>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</si>
  <si>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</si>
  <si>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</si>
  <si>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</si>
  <si>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</si>
  <si>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</si>
  <si>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</si>
  <si>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</si>
  <si>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</si>
  <si>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</si>
  <si>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</si>
  <si>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</si>
  <si>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</si>
  <si>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</si>
  <si>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</si>
  <si>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</si>
  <si>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</si>
  <si>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</si>
  <si>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</si>
  <si>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</si>
  <si>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</si>
  <si>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</si>
  <si>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</si>
  <si>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</si>
  <si>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</si>
  <si>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</si>
  <si>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</si>
  <si>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</si>
  <si>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</si>
  <si>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</si>
  <si>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</si>
  <si>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</si>
  <si>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</si>
  <si>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</si>
  <si>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</si>
  <si>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</si>
  <si>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</si>
  <si>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</si>
  <si>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</si>
  <si>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</si>
  <si>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</si>
  <si>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</si>
  <si>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</si>
  <si>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</si>
  <si>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</si>
  <si>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</si>
  <si>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</si>
  <si>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</si>
  <si>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</si>
  <si>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</si>
  <si>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</si>
  <si>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</si>
  <si>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</si>
  <si>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</si>
  <si>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</si>
  <si>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</si>
  <si>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</si>
  <si>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</si>
  <si>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</si>
  <si>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</si>
  <si>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</si>
  <si>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</si>
  <si>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</si>
  <si>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</si>
  <si>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</si>
  <si>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</si>
  <si>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</si>
  <si>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</si>
  <si>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</si>
  <si>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</si>
  <si>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</si>
  <si>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</si>
  <si>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</si>
  <si>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</si>
  <si>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</si>
  <si>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</si>
  <si>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</si>
  <si>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</si>
  <si>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</si>
  <si>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</si>
  <si>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</si>
  <si>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</si>
  <si>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</si>
  <si>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</si>
  <si>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</si>
  <si>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</si>
  <si>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</si>
  <si>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</si>
  <si>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</si>
  <si>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</si>
  <si>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</si>
  <si>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</si>
  <si>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</si>
  <si>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</si>
  <si>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</si>
  <si>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</si>
  <si>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</si>
  <si>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</si>
  <si>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</si>
  <si>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</si>
  <si>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</si>
  <si>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</si>
  <si>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</si>
  <si>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</si>
  <si>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</si>
  <si>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</si>
  <si>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</si>
  <si>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</si>
  <si>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</si>
  <si>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</si>
  <si>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</si>
  <si>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</si>
  <si>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</si>
  <si>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</si>
  <si>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</si>
  <si>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</si>
  <si>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</si>
  <si>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</si>
  <si>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</si>
  <si>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</si>
  <si>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</si>
  <si>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</si>
  <si>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</si>
  <si>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</si>
  <si>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</si>
  <si>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</si>
  <si>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</si>
  <si>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</si>
  <si>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</si>
  <si>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</si>
  <si>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</si>
  <si>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</si>
  <si>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</si>
  <si>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</si>
  <si>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</si>
  <si>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</si>
  <si>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</si>
  <si>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</si>
  <si>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</si>
  <si>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</si>
  <si>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</si>
  <si>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</si>
  <si>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</si>
  <si>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</si>
  <si>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</si>
  <si>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</si>
  <si>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</si>
  <si>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</si>
  <si>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</si>
  <si>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</si>
  <si>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</si>
  <si>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</si>
  <si>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</si>
  <si>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</si>
  <si>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</si>
  <si>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</si>
  <si>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</si>
  <si>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</si>
  <si>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</si>
  <si>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</si>
  <si>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</si>
  <si>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</si>
  <si>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</si>
  <si>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</si>
  <si>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</si>
  <si>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</si>
  <si>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</si>
  <si>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</si>
  <si>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</si>
  <si>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</si>
  <si>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</si>
  <si>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</si>
  <si>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</si>
  <si>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</si>
  <si>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</si>
  <si>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</si>
  <si>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</si>
  <si>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</si>
  <si>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</si>
  <si>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</si>
  <si>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</si>
  <si>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</si>
  <si>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</si>
  <si>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</si>
  <si>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</si>
  <si>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</si>
  <si>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</si>
  <si>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</si>
  <si>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</si>
  <si>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</si>
  <si>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</si>
  <si>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</si>
  <si>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</si>
  <si>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</si>
  <si>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</si>
  <si>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</si>
  <si>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</si>
  <si>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</si>
  <si>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</si>
  <si>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</si>
  <si>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</si>
  <si>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</si>
  <si>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</si>
  <si>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</si>
  <si>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</si>
  <si>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</si>
  <si>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</si>
  <si>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</si>
  <si>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</si>
  <si>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</si>
  <si>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</si>
  <si>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</si>
  <si>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</si>
  <si>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</si>
  <si>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</si>
  <si>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</si>
  <si>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</si>
  <si>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</si>
  <si>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</si>
  <si>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</si>
  <si>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</si>
  <si>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</si>
  <si>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</si>
  <si>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</si>
  <si>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</si>
  <si>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</si>
  <si>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</si>
  <si>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</si>
  <si>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</si>
  <si>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</si>
  <si>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</si>
  <si>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</si>
  <si>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</si>
  <si>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</si>
  <si>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</si>
  <si>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</si>
  <si>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</si>
  <si>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</si>
  <si>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</si>
  <si>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</si>
  <si>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</si>
  <si>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</si>
  <si>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</si>
  <si>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</si>
  <si>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</si>
  <si>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</si>
  <si>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</si>
  <si>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</si>
  <si>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</si>
  <si>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</si>
  <si>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</si>
  <si>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</si>
  <si>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</si>
  <si>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</si>
  <si>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</si>
  <si>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</si>
  <si>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</si>
  <si>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</si>
  <si>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</si>
  <si>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</si>
  <si>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</si>
  <si>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</si>
  <si>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</si>
  <si>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</si>
  <si>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</si>
  <si>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</si>
  <si>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</si>
  <si>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</si>
  <si>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</si>
  <si>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</si>
  <si>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</si>
  <si>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</si>
  <si>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</si>
  <si>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</si>
  <si>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</si>
  <si>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</si>
  <si>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</si>
  <si>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</si>
  <si>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</si>
  <si>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</si>
  <si>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</si>
  <si>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</si>
  <si>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</si>
  <si>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</si>
  <si>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</si>
  <si>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</si>
  <si>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</si>
  <si>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</si>
  <si>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</si>
  <si>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</si>
  <si>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</si>
  <si>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</si>
  <si>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</si>
  <si>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</si>
  <si>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</si>
  <si>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</si>
  <si>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</si>
  <si>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</si>
  <si>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</si>
  <si>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</si>
  <si>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</si>
  <si>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</si>
  <si>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</si>
  <si>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</si>
  <si>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</si>
  <si>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</si>
  <si>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</si>
  <si>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</si>
  <si>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</si>
  <si>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</si>
  <si>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</si>
  <si>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</si>
  <si>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</si>
  <si>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</si>
  <si>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</si>
  <si>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</si>
  <si>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</si>
  <si>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</si>
  <si>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</si>
  <si>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</si>
  <si>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</si>
  <si>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</si>
  <si>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</si>
  <si>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</si>
  <si>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</si>
  <si>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</si>
  <si>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</si>
  <si>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</si>
  <si>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</si>
  <si>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</si>
  <si>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</si>
  <si>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</si>
  <si>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</si>
  <si>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</si>
  <si>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</si>
  <si>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</si>
  <si>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</si>
  <si>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</si>
  <si>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</si>
  <si>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</si>
  <si>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</si>
  <si>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</si>
  <si>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</si>
  <si>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</si>
  <si>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</si>
  <si>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</si>
  <si>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</si>
  <si>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</si>
  <si>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</si>
  <si>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</si>
  <si>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</si>
  <si>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</si>
  <si>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</si>
  <si>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</si>
  <si>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</si>
  <si>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</si>
  <si>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</si>
  <si>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</si>
  <si>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</si>
  <si>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</si>
  <si>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</si>
  <si>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</si>
  <si>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</si>
  <si>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</si>
  <si>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</si>
  <si>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</si>
  <si>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</si>
  <si>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</si>
  <si>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</si>
  <si>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</si>
  <si>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</si>
  <si>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</si>
  <si>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</si>
  <si>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</si>
  <si>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</si>
  <si>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</si>
  <si>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</si>
  <si>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</si>
  <si>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</si>
  <si>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</si>
  <si>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</si>
  <si>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</si>
  <si>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</si>
  <si>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</si>
  <si>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</si>
  <si>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</si>
  <si>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</si>
  <si>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</si>
  <si>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</si>
  <si>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</si>
  <si>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</si>
  <si>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</si>
  <si>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</si>
  <si>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</si>
  <si>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</si>
  <si>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</si>
  <si>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</si>
  <si>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</si>
  <si>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</si>
  <si>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</si>
  <si>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</si>
  <si>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</si>
  <si>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</si>
  <si>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</si>
  <si>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</si>
  <si>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</si>
  <si>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</si>
  <si>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</si>
  <si>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</si>
  <si>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</si>
  <si>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</si>
  <si>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</si>
  <si>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</si>
  <si>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</si>
  <si>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</si>
  <si>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</si>
  <si>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</si>
  <si>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</si>
  <si>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</si>
  <si>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</si>
  <si>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</si>
  <si>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</si>
  <si>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</si>
  <si>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</si>
  <si>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</si>
  <si>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</si>
  <si>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</si>
  <si>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</si>
  <si>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</si>
  <si>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</si>
  <si>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</si>
  <si>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</si>
  <si>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</si>
  <si>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</si>
  <si>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</si>
  <si>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</si>
  <si>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</si>
  <si>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</si>
  <si>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</si>
  <si>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</si>
  <si>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</si>
  <si>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</si>
  <si>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</si>
  <si>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</si>
  <si>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</si>
  <si>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</si>
  <si>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</si>
  <si>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</si>
  <si>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</si>
  <si>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</si>
  <si>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</si>
  <si>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</si>
  <si>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</si>
  <si>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</si>
  <si>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</si>
  <si>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</si>
  <si>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</si>
  <si>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</si>
  <si>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</si>
  <si>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</si>
  <si>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</si>
  <si>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</si>
  <si>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</si>
  <si>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</si>
  <si>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</si>
  <si>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</si>
  <si>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</si>
  <si>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</si>
  <si>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</si>
  <si>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</si>
  <si>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</si>
  <si>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</si>
  <si>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</si>
  <si>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</si>
  <si>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</si>
  <si>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</si>
  <si>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</si>
  <si>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</si>
  <si>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</si>
  <si>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</si>
  <si>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</si>
  <si>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</si>
  <si>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</si>
  <si>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</si>
  <si>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</si>
  <si>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</si>
  <si>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</si>
  <si>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</si>
  <si>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</si>
  <si>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</si>
  <si>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</si>
  <si>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</si>
  <si>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</si>
  <si>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</si>
  <si>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</si>
  <si>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</si>
  <si>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</si>
  <si>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</si>
  <si>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</si>
  <si>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</si>
  <si>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</si>
  <si>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</si>
  <si>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</si>
  <si>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</si>
  <si>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</si>
  <si>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</si>
  <si>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</si>
  <si>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</si>
  <si>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</si>
  <si>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</si>
  <si>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</si>
  <si>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</si>
  <si>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</si>
  <si>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</si>
  <si>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</si>
  <si>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</si>
  <si>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</si>
  <si>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</si>
  <si>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</si>
  <si>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</si>
  <si>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</si>
  <si>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</si>
  <si>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</si>
  <si>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</si>
  <si>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</si>
  <si>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</si>
  <si>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</si>
  <si>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</si>
  <si>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</si>
  <si>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</si>
  <si>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</si>
  <si>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</si>
  <si>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</si>
  <si>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</si>
  <si>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</si>
  <si>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</si>
  <si>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</si>
  <si>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</si>
  <si>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</si>
  <si>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</si>
  <si>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</si>
  <si>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</si>
  <si>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</si>
  <si>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</si>
  <si>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</si>
  <si>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</si>
  <si>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</si>
  <si>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</si>
  <si>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</si>
  <si>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</si>
  <si>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</si>
  <si>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</si>
  <si>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</si>
  <si>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</si>
  <si>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</si>
  <si>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</si>
  <si>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</si>
  <si>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</si>
  <si>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</si>
  <si>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</si>
  <si>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</si>
  <si>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</si>
  <si>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</si>
  <si>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</si>
  <si>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</si>
  <si>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</si>
  <si>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</si>
  <si>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</si>
  <si>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</si>
  <si>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</si>
  <si>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</si>
  <si>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</si>
  <si>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</si>
  <si>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</si>
  <si>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</si>
  <si>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</si>
  <si>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</si>
  <si>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</si>
  <si>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</si>
  <si>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</si>
  <si>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</si>
  <si>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</si>
  <si>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</si>
  <si>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</si>
  <si>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</si>
  <si>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</si>
  <si>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</si>
  <si>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</si>
  <si>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</si>
  <si>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</si>
  <si>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</si>
  <si>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</si>
  <si>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</si>
  <si>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</si>
  <si>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</si>
  <si>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</si>
  <si>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</si>
  <si>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</si>
  <si>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</si>
  <si>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</si>
  <si>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</si>
  <si>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</si>
  <si>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</si>
  <si>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</si>
  <si>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</si>
  <si>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</si>
  <si>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</si>
  <si>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</si>
  <si>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</si>
  <si>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</si>
  <si>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</si>
  <si>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</si>
  <si>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</si>
  <si>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</si>
  <si>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</si>
  <si>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</si>
  <si>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</si>
  <si>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</si>
  <si>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</si>
  <si>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</si>
  <si>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</si>
  <si>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</si>
  <si>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</si>
  <si>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</si>
  <si>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</si>
  <si>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</si>
  <si>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</si>
  <si>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</si>
  <si>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</si>
  <si>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</si>
  <si>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</si>
  <si>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</si>
  <si>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</si>
  <si>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</si>
  <si>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</si>
  <si>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</si>
  <si>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</si>
  <si>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</si>
  <si>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</si>
  <si>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</si>
  <si>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</si>
  <si>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</si>
  <si>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</si>
  <si>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</si>
  <si>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</si>
  <si>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</si>
  <si>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</si>
  <si>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</si>
  <si>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</si>
  <si>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</si>
  <si>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</si>
  <si>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</si>
  <si>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</si>
  <si>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</si>
  <si>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</si>
  <si>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</si>
  <si>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</si>
  <si>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</si>
  <si>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</si>
  <si>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</si>
  <si>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</si>
  <si>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</si>
  <si>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</si>
  <si>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</si>
  <si>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</si>
  <si>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</si>
  <si>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</si>
  <si>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</si>
  <si>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</si>
  <si>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</si>
  <si>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</si>
  <si>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</si>
  <si>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</si>
  <si>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</si>
  <si>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</si>
  <si>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</si>
  <si>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</si>
  <si>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</si>
  <si>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</si>
  <si>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</si>
  <si>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</si>
  <si>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</si>
  <si>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</si>
  <si>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</si>
  <si>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</si>
  <si>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</si>
  <si>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</si>
  <si>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</si>
  <si>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</si>
  <si>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</si>
  <si>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</si>
  <si>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</si>
  <si>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</si>
  <si>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</si>
  <si>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</si>
  <si>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</si>
  <si>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</si>
  <si>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</si>
  <si>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</si>
  <si>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</si>
  <si>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</si>
  <si>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</si>
  <si>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</si>
  <si>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</si>
  <si>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</si>
  <si>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</si>
  <si>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</si>
  <si>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</si>
  <si>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</si>
  <si>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</si>
  <si>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</si>
  <si>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</si>
  <si>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</si>
  <si>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</si>
  <si>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</si>
  <si>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</si>
  <si>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</si>
  <si>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</si>
  <si>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</si>
  <si>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</si>
  <si>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</si>
  <si>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</si>
  <si>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</si>
  <si>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</si>
  <si>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</si>
  <si>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</si>
  <si>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</si>
  <si>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</si>
  <si>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</si>
  <si>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</si>
  <si>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</si>
  <si>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</si>
  <si>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</si>
  <si>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</si>
  <si>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</si>
  <si>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</si>
  <si>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</si>
  <si>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</si>
  <si>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</si>
  <si>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</si>
  <si>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</si>
  <si>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</si>
  <si>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</si>
  <si>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</si>
  <si>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</si>
  <si>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</si>
  <si>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</si>
  <si>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</si>
  <si>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</si>
  <si>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</si>
  <si>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</si>
  <si>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</si>
  <si>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</si>
  <si>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</si>
  <si>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</si>
  <si>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</si>
  <si>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</si>
  <si>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</si>
  <si>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</si>
  <si>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</si>
  <si>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</si>
  <si>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</si>
  <si>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</si>
  <si>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</si>
  <si>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</si>
  <si>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</si>
  <si>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</si>
  <si>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</si>
  <si>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</si>
  <si>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</si>
  <si>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</si>
  <si>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</si>
  <si>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</si>
  <si>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</si>
  <si>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</si>
  <si>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</si>
  <si>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</si>
  <si>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</si>
  <si>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</si>
  <si>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</si>
  <si>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</si>
  <si>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</si>
  <si>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</si>
  <si>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</si>
  <si>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</si>
  <si>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</si>
  <si>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</si>
  <si>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</si>
  <si>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</si>
  <si>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</si>
  <si>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</si>
  <si>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</si>
  <si>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</si>
  <si>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</si>
  <si>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</si>
  <si>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</si>
  <si>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</si>
  <si>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</si>
  <si>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</si>
  <si>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</si>
  <si>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</si>
  <si>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</si>
  <si>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</si>
  <si>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</si>
  <si>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</si>
  <si>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</si>
  <si>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</si>
  <si>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</si>
  <si>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</si>
  <si>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</si>
  <si>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</si>
  <si>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</si>
  <si>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</si>
  <si>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</si>
  <si>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</si>
  <si>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</si>
  <si>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</si>
  <si>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</si>
  <si>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</si>
  <si>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</si>
  <si>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</si>
  <si>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</si>
  <si>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</si>
  <si>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</si>
  <si>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</si>
  <si>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</si>
  <si>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</si>
  <si>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</si>
  <si>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</si>
  <si>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</si>
  <si>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</si>
  <si>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</si>
  <si>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</si>
  <si>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</si>
  <si>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</si>
  <si>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</si>
  <si>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</si>
  <si>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</si>
  <si>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</si>
  <si>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</si>
  <si>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</si>
  <si>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</si>
  <si>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</si>
  <si>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</si>
  <si>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</si>
  <si>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</si>
  <si>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</si>
  <si>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</si>
  <si>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</si>
  <si>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</si>
  <si>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</si>
  <si>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</si>
  <si>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</si>
  <si>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</si>
  <si>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</si>
  <si>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</si>
  <si>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</si>
  <si>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</si>
  <si>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</si>
  <si>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</si>
  <si>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</si>
  <si>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</si>
  <si>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</si>
  <si>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</si>
  <si>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</si>
  <si>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</si>
  <si>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</si>
  <si>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</si>
  <si>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</si>
  <si>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</si>
  <si>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</si>
  <si>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</si>
  <si>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</si>
  <si>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</si>
  <si>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</si>
  <si>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</si>
  <si>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</si>
  <si>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</si>
  <si>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</si>
  <si>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</si>
  <si>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</si>
  <si>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</si>
  <si>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</si>
  <si>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</si>
  <si>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</si>
  <si>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</si>
  <si>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</si>
  <si>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</si>
  <si>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</si>
  <si>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</si>
  <si>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</si>
  <si>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</si>
  <si>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</si>
  <si>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</si>
  <si>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</si>
  <si>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</si>
  <si>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</si>
  <si>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</si>
  <si>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</si>
  <si>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</si>
  <si>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</si>
  <si>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</si>
  <si>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</si>
  <si>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</si>
  <si>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</si>
  <si>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</si>
  <si>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</si>
  <si>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</si>
  <si>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</si>
  <si>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</si>
  <si>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</si>
  <si>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</si>
  <si>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</si>
  <si>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</si>
  <si>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</si>
  <si>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</si>
  <si>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</si>
  <si>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</si>
  <si>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</si>
  <si>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</si>
  <si>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</si>
  <si>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</si>
  <si>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</si>
  <si>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</si>
  <si>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</si>
  <si>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</si>
  <si>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</si>
  <si>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</si>
  <si>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</si>
  <si>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</si>
  <si>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</si>
  <si>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</si>
  <si>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</si>
  <si>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</si>
  <si>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</si>
  <si>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</si>
  <si>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</si>
  <si>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</si>
  <si>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</si>
  <si>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</si>
  <si>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</si>
  <si>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</si>
  <si>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</si>
  <si>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</si>
  <si>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</si>
  <si>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</si>
  <si>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</si>
  <si>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</si>
  <si>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</si>
  <si>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</si>
  <si>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</si>
  <si>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</si>
  <si>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</si>
  <si>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</si>
  <si>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</si>
  <si>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</si>
  <si>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</si>
  <si>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</si>
  <si>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</si>
  <si>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</si>
  <si>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</si>
  <si>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</si>
  <si>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</si>
  <si>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</si>
  <si>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</si>
  <si>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</si>
  <si>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</si>
  <si>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</si>
  <si>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</si>
  <si>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</si>
  <si>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</si>
  <si>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</si>
  <si>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</si>
  <si>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</si>
  <si>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</si>
  <si>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</si>
  <si>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</si>
  <si>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</si>
  <si>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</si>
  <si>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</si>
  <si>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</si>
  <si>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</si>
  <si>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</si>
  <si>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</si>
  <si>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</si>
  <si>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</si>
  <si>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</si>
  <si>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</si>
  <si>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</si>
  <si>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</si>
  <si>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</si>
  <si>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</si>
  <si>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</si>
  <si>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</si>
  <si>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</si>
  <si>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</si>
  <si>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</si>
  <si>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</si>
  <si>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</si>
  <si>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</si>
  <si>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</si>
  <si>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</si>
  <si>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</si>
  <si>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</si>
  <si>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</si>
  <si>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</si>
  <si>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</si>
  <si>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</si>
  <si>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</si>
  <si>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</si>
  <si>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</si>
  <si>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</si>
  <si>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</si>
  <si>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</si>
  <si>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</si>
  <si>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</si>
  <si>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</si>
  <si>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</si>
  <si>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</si>
  <si>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</si>
  <si>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</si>
  <si>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</si>
  <si>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</si>
  <si>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</si>
  <si>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</si>
  <si>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</si>
  <si>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</si>
  <si>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</si>
  <si>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</si>
  <si>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</si>
  <si>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</si>
  <si>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</si>
  <si>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</si>
  <si>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</si>
  <si>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</si>
  <si>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</si>
  <si>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</si>
  <si>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</si>
  <si>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</si>
  <si>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</si>
  <si>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</si>
  <si>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</si>
  <si>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</si>
  <si>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</si>
  <si>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</si>
  <si>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</si>
  <si>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</si>
  <si>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</si>
  <si>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</si>
  <si>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</si>
  <si>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</si>
  <si>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</si>
  <si>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</si>
  <si>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</si>
  <si>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</si>
  <si>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</si>
  <si>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</si>
  <si>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</si>
  <si>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</si>
  <si>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</si>
  <si>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</si>
  <si>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</si>
  <si>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</si>
  <si>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</si>
  <si>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</si>
  <si>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</si>
  <si>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</si>
  <si>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</si>
  <si>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</si>
  <si>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</si>
  <si>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</si>
  <si>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</si>
  <si>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</si>
  <si>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</si>
  <si>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</si>
  <si>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</si>
  <si>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</si>
  <si>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</si>
  <si>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</si>
  <si>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</si>
  <si>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</si>
  <si>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</si>
  <si>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</si>
  <si>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</si>
  <si>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</si>
  <si>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</si>
  <si>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</si>
  <si>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</si>
  <si>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</si>
  <si>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</si>
  <si>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</si>
  <si>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</si>
  <si>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</si>
  <si>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</si>
  <si>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</si>
  <si>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</si>
  <si>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</si>
  <si>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</si>
  <si>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</si>
  <si>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</si>
  <si>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</si>
  <si>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</si>
  <si>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</si>
  <si>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</si>
  <si>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</si>
  <si>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</si>
  <si>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</si>
  <si>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</si>
  <si>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</si>
  <si>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</si>
  <si>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</si>
  <si>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</si>
  <si>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</si>
  <si>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</si>
  <si>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</si>
  <si>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</si>
  <si>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</si>
  <si>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</si>
  <si>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</si>
  <si>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</si>
  <si>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</si>
  <si>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</si>
  <si>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</si>
  <si>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</si>
  <si>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</si>
  <si>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</si>
  <si>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</si>
  <si>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</si>
  <si>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</si>
  <si>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</si>
  <si>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</si>
  <si>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</si>
  <si>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</si>
  <si>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</si>
  <si>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</si>
  <si>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</si>
  <si>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</si>
  <si>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</si>
  <si>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</si>
  <si>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</si>
  <si>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</si>
  <si>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</si>
  <si>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</si>
  <si>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</si>
  <si>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</si>
  <si>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</si>
  <si>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</si>
  <si>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</si>
  <si>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</si>
  <si>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</si>
  <si>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</si>
  <si>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</si>
  <si>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</si>
  <si>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</si>
  <si>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</si>
  <si>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</si>
  <si>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</si>
  <si>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</si>
  <si>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</si>
  <si>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</si>
  <si>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</si>
  <si>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</si>
  <si>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</si>
  <si>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</si>
  <si>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</si>
  <si>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</si>
  <si>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</si>
  <si>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</si>
  <si>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</si>
  <si>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</si>
  <si>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</si>
  <si>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</si>
  <si>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</si>
  <si>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</si>
  <si>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</si>
  <si>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</si>
  <si>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</si>
  <si>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</si>
  <si>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</si>
  <si>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</si>
  <si>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</si>
  <si>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</si>
  <si>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</si>
  <si>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</si>
  <si>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</si>
  <si>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</si>
  <si>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</si>
  <si>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</si>
  <si>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</si>
  <si>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</si>
  <si>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</si>
  <si>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</si>
  <si>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</si>
  <si>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</si>
  <si>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</si>
  <si>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</si>
  <si>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</si>
  <si>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</si>
  <si>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</si>
  <si>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</si>
  <si>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</si>
  <si>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</si>
  <si>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</si>
  <si>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</si>
  <si>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</si>
  <si>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</si>
  <si>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</si>
  <si>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</si>
  <si>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</si>
  <si>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</si>
  <si>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</si>
  <si>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</si>
  <si>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</si>
  <si>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</si>
  <si>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</si>
  <si>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</si>
  <si>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</si>
  <si>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</si>
  <si>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</si>
  <si>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</si>
  <si>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</si>
  <si>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</si>
  <si>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</si>
  <si>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</si>
  <si>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</si>
  <si>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</si>
  <si>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</si>
  <si>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</si>
  <si>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</si>
  <si>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</si>
  <si>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</si>
  <si>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</si>
  <si>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</si>
  <si>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</si>
  <si>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</si>
  <si>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</si>
  <si>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</si>
  <si>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</si>
  <si>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</si>
  <si>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</si>
  <si>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</si>
  <si>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</si>
  <si>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</si>
  <si>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</si>
  <si>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</si>
  <si>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</si>
  <si>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</si>
  <si>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</si>
  <si>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</si>
  <si>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</si>
  <si>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</si>
  <si>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</si>
  <si>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</si>
  <si>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</si>
  <si>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</si>
  <si>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</si>
  <si>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</si>
  <si>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</si>
  <si>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</si>
  <si>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</si>
  <si>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</si>
  <si>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</si>
  <si>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</si>
  <si>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</si>
  <si>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</si>
  <si>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</si>
  <si>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</si>
  <si>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</si>
  <si>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</si>
  <si>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</si>
  <si>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</si>
  <si>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</si>
  <si>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</si>
  <si>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</si>
  <si>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</si>
  <si>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</si>
  <si>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</si>
  <si>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</si>
  <si>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</si>
  <si>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</si>
  <si>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</si>
  <si>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</si>
  <si>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</si>
  <si>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</si>
  <si>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</si>
  <si>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</si>
  <si>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</si>
  <si>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</si>
  <si>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</si>
  <si>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</si>
  <si>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</si>
  <si>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</si>
  <si>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</si>
  <si>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</si>
  <si>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</si>
  <si>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</si>
  <si>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</si>
  <si>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</si>
  <si>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</si>
  <si>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</si>
  <si>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</si>
  <si>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</si>
  <si>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</si>
  <si>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</si>
  <si>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</si>
  <si>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</si>
  <si>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</si>
  <si>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</si>
  <si>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</si>
  <si>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</si>
  <si>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</si>
  <si>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</si>
  <si>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</si>
  <si>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</si>
  <si>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</si>
  <si>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</si>
  <si>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</si>
  <si>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</si>
  <si>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</si>
  <si>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</si>
  <si>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</si>
  <si>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</si>
  <si>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</si>
  <si>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</si>
  <si>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</si>
  <si>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</si>
  <si>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</si>
  <si>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</si>
  <si>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</si>
  <si>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</si>
  <si>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</si>
  <si>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</si>
  <si>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</si>
  <si>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</si>
  <si>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</si>
  <si>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</si>
  <si>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</si>
  <si>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</si>
  <si>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</si>
  <si>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</si>
  <si>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</si>
  <si>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</si>
  <si>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</si>
  <si>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</si>
  <si>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</si>
  <si>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</si>
  <si>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</si>
  <si>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</si>
  <si>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</si>
  <si>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</si>
  <si>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</si>
  <si>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</si>
  <si>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</si>
  <si>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</si>
  <si>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</si>
  <si>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</si>
  <si>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</si>
  <si>
    <t xml:space="preserve">Pandas: pad.to_SQL </t>
    <phoneticPr fontId="2" type="noConversion"/>
  </si>
  <si>
    <t>S-oil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</si>
</sst>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N53" sqref="N5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17802</v>
      </c>
      <c r="B3" s="24" t="s">
        <v>17801</v>
      </c>
    </row>
    <row r="4" spans="1:35" x14ac:dyDescent="0.3">
      <c r="A4" s="24" t="s">
        <v>9400</v>
      </c>
      <c r="B4" t="s">
        <v>17798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17797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17806</v>
      </c>
      <c r="AE4" t="s">
        <v>68</v>
      </c>
      <c r="AF4" t="s">
        <v>74</v>
      </c>
      <c r="AG4" t="s">
        <v>55</v>
      </c>
      <c r="AH4" t="s">
        <v>17819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17821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17822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17823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17824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17825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17803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17804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17805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8"/>
  <sheetViews>
    <sheetView tabSelected="1" topLeftCell="A511" workbookViewId="0">
      <selection activeCell="J540" sqref="J540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32.75" customWidth="1"/>
    <col min="14" max="14" width="15" customWidth="1"/>
    <col min="16" max="16" width="17.25" customWidth="1"/>
  </cols>
  <sheetData>
    <row r="1" spans="1:13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17840</v>
      </c>
      <c r="M1" t="s">
        <v>17841</v>
      </c>
    </row>
    <row r="2" spans="1:13" x14ac:dyDescent="0.3">
      <c r="A2">
        <f>IF(B2 ="","",COUNTA($B$2:B2))</f>
        <v>1</v>
      </c>
      <c r="B2" t="s">
        <v>66</v>
      </c>
      <c r="D2" t="s">
        <v>17800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3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3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3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3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3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3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3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3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3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3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3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3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3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3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17793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17797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17793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17797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17798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17798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17794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17806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17806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17806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17797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17806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17806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17798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17798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17798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17798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17807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17808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17806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17809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17810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17811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17812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17813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17814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17815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17816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17817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17818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17819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17826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17827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17828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17829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17830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17831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17831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17806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17831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17831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17793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17833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17834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17835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17836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17837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17838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17839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17797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17798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17798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17831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17806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17796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17806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17797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17798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17798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524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  <row r="463" spans="1:11" x14ac:dyDescent="0.3">
      <c r="A463">
        <v>441</v>
      </c>
      <c r="B463" t="s">
        <v>85</v>
      </c>
      <c r="C463">
        <f>IFERROR( IF(B463 = "","",VLOOKUP(B463,유가증권_상장사목록!$A$2:$C$822,2,0)),IF(B463 = "","",VLOOKUP(B463,코스닥_상장사목록!A429:I2003,2,0)))</f>
        <v>5820</v>
      </c>
      <c r="D463" t="str">
        <f>IF( B463 ="","",VLOOKUP(B463,유가증권_상장사목록!$A$2:$C$822,3,0))</f>
        <v>직물직조 및 직물제품 제조업</v>
      </c>
      <c r="E463" s="2">
        <v>45294</v>
      </c>
      <c r="F463">
        <v>17</v>
      </c>
      <c r="H463" t="s">
        <v>9395</v>
      </c>
      <c r="K463" t="str">
        <f t="shared" si="7"/>
        <v>Wednesday</v>
      </c>
    </row>
    <row r="464" spans="1:11" x14ac:dyDescent="0.3">
      <c r="A464">
        <v>442</v>
      </c>
      <c r="B464" t="s">
        <v>9330</v>
      </c>
      <c r="C464">
        <f>IFERROR( IF(B464 = "","",VLOOKUP(B464,유가증권_상장사목록!$A$2:$C$822,2,0)),IF(B464 = "","",VLOOKUP(B464,코스닥_상장사목록!A430:I2004,2,0)))</f>
        <v>7770</v>
      </c>
      <c r="D464" t="e">
        <f>IF( B464 ="","",VLOOKUP(B464,유가증권_상장사목록!$A$2:$C$822,3,0))</f>
        <v>#N/A</v>
      </c>
      <c r="E464" s="2">
        <v>45294</v>
      </c>
      <c r="F464">
        <v>19</v>
      </c>
      <c r="H464" t="s">
        <v>9395</v>
      </c>
      <c r="K464" t="str">
        <f t="shared" si="7"/>
        <v>Wednesday</v>
      </c>
    </row>
    <row r="465" spans="1:11" x14ac:dyDescent="0.3">
      <c r="A465">
        <v>443</v>
      </c>
      <c r="B465" t="s">
        <v>55</v>
      </c>
      <c r="C465">
        <f>IFERROR( IF(B465 = "","",VLOOKUP(B465,유가증권_상장사목록!$A$2:$C$822,2,0)),IF(B465 = "","",VLOOKUP(B465,코스닥_상장사목록!A431:I2005,2,0)))</f>
        <v>34220</v>
      </c>
      <c r="D465" t="str">
        <f>IF( B465 ="","",VLOOKUP(B465,유가증권_상장사목록!$A$2:$C$822,3,0))</f>
        <v>전자부품 제조업</v>
      </c>
      <c r="E465" s="2">
        <v>45294</v>
      </c>
      <c r="F465">
        <v>23</v>
      </c>
      <c r="H465" t="s">
        <v>9395</v>
      </c>
      <c r="K465" t="str">
        <f t="shared" si="7"/>
        <v>Wednesday</v>
      </c>
    </row>
    <row r="466" spans="1:11" x14ac:dyDescent="0.3">
      <c r="A466">
        <v>444</v>
      </c>
      <c r="B466" t="s">
        <v>64</v>
      </c>
      <c r="C466">
        <f>IFERROR( IF(B466 = "","",VLOOKUP(B466,유가증권_상장사목록!$A$2:$C$822,2,0)),IF(B466 = "","",VLOOKUP(B466,코스닥_상장사목록!A432:I2006,2,0)))</f>
        <v>10060</v>
      </c>
      <c r="D466" t="str">
        <f>IF( B466 ="","",VLOOKUP(B466,유가증권_상장사목록!$A$2:$C$822,3,0))</f>
        <v>기초 화학물질 제조업</v>
      </c>
      <c r="E466" s="2">
        <v>45294</v>
      </c>
      <c r="F466">
        <v>2</v>
      </c>
      <c r="H466" t="s">
        <v>9395</v>
      </c>
      <c r="K466" t="str">
        <f t="shared" si="7"/>
        <v>Wednesday</v>
      </c>
    </row>
    <row r="467" spans="1:11" x14ac:dyDescent="0.3">
      <c r="A467">
        <v>445</v>
      </c>
      <c r="B467" t="s">
        <v>17798</v>
      </c>
      <c r="C467" t="e">
        <f>IFERROR( IF(B467 = "","",VLOOKUP(B467,유가증권_상장사목록!$A$2:$C$822,2,0)),IF(B467 = "","",VLOOKUP(B467,코스닥_상장사목록!A433:I2007,2,0)))</f>
        <v>#N/A</v>
      </c>
      <c r="D467" t="e">
        <f>IF( B467 ="","",VLOOKUP(B467,유가증권_상장사목록!$A$2:$C$822,3,0))</f>
        <v>#N/A</v>
      </c>
      <c r="E467" s="2">
        <v>45294</v>
      </c>
      <c r="F467">
        <v>10</v>
      </c>
      <c r="H467" t="s">
        <v>9395</v>
      </c>
      <c r="K467" t="str">
        <f t="shared" si="7"/>
        <v>Wednesday</v>
      </c>
    </row>
    <row r="468" spans="1:11" x14ac:dyDescent="0.3">
      <c r="A468">
        <v>446</v>
      </c>
      <c r="B468" t="s">
        <v>17831</v>
      </c>
      <c r="C468" t="e">
        <f>IFERROR( IF(B468 = "","",VLOOKUP(B468,유가증권_상장사목록!$A$2:$C$822,2,0)),IF(B468 = "","",VLOOKUP(B468,코스닥_상장사목록!A434:I2008,2,0)))</f>
        <v>#N/A</v>
      </c>
      <c r="D468" t="e">
        <f>IF( B468 ="","",VLOOKUP(B468,유가증권_상장사목록!$A$2:$C$822,3,0))</f>
        <v>#N/A</v>
      </c>
      <c r="E468" s="2">
        <v>45301</v>
      </c>
      <c r="F468">
        <v>2</v>
      </c>
      <c r="H468" t="s">
        <v>9395</v>
      </c>
      <c r="K468" t="str">
        <f t="shared" si="7"/>
        <v>Wednesday</v>
      </c>
    </row>
    <row r="469" spans="1:11" x14ac:dyDescent="0.3">
      <c r="A469">
        <v>447</v>
      </c>
      <c r="B469" t="s">
        <v>17831</v>
      </c>
      <c r="C469" t="e">
        <f>IFERROR( IF(B469 = "","",VLOOKUP(B469,유가증권_상장사목록!$A$2:$C$822,2,0)),IF(B469 = "","",VLOOKUP(B469,코스닥_상장사목록!A435:I2009,2,0)))</f>
        <v>#N/A</v>
      </c>
      <c r="D469" t="e">
        <f>IF( B469 ="","",VLOOKUP(B469,유가증권_상장사목록!$A$2:$C$822,3,0))</f>
        <v>#N/A</v>
      </c>
      <c r="E469" s="2">
        <v>45302</v>
      </c>
      <c r="F469">
        <v>2</v>
      </c>
      <c r="H469" t="s">
        <v>9395</v>
      </c>
      <c r="K469" t="str">
        <f t="shared" si="7"/>
        <v>Thursday</v>
      </c>
    </row>
    <row r="470" spans="1:11" x14ac:dyDescent="0.3">
      <c r="A470">
        <v>448</v>
      </c>
      <c r="B470" t="s">
        <v>78</v>
      </c>
      <c r="C470">
        <f>IFERROR( IF(B470 = "","",VLOOKUP(B470,유가증권_상장사목록!$A$2:$C$822,2,0)),IF(B470 = "","",VLOOKUP(B470,코스닥_상장사목록!A436:I2010,2,0)))</f>
        <v>3610</v>
      </c>
      <c r="D470" t="str">
        <f>IF( B470 ="","",VLOOKUP(B470,유가증권_상장사목록!$A$2:$C$822,3,0))</f>
        <v>직물직조 및 직물제품 제조업</v>
      </c>
      <c r="E470" s="2">
        <v>45307</v>
      </c>
      <c r="F470">
        <v>125</v>
      </c>
      <c r="H470" t="s">
        <v>9395</v>
      </c>
      <c r="K470" t="str">
        <f t="shared" si="7"/>
        <v>Tuesday</v>
      </c>
    </row>
    <row r="471" spans="1:11" x14ac:dyDescent="0.3">
      <c r="A471">
        <v>449</v>
      </c>
      <c r="B471" t="s">
        <v>17798</v>
      </c>
      <c r="C471" t="e">
        <f>IFERROR( IF(B471 = "","",VLOOKUP(B471,유가증권_상장사목록!$A$2:$C$822,2,0)),IF(B471 = "","",VLOOKUP(B471,코스닥_상장사목록!A437:I2011,2,0)))</f>
        <v>#N/A</v>
      </c>
      <c r="D471" t="e">
        <f>IF( B471 ="","",VLOOKUP(B471,유가증권_상장사목록!$A$2:$C$822,3,0))</f>
        <v>#N/A</v>
      </c>
      <c r="E471" s="2">
        <v>45307</v>
      </c>
      <c r="F471">
        <v>9</v>
      </c>
      <c r="H471" t="s">
        <v>9395</v>
      </c>
      <c r="K471" t="str">
        <f t="shared" si="7"/>
        <v>Tuesday</v>
      </c>
    </row>
    <row r="472" spans="1:11" x14ac:dyDescent="0.3">
      <c r="A472">
        <v>450</v>
      </c>
      <c r="B472" t="s">
        <v>49</v>
      </c>
      <c r="C472">
        <f>IFERROR( IF(B472 = "","",VLOOKUP(B472,유가증권_상장사목록!$A$2:$C$822,2,0)),IF(B472 = "","",VLOOKUP(B472,코스닥_상장사목록!A438:I2012,2,0)))</f>
        <v>5940</v>
      </c>
      <c r="D472" t="str">
        <f>IF( B472 ="","",VLOOKUP(B472,유가증권_상장사목록!$A$2:$C$822,3,0))</f>
        <v>금융 지원 서비스업</v>
      </c>
      <c r="E472" s="2">
        <v>45320</v>
      </c>
      <c r="F472">
        <v>20</v>
      </c>
      <c r="H472" t="s">
        <v>9395</v>
      </c>
      <c r="K472" t="str">
        <f t="shared" si="7"/>
        <v>Monday</v>
      </c>
    </row>
    <row r="473" spans="1:11" x14ac:dyDescent="0.3">
      <c r="A473">
        <v>451</v>
      </c>
      <c r="B473" t="s">
        <v>9330</v>
      </c>
      <c r="C473">
        <f>IFERROR( IF(B473 = "","",VLOOKUP(B473,유가증권_상장사목록!$A$2:$C$822,2,0)),IF(B473 = "","",VLOOKUP(B473,코스닥_상장사목록!A439:I2013,2,0)))</f>
        <v>7770</v>
      </c>
      <c r="D473" t="e">
        <f>IF( B473 ="","",VLOOKUP(B473,유가증권_상장사목록!$A$2:$C$822,3,0))</f>
        <v>#N/A</v>
      </c>
      <c r="E473" s="2">
        <v>45320</v>
      </c>
      <c r="F473">
        <v>19</v>
      </c>
      <c r="H473" t="s">
        <v>9395</v>
      </c>
      <c r="K473" t="str">
        <f t="shared" si="7"/>
        <v>Monday</v>
      </c>
    </row>
    <row r="474" spans="1:11" x14ac:dyDescent="0.3">
      <c r="A474">
        <v>452</v>
      </c>
      <c r="B474" t="s">
        <v>47</v>
      </c>
      <c r="C474">
        <f>IFERROR( IF(B474 = "","",VLOOKUP(B474,유가증권_상장사목록!$A$2:$C$822,2,0)),IF(B474 = "","",VLOOKUP(B474,코스닥_상장사목록!A440:I2014,2,0)))</f>
        <v>16360</v>
      </c>
      <c r="D474" t="str">
        <f>IF( B474 ="","",VLOOKUP(B474,유가증권_상장사목록!$A$2:$C$822,3,0))</f>
        <v>금융 지원 서비스업</v>
      </c>
      <c r="E474" s="2">
        <v>45320</v>
      </c>
      <c r="F474">
        <v>6</v>
      </c>
      <c r="H474" t="s">
        <v>9395</v>
      </c>
      <c r="K474" t="str">
        <f t="shared" si="7"/>
        <v>Monday</v>
      </c>
    </row>
    <row r="475" spans="1:11" x14ac:dyDescent="0.3">
      <c r="A475">
        <v>453</v>
      </c>
      <c r="B475" t="s">
        <v>59</v>
      </c>
      <c r="C475">
        <f>IFERROR( IF(B475 = "","",VLOOKUP(B475,유가증권_상장사목록!$A$2:$C$822,2,0)),IF(B475 = "","",VLOOKUP(B475,코스닥_상장사목록!A441:I2015,2,0)))</f>
        <v>35250</v>
      </c>
      <c r="D475" t="str">
        <f>IF( B475 ="","",VLOOKUP(B475,유가증권_상장사목록!$A$2:$C$822,3,0))</f>
        <v>유원지 및 기타 오락관련 서비스업</v>
      </c>
      <c r="E475" s="2">
        <v>45320</v>
      </c>
      <c r="F475">
        <v>14</v>
      </c>
      <c r="H475" t="s">
        <v>9395</v>
      </c>
      <c r="K475" t="str">
        <f t="shared" si="7"/>
        <v>Monday</v>
      </c>
    </row>
    <row r="476" spans="1:11" x14ac:dyDescent="0.3">
      <c r="A476">
        <v>454</v>
      </c>
      <c r="B476" t="s">
        <v>61</v>
      </c>
      <c r="C476">
        <f>IFERROR( IF(B476 = "","",VLOOKUP(B476,유가증권_상장사목록!$A$2:$C$822,2,0)),IF(B476 = "","",VLOOKUP(B476,코스닥_상장사목록!A442:I2016,2,0)))</f>
        <v>720</v>
      </c>
      <c r="D476" t="str">
        <f>IF( B476 ="","",VLOOKUP(B476,유가증권_상장사목록!$A$2:$C$822,3,0))</f>
        <v>토목 건설업</v>
      </c>
      <c r="E476" s="2">
        <v>45322</v>
      </c>
      <c r="F476">
        <v>3</v>
      </c>
      <c r="H476" t="s">
        <v>9395</v>
      </c>
      <c r="K476" t="str">
        <f t="shared" si="7"/>
        <v>Wednesday</v>
      </c>
    </row>
    <row r="477" spans="1:11" x14ac:dyDescent="0.3">
      <c r="A477">
        <v>455</v>
      </c>
      <c r="B477" t="s">
        <v>70</v>
      </c>
      <c r="C477">
        <f>IFERROR( IF(B477 = "","",VLOOKUP(B477,유가증권_상장사목록!$A$2:$C$822,2,0)),IF(B477 = "","",VLOOKUP(B477,코스닥_상장사목록!A443:I2017,2,0)))</f>
        <v>3120</v>
      </c>
      <c r="D477" t="str">
        <f>IF( B477 ="","",VLOOKUP(B477,유가증권_상장사목록!$A$2:$C$822,3,0))</f>
        <v>의약품 제조업</v>
      </c>
      <c r="E477" s="2">
        <v>45322</v>
      </c>
      <c r="F477">
        <v>14</v>
      </c>
      <c r="H477" t="s">
        <v>9395</v>
      </c>
      <c r="K477" t="str">
        <f t="shared" si="7"/>
        <v>Wednesday</v>
      </c>
    </row>
    <row r="478" spans="1:11" x14ac:dyDescent="0.3">
      <c r="A478">
        <v>456</v>
      </c>
      <c r="B478" t="s">
        <v>17797</v>
      </c>
      <c r="C478" t="e">
        <f>IFERROR( IF(B478 = "","",VLOOKUP(B478,유가증권_상장사목록!$A$2:$C$822,2,0)),IF(B478 = "","",VLOOKUP(B478,코스닥_상장사목록!A444:I2018,2,0)))</f>
        <v>#N/A</v>
      </c>
      <c r="D478" t="e">
        <f>IF( B478 ="","",VLOOKUP(B478,유가증권_상장사목록!$A$2:$C$822,3,0))</f>
        <v>#N/A</v>
      </c>
      <c r="E478" s="2">
        <v>45322</v>
      </c>
      <c r="F478">
        <v>34</v>
      </c>
      <c r="H478" t="s">
        <v>9395</v>
      </c>
      <c r="K478" t="str">
        <f t="shared" si="7"/>
        <v>Wednesday</v>
      </c>
    </row>
    <row r="479" spans="1:11" x14ac:dyDescent="0.3">
      <c r="A479">
        <v>457</v>
      </c>
      <c r="B479" t="s">
        <v>49</v>
      </c>
      <c r="C479">
        <f>IFERROR( IF(B479 = "","",VLOOKUP(B479,유가증권_상장사목록!$A$2:$C$822,2,0)),IF(B479 = "","",VLOOKUP(B479,코스닥_상장사목록!A445:I2019,2,0)))</f>
        <v>5940</v>
      </c>
      <c r="D479" t="str">
        <f>IF( B479 ="","",VLOOKUP(B479,유가증권_상장사목록!$A$2:$C$822,3,0))</f>
        <v>금융 지원 서비스업</v>
      </c>
      <c r="E479" s="2">
        <v>45322</v>
      </c>
      <c r="F479">
        <v>20</v>
      </c>
      <c r="H479" t="s">
        <v>9395</v>
      </c>
      <c r="K479" t="str">
        <f t="shared" si="7"/>
        <v>Wednesday</v>
      </c>
    </row>
    <row r="480" spans="1:11" x14ac:dyDescent="0.3">
      <c r="A480">
        <v>458</v>
      </c>
      <c r="B480" t="s">
        <v>47</v>
      </c>
      <c r="C480">
        <f>IFERROR( IF(B480 = "","",VLOOKUP(B480,유가증권_상장사목록!$A$2:$C$822,2,0)),IF(B480 = "","",VLOOKUP(B480,코스닥_상장사목록!A446:I2020,2,0)))</f>
        <v>16360</v>
      </c>
      <c r="D480" t="str">
        <f>IF( B480 ="","",VLOOKUP(B480,유가증권_상장사목록!$A$2:$C$822,3,0))</f>
        <v>금융 지원 서비스업</v>
      </c>
      <c r="E480" s="2">
        <v>45322</v>
      </c>
      <c r="F480">
        <v>6</v>
      </c>
      <c r="H480" t="s">
        <v>9395</v>
      </c>
      <c r="K480" t="str">
        <f t="shared" si="7"/>
        <v>Wednesday</v>
      </c>
    </row>
    <row r="481" spans="1:11" x14ac:dyDescent="0.3">
      <c r="A481">
        <v>459</v>
      </c>
      <c r="B481" t="s">
        <v>72</v>
      </c>
      <c r="C481">
        <f>IFERROR( IF(B481 = "","",VLOOKUP(B481,유가증권_상장사목록!$A$2:$C$822,2,0)),IF(B481 = "","",VLOOKUP(B481,코스닥_상장사목록!A447:I2021,2,0)))</f>
        <v>53350</v>
      </c>
      <c r="D481" t="e">
        <f>IF( B481 ="","",VLOOKUP(B481,유가증권_상장사목록!$A$2:$C$822,3,0))</f>
        <v>#N/A</v>
      </c>
      <c r="E481" s="2">
        <v>45322</v>
      </c>
      <c r="F481">
        <v>92</v>
      </c>
      <c r="H481" t="s">
        <v>9395</v>
      </c>
      <c r="K481" t="str">
        <f t="shared" si="7"/>
        <v>Wednesday</v>
      </c>
    </row>
    <row r="482" spans="1:11" x14ac:dyDescent="0.3">
      <c r="A482">
        <v>460</v>
      </c>
      <c r="B482" t="s">
        <v>89</v>
      </c>
      <c r="C482">
        <f>IFERROR( IF(B482 = "","",VLOOKUP(B482,유가증권_상장사목록!$A$2:$C$822,2,0)),IF(B482 = "","",VLOOKUP(B482,코스닥_상장사목록!A448:I2022,2,0)))</f>
        <v>7590</v>
      </c>
      <c r="D482" t="str">
        <f>IF( B482 ="","",VLOOKUP(B482,유가증권_상장사목록!$A$2:$C$822,3,0))</f>
        <v>비료, 농약 및 살균, 살충제 제조업</v>
      </c>
      <c r="E482" s="2">
        <v>45322</v>
      </c>
      <c r="F482">
        <v>47</v>
      </c>
      <c r="H482" t="s">
        <v>9395</v>
      </c>
      <c r="K482" t="str">
        <f t="shared" si="7"/>
        <v>Wednesday</v>
      </c>
    </row>
    <row r="483" spans="1:11" x14ac:dyDescent="0.3">
      <c r="A483">
        <v>461</v>
      </c>
      <c r="B483" t="s">
        <v>71</v>
      </c>
      <c r="C483">
        <f>IFERROR( IF(B483 = "","",VLOOKUP(B483,유가증권_상장사목록!$A$2:$C$822,2,0)),IF(B483 = "","",VLOOKUP(B483,코스닥_상장사목록!A449:I2023,2,0)))</f>
        <v>3120</v>
      </c>
      <c r="D483" t="str">
        <f>IF( B483 ="","",VLOOKUP(B483,유가증권_상장사목록!$A$2:$C$822,3,0))</f>
        <v>의약품 제조업</v>
      </c>
      <c r="E483" s="2">
        <v>45323</v>
      </c>
      <c r="F483">
        <v>12</v>
      </c>
      <c r="H483" t="s">
        <v>9395</v>
      </c>
      <c r="K483" t="str">
        <f t="shared" si="7"/>
        <v>Thursday</v>
      </c>
    </row>
    <row r="484" spans="1:11" x14ac:dyDescent="0.3">
      <c r="A484">
        <v>462</v>
      </c>
      <c r="B484" t="s">
        <v>63</v>
      </c>
      <c r="C484" t="e">
        <f>IFERROR( IF(B484 = "","",VLOOKUP(B484,유가증권_상장사목록!$A$2:$C$822,2,0)),IF(B484 = "","",VLOOKUP(B484,코스닥_상장사목록!A450:I2024,2,0)))</f>
        <v>#N/A</v>
      </c>
      <c r="D484" t="e">
        <f>IF( B484 ="","",VLOOKUP(B484,유가증권_상장사목록!$A$2:$C$822,3,0))</f>
        <v>#N/A</v>
      </c>
      <c r="E484" s="2">
        <v>45323</v>
      </c>
      <c r="F484">
        <v>32</v>
      </c>
      <c r="H484" t="s">
        <v>9395</v>
      </c>
      <c r="K484" t="str">
        <f t="shared" si="7"/>
        <v>Thursday</v>
      </c>
    </row>
    <row r="485" spans="1:11" x14ac:dyDescent="0.3">
      <c r="A485">
        <v>463</v>
      </c>
      <c r="B485" t="s">
        <v>50</v>
      </c>
      <c r="C485">
        <f>IFERROR( IF(B485 = "","",VLOOKUP(B485,유가증권_상장사목록!$A$2:$C$822,2,0)),IF(B485 = "","",VLOOKUP(B485,코스닥_상장사목록!A451:I2025,2,0)))</f>
        <v>5940</v>
      </c>
      <c r="D485" t="str">
        <f>IF( B485 ="","",VLOOKUP(B485,유가증권_상장사목록!$A$2:$C$822,3,0))</f>
        <v>금융 지원 서비스업</v>
      </c>
      <c r="E485" s="2">
        <v>45323</v>
      </c>
      <c r="F485">
        <v>19</v>
      </c>
      <c r="H485" t="s">
        <v>9395</v>
      </c>
      <c r="K485" t="str">
        <f t="shared" si="7"/>
        <v>Thursday</v>
      </c>
    </row>
    <row r="486" spans="1:11" x14ac:dyDescent="0.3">
      <c r="A486">
        <v>464</v>
      </c>
      <c r="B486" t="s">
        <v>95</v>
      </c>
      <c r="C486">
        <f>IFERROR( IF(B486 = "","",VLOOKUP(B486,유가증권_상장사목록!$A$2:$C$822,2,0)),IF(B486 = "","",VLOOKUP(B486,코스닥_상장사목록!A452:I2026,2,0)))</f>
        <v>32560</v>
      </c>
      <c r="D486" t="str">
        <f>IF( B486 ="","",VLOOKUP(B486,유가증권_상장사목록!$A$2:$C$822,3,0))</f>
        <v>1차 비철금속 제조업</v>
      </c>
      <c r="E486" s="2">
        <v>45323</v>
      </c>
      <c r="F486">
        <v>41</v>
      </c>
      <c r="H486" t="s">
        <v>9395</v>
      </c>
      <c r="K486" t="str">
        <f t="shared" si="7"/>
        <v>Thursday</v>
      </c>
    </row>
    <row r="487" spans="1:11" x14ac:dyDescent="0.3">
      <c r="A487">
        <v>465</v>
      </c>
      <c r="B487" t="s">
        <v>17798</v>
      </c>
      <c r="C487" t="e">
        <f>IFERROR( IF(B487 = "","",VLOOKUP(B487,유가증권_상장사목록!$A$2:$C$822,2,0)),IF(B487 = "","",VLOOKUP(B487,코스닥_상장사목록!A453:I2027,2,0)))</f>
        <v>#N/A</v>
      </c>
      <c r="D487" t="e">
        <f>IF( B487 ="","",VLOOKUP(B487,유가증권_상장사목록!$A$2:$C$822,3,0))</f>
        <v>#N/A</v>
      </c>
      <c r="E487" s="2">
        <v>45323</v>
      </c>
      <c r="F487">
        <v>9</v>
      </c>
      <c r="H487" t="s">
        <v>9395</v>
      </c>
      <c r="K487" t="str">
        <f t="shared" si="7"/>
        <v>Thursday</v>
      </c>
    </row>
    <row r="488" spans="1:11" x14ac:dyDescent="0.3">
      <c r="A488">
        <v>466</v>
      </c>
      <c r="B488" t="s">
        <v>84</v>
      </c>
      <c r="C488">
        <f>IFERROR( IF(B488 = "","",VLOOKUP(B488,유가증권_상장사목록!$A$2:$C$822,2,0)),IF(B488 = "","",VLOOKUP(B488,코스닥_상장사목록!A454:I2028,2,0)))</f>
        <v>1780</v>
      </c>
      <c r="D488" t="str">
        <f>IF( B488 ="","",VLOOKUP(B488,유가증권_상장사목록!$A$2:$C$822,3,0))</f>
        <v>1차 비철금속 제조업</v>
      </c>
      <c r="E488" s="2">
        <v>45324</v>
      </c>
      <c r="F488">
        <v>87</v>
      </c>
      <c r="H488" t="s">
        <v>9395</v>
      </c>
      <c r="K488" t="str">
        <f t="shared" si="7"/>
        <v>Friday</v>
      </c>
    </row>
    <row r="489" spans="1:11" x14ac:dyDescent="0.3">
      <c r="A489">
        <v>467</v>
      </c>
      <c r="B489" t="s">
        <v>71</v>
      </c>
      <c r="C489">
        <f>IFERROR( IF(B489 = "","",VLOOKUP(B489,유가증권_상장사목록!$A$2:$C$822,2,0)),IF(B489 = "","",VLOOKUP(B489,코스닥_상장사목록!A455:I2029,2,0)))</f>
        <v>3120</v>
      </c>
      <c r="D489" t="str">
        <f>IF( B489 ="","",VLOOKUP(B489,유가증권_상장사목록!$A$2:$C$822,3,0))</f>
        <v>의약품 제조업</v>
      </c>
      <c r="E489" s="2">
        <v>45324</v>
      </c>
      <c r="F489">
        <v>13</v>
      </c>
      <c r="H489" t="s">
        <v>9395</v>
      </c>
      <c r="K489" t="str">
        <f t="shared" si="7"/>
        <v>Friday</v>
      </c>
    </row>
    <row r="490" spans="1:11" x14ac:dyDescent="0.3">
      <c r="A490">
        <v>468</v>
      </c>
      <c r="B490" t="s">
        <v>63</v>
      </c>
      <c r="C490" t="e">
        <f>IFERROR( IF(B490 = "","",VLOOKUP(B490,유가증권_상장사목록!$A$2:$C$822,2,0)),IF(B490 = "","",VLOOKUP(B490,코스닥_상장사목록!A456:I2030,2,0)))</f>
        <v>#N/A</v>
      </c>
      <c r="D490" t="e">
        <f>IF( B490 ="","",VLOOKUP(B490,유가증권_상장사목록!$A$2:$C$822,3,0))</f>
        <v>#N/A</v>
      </c>
      <c r="E490" s="2">
        <v>45324</v>
      </c>
      <c r="F490">
        <v>32</v>
      </c>
      <c r="H490" t="s">
        <v>9395</v>
      </c>
      <c r="K490" t="str">
        <f t="shared" si="7"/>
        <v>Friday</v>
      </c>
    </row>
    <row r="491" spans="1:11" x14ac:dyDescent="0.3">
      <c r="A491">
        <v>469</v>
      </c>
      <c r="B491" t="s">
        <v>50</v>
      </c>
      <c r="C491">
        <f>IFERROR( IF(B491 = "","",VLOOKUP(B491,유가증권_상장사목록!$A$2:$C$822,2,0)),IF(B491 = "","",VLOOKUP(B491,코스닥_상장사목록!A457:I2031,2,0)))</f>
        <v>5940</v>
      </c>
      <c r="D491" t="str">
        <f>IF( B491 ="","",VLOOKUP(B491,유가증권_상장사목록!$A$2:$C$822,3,0))</f>
        <v>금융 지원 서비스업</v>
      </c>
      <c r="E491" s="2">
        <v>45324</v>
      </c>
      <c r="F491">
        <v>19</v>
      </c>
      <c r="H491" t="s">
        <v>9395</v>
      </c>
      <c r="K491" t="str">
        <f t="shared" si="7"/>
        <v>Friday</v>
      </c>
    </row>
    <row r="492" spans="1:11" x14ac:dyDescent="0.3">
      <c r="A492">
        <v>470</v>
      </c>
      <c r="B492" t="s">
        <v>81</v>
      </c>
      <c r="C492">
        <f>IFERROR( IF(B492 = "","",VLOOKUP(B492,유가증권_상장사목록!$A$2:$C$822,2,0)),IF(B492 = "","",VLOOKUP(B492,코스닥_상장사목록!A458:I2032,2,0)))</f>
        <v>9680</v>
      </c>
      <c r="D492" t="str">
        <f>IF( B492 ="","",VLOOKUP(B492,유가증권_상장사목록!$A$2:$C$822,3,0))</f>
        <v>자동차 신품 부품 제조업</v>
      </c>
      <c r="E492" s="2">
        <v>45324</v>
      </c>
      <c r="F492">
        <v>36</v>
      </c>
      <c r="H492" t="s">
        <v>9395</v>
      </c>
      <c r="K492" t="str">
        <f t="shared" si="7"/>
        <v>Friday</v>
      </c>
    </row>
    <row r="493" spans="1:11" x14ac:dyDescent="0.3">
      <c r="A493">
        <v>471</v>
      </c>
      <c r="B493" t="s">
        <v>17832</v>
      </c>
      <c r="C493" t="e">
        <f>IFERROR( IF(B493 = "","",VLOOKUP(B493,유가증권_상장사목록!$A$2:$C$822,2,0)),IF(B493 = "","",VLOOKUP(B493,코스닥_상장사목록!A459:I2033,2,0)))</f>
        <v>#N/A</v>
      </c>
      <c r="D493" t="e">
        <f>IF( B493 ="","",VLOOKUP(B493,유가증권_상장사목록!$A$2:$C$822,3,0))</f>
        <v>#N/A</v>
      </c>
      <c r="E493" s="2">
        <v>45324</v>
      </c>
      <c r="F493">
        <v>2</v>
      </c>
      <c r="H493" t="s">
        <v>9395</v>
      </c>
      <c r="K493" t="str">
        <f t="shared" si="7"/>
        <v>Friday</v>
      </c>
    </row>
    <row r="494" spans="1:11" x14ac:dyDescent="0.3">
      <c r="A494">
        <v>472</v>
      </c>
      <c r="B494" t="s">
        <v>48</v>
      </c>
      <c r="C494">
        <f>IFERROR( IF(B494 = "","",VLOOKUP(B494,유가증권_상장사목록!$A$2:$C$822,2,0)),IF(B494 = "","",VLOOKUP(B494,코스닥_상장사목록!A460:I2034,2,0)))</f>
        <v>16360</v>
      </c>
      <c r="D494" t="str">
        <f>IF( B494 ="","",VLOOKUP(B494,유가증권_상장사목록!$A$2:$C$822,3,0))</f>
        <v>금융 지원 서비스업</v>
      </c>
      <c r="E494" s="2">
        <v>45324</v>
      </c>
      <c r="F494">
        <v>6</v>
      </c>
      <c r="H494" t="s">
        <v>9395</v>
      </c>
      <c r="K494" t="str">
        <f t="shared" si="7"/>
        <v>Friday</v>
      </c>
    </row>
    <row r="495" spans="1:11" x14ac:dyDescent="0.3">
      <c r="A495">
        <v>473</v>
      </c>
      <c r="B495" t="s">
        <v>95</v>
      </c>
      <c r="C495">
        <f>IFERROR( IF(B495 = "","",VLOOKUP(B495,유가증권_상장사목록!$A$2:$C$822,2,0)),IF(B495 = "","",VLOOKUP(B495,코스닥_상장사목록!A461:I2035,2,0)))</f>
        <v>32560</v>
      </c>
      <c r="D495" t="str">
        <f>IF( B495 ="","",VLOOKUP(B495,유가증권_상장사목록!$A$2:$C$822,3,0))</f>
        <v>1차 비철금속 제조업</v>
      </c>
      <c r="E495" s="2">
        <v>45324</v>
      </c>
      <c r="F495">
        <v>41</v>
      </c>
      <c r="H495" t="s">
        <v>9395</v>
      </c>
      <c r="K495" t="str">
        <f t="shared" si="7"/>
        <v>Friday</v>
      </c>
    </row>
    <row r="496" spans="1:11" x14ac:dyDescent="0.3">
      <c r="A496">
        <v>474</v>
      </c>
      <c r="B496" t="s">
        <v>99</v>
      </c>
      <c r="C496">
        <f>IFERROR( IF(B496 = "","",VLOOKUP(B496,유가증권_상장사목록!$A$2:$C$822,2,0)),IF(B496 = "","",VLOOKUP(B496,코스닥_상장사목록!A462:I2036,2,0)))</f>
        <v>33920</v>
      </c>
      <c r="D496" t="str">
        <f>IF( B496 ="","",VLOOKUP(B496,유가증권_상장사목록!$A$2:$C$822,3,0))</f>
        <v>알코올음료 제조업</v>
      </c>
      <c r="E496" s="2">
        <v>45324</v>
      </c>
      <c r="F496">
        <v>59</v>
      </c>
      <c r="H496" t="s">
        <v>9395</v>
      </c>
      <c r="K496" t="str">
        <f t="shared" si="7"/>
        <v>Friday</v>
      </c>
    </row>
    <row r="497" spans="1:11" x14ac:dyDescent="0.3">
      <c r="A497">
        <v>475</v>
      </c>
      <c r="B497" t="s">
        <v>17797</v>
      </c>
      <c r="C497" t="e">
        <f>IFERROR( IF(B497 = "","",VLOOKUP(B497,유가증권_상장사목록!$A$2:$C$822,2,0)),IF(B497 = "","",VLOOKUP(B497,코스닥_상장사목록!A463:I2037,2,0)))</f>
        <v>#N/A</v>
      </c>
      <c r="D497" t="e">
        <f>IF( B497 ="","",VLOOKUP(B497,유가증권_상장사목록!$A$2:$C$822,3,0))</f>
        <v>#N/A</v>
      </c>
      <c r="E497" s="2">
        <v>45327</v>
      </c>
      <c r="F497">
        <v>29</v>
      </c>
      <c r="H497" t="s">
        <v>9395</v>
      </c>
      <c r="K497" t="str">
        <f t="shared" si="7"/>
        <v>Monday</v>
      </c>
    </row>
    <row r="498" spans="1:11" x14ac:dyDescent="0.3">
      <c r="A498">
        <v>476</v>
      </c>
      <c r="B498" t="s">
        <v>49</v>
      </c>
      <c r="C498">
        <f>IFERROR( IF(B498 = "","",VLOOKUP(B498,유가증권_상장사목록!$A$2:$C$822,2,0)),IF(B498 = "","",VLOOKUP(B498,코스닥_상장사목록!A464:I2038,2,0)))</f>
        <v>5940</v>
      </c>
      <c r="D498" t="str">
        <f>IF( B498 ="","",VLOOKUP(B498,유가증권_상장사목록!$A$2:$C$822,3,0))</f>
        <v>금융 지원 서비스업</v>
      </c>
      <c r="E498" s="2">
        <v>45327</v>
      </c>
      <c r="F498">
        <v>18</v>
      </c>
      <c r="H498" t="s">
        <v>9395</v>
      </c>
      <c r="K498" t="str">
        <f t="shared" si="7"/>
        <v>Monday</v>
      </c>
    </row>
    <row r="499" spans="1:11" x14ac:dyDescent="0.3">
      <c r="A499">
        <v>477</v>
      </c>
      <c r="B499" t="s">
        <v>47</v>
      </c>
      <c r="C499">
        <f>IFERROR( IF(B499 = "","",VLOOKUP(B499,유가증권_상장사목록!$A$2:$C$822,2,0)),IF(B499 = "","",VLOOKUP(B499,코스닥_상장사목록!A465:I2039,2,0)))</f>
        <v>16360</v>
      </c>
      <c r="D499" t="str">
        <f>IF( B499 ="","",VLOOKUP(B499,유가증권_상장사목록!$A$2:$C$822,3,0))</f>
        <v>금융 지원 서비스업</v>
      </c>
      <c r="E499" s="2">
        <v>45327</v>
      </c>
      <c r="F499">
        <v>6</v>
      </c>
      <c r="H499" t="s">
        <v>9395</v>
      </c>
      <c r="K499" t="str">
        <f t="shared" si="7"/>
        <v>Monday</v>
      </c>
    </row>
    <row r="500" spans="1:11" x14ac:dyDescent="0.3">
      <c r="A500">
        <v>478</v>
      </c>
      <c r="B500" t="s">
        <v>53</v>
      </c>
      <c r="C500">
        <f>IFERROR( IF(B500 = "","",VLOOKUP(B500,유가증권_상장사목록!$A$2:$C$822,2,0)),IF(B500 = "","",VLOOKUP(B500,코스닥_상장사목록!A466:I2040,2,0)))</f>
        <v>55550</v>
      </c>
      <c r="D500" t="str">
        <f>IF( B500 ="","",VLOOKUP(B500,유가증권_상장사목록!$A$2:$C$822,3,0))</f>
        <v>기타 금융업</v>
      </c>
      <c r="E500" s="2">
        <v>45327</v>
      </c>
      <c r="F500">
        <v>5</v>
      </c>
      <c r="H500" t="s">
        <v>9395</v>
      </c>
      <c r="K500" t="str">
        <f t="shared" si="7"/>
        <v>Monday</v>
      </c>
    </row>
    <row r="501" spans="1:11" x14ac:dyDescent="0.3">
      <c r="A501">
        <v>479</v>
      </c>
      <c r="B501" t="s">
        <v>70</v>
      </c>
      <c r="C501">
        <f>IFERROR( IF(B501 = "","",VLOOKUP(B501,유가증권_상장사목록!$A$2:$C$822,2,0)),IF(B501 = "","",VLOOKUP(B501,코스닥_상장사목록!A467:I2041,2,0)))</f>
        <v>3120</v>
      </c>
      <c r="D501" t="str">
        <f>IF( B501 ="","",VLOOKUP(B501,유가증권_상장사목록!$A$2:$C$822,3,0))</f>
        <v>의약품 제조업</v>
      </c>
      <c r="E501" s="2">
        <v>45327</v>
      </c>
      <c r="F501">
        <v>12</v>
      </c>
      <c r="H501" t="s">
        <v>9395</v>
      </c>
      <c r="K501" t="str">
        <f t="shared" si="7"/>
        <v>Monday</v>
      </c>
    </row>
    <row r="502" spans="1:11" x14ac:dyDescent="0.3">
      <c r="A502">
        <v>480</v>
      </c>
      <c r="B502" t="s">
        <v>80</v>
      </c>
      <c r="C502">
        <f>IFERROR( IF(B502 = "","",VLOOKUP(B502,유가증권_상장사목록!$A$2:$C$822,2,0)),IF(B502 = "","",VLOOKUP(B502,코스닥_상장사목록!A468:I2042,2,0)))</f>
        <v>9680</v>
      </c>
      <c r="D502" t="str">
        <f>IF( B502 ="","",VLOOKUP(B502,유가증권_상장사목록!$A$2:$C$822,3,0))</f>
        <v>자동차 신품 부품 제조업</v>
      </c>
      <c r="E502" s="2">
        <v>45327</v>
      </c>
      <c r="F502">
        <v>35</v>
      </c>
      <c r="H502" t="s">
        <v>9395</v>
      </c>
      <c r="K502" t="str">
        <f t="shared" si="7"/>
        <v>Monday</v>
      </c>
    </row>
    <row r="503" spans="1:11" x14ac:dyDescent="0.3">
      <c r="A503">
        <v>481</v>
      </c>
      <c r="B503" t="s">
        <v>94</v>
      </c>
      <c r="C503">
        <f>IFERROR( IF(B503 = "","",VLOOKUP(B503,유가증권_상장사목록!$A$2:$C$822,2,0)),IF(B503 = "","",VLOOKUP(B503,코스닥_상장사목록!A469:I2043,2,0)))</f>
        <v>32560</v>
      </c>
      <c r="D503" t="str">
        <f>IF( B503 ="","",VLOOKUP(B503,유가증권_상장사목록!$A$2:$C$822,3,0))</f>
        <v>1차 비철금속 제조업</v>
      </c>
      <c r="E503" s="2">
        <v>45327</v>
      </c>
      <c r="F503">
        <v>41</v>
      </c>
      <c r="H503" t="s">
        <v>9395</v>
      </c>
      <c r="K503" t="str">
        <f t="shared" si="7"/>
        <v>Monday</v>
      </c>
    </row>
    <row r="504" spans="1:11" x14ac:dyDescent="0.3">
      <c r="A504">
        <v>482</v>
      </c>
      <c r="B504" t="s">
        <v>98</v>
      </c>
      <c r="C504">
        <f>IFERROR( IF(B504 = "","",VLOOKUP(B504,유가증권_상장사목록!$A$2:$C$822,2,0)),IF(B504 = "","",VLOOKUP(B504,코스닥_상장사목록!A470:I2044,2,0)))</f>
        <v>33920</v>
      </c>
      <c r="D504" t="str">
        <f>IF( B504 ="","",VLOOKUP(B504,유가증권_상장사목록!$A$2:$C$822,3,0))</f>
        <v>알코올음료 제조업</v>
      </c>
      <c r="E504" s="2">
        <v>45327</v>
      </c>
      <c r="F504">
        <v>57</v>
      </c>
      <c r="H504" t="s">
        <v>9395</v>
      </c>
      <c r="K504" t="str">
        <f t="shared" si="7"/>
        <v>Monday</v>
      </c>
    </row>
    <row r="505" spans="1:11" x14ac:dyDescent="0.3">
      <c r="A505">
        <v>483</v>
      </c>
      <c r="B505" t="s">
        <v>52</v>
      </c>
      <c r="C505">
        <f>IFERROR( IF(B505 = "","",VLOOKUP(B505,유가증권_상장사목록!$A$2:$C$822,2,0)),IF(B505 = "","",VLOOKUP(B505,코스닥_상장사목록!A471:I2045,2,0)))</f>
        <v>1740</v>
      </c>
      <c r="D505" t="str">
        <f>IF( B505 ="","",VLOOKUP(B505,유가증권_상장사목록!$A$2:$C$822,3,0))</f>
        <v>기타 전문 도매업</v>
      </c>
      <c r="E505" s="2">
        <v>45328</v>
      </c>
      <c r="F505">
        <v>27</v>
      </c>
      <c r="H505" t="s">
        <v>9395</v>
      </c>
      <c r="K505" t="str">
        <f t="shared" si="7"/>
        <v>Tuesday</v>
      </c>
    </row>
    <row r="506" spans="1:11" x14ac:dyDescent="0.3">
      <c r="A506">
        <v>484</v>
      </c>
      <c r="B506" t="s">
        <v>9396</v>
      </c>
      <c r="C506">
        <f>IFERROR( IF(B506 = "","",VLOOKUP(B506,유가증권_상장사목록!$A$2:$C$822,2,0)),IF(B506 = "","",VLOOKUP(B506,코스닥_상장사목록!A472:I2046,2,0)))</f>
        <v>390</v>
      </c>
      <c r="D506" t="str">
        <f>IF( B506 ="","",VLOOKUP(B506,유가증권_상장사목록!$A$2:$C$822,3,0))</f>
        <v>기타 화학제품 제조업</v>
      </c>
      <c r="E506" s="2">
        <v>45328</v>
      </c>
      <c r="F506">
        <v>49</v>
      </c>
      <c r="H506" t="s">
        <v>9395</v>
      </c>
      <c r="K506" t="str">
        <f t="shared" si="7"/>
        <v>Tuesday</v>
      </c>
    </row>
    <row r="507" spans="1:11" x14ac:dyDescent="0.3">
      <c r="A507">
        <v>485</v>
      </c>
      <c r="B507" t="s">
        <v>103</v>
      </c>
      <c r="C507">
        <f>IFERROR( IF(B507 = "","",VLOOKUP(B507,유가증권_상장사목록!$A$2:$C$822,2,0)),IF(B507 = "","",VLOOKUP(B507,코스닥_상장사목록!A473:I2047,2,0)))</f>
        <v>1810</v>
      </c>
      <c r="D507" t="e">
        <f>IF( B507 ="","",VLOOKUP(B507,유가증권_상장사목록!$A$2:$C$822,3,0))</f>
        <v>#N/A</v>
      </c>
      <c r="E507" s="2">
        <v>45328</v>
      </c>
      <c r="F507">
        <v>155</v>
      </c>
      <c r="H507" t="s">
        <v>9395</v>
      </c>
      <c r="K507" t="str">
        <f t="shared" si="7"/>
        <v>Tuesday</v>
      </c>
    </row>
    <row r="508" spans="1:11" x14ac:dyDescent="0.3">
      <c r="A508">
        <v>486</v>
      </c>
      <c r="B508" t="s">
        <v>71</v>
      </c>
      <c r="C508">
        <f>IFERROR( IF(B508 = "","",VLOOKUP(B508,유가증권_상장사목록!$A$2:$C$822,2,0)),IF(B508 = "","",VLOOKUP(B508,코스닥_상장사목록!A474:I2048,2,0)))</f>
        <v>3120</v>
      </c>
      <c r="D508" t="str">
        <f>IF( B508 ="","",VLOOKUP(B508,유가증권_상장사목록!$A$2:$C$822,3,0))</f>
        <v>의약품 제조업</v>
      </c>
      <c r="E508" s="2">
        <v>45328</v>
      </c>
      <c r="F508">
        <v>12</v>
      </c>
      <c r="H508" t="s">
        <v>9395</v>
      </c>
      <c r="K508" t="str">
        <f t="shared" si="7"/>
        <v>Tuesday</v>
      </c>
    </row>
    <row r="509" spans="1:11" x14ac:dyDescent="0.3">
      <c r="A509">
        <v>487</v>
      </c>
      <c r="B509" t="s">
        <v>63</v>
      </c>
      <c r="C509" t="e">
        <f>IFERROR( IF(B509 = "","",VLOOKUP(B509,유가증권_상장사목록!$A$2:$C$822,2,0)),IF(B509 = "","",VLOOKUP(B509,코스닥_상장사목록!A475:I2049,2,0)))</f>
        <v>#N/A</v>
      </c>
      <c r="D509" t="e">
        <f>IF( B509 ="","",VLOOKUP(B509,유가증권_상장사목록!$A$2:$C$822,3,0))</f>
        <v>#N/A</v>
      </c>
      <c r="E509" s="2">
        <v>45328</v>
      </c>
      <c r="F509">
        <v>29</v>
      </c>
      <c r="H509" t="s">
        <v>9395</v>
      </c>
      <c r="K509" t="str">
        <f t="shared" si="7"/>
        <v>Tuesday</v>
      </c>
    </row>
    <row r="510" spans="1:11" x14ac:dyDescent="0.3">
      <c r="A510">
        <v>488</v>
      </c>
      <c r="B510" t="s">
        <v>79</v>
      </c>
      <c r="C510">
        <f>IFERROR( IF(B510 = "","",VLOOKUP(B510,유가증권_상장사목록!$A$2:$C$822,2,0)),IF(B510 = "","",VLOOKUP(B510,코스닥_상장사목록!A476:I2050,2,0)))</f>
        <v>3610</v>
      </c>
      <c r="D510" t="str">
        <f>IF( B510 ="","",VLOOKUP(B510,유가증권_상장사목록!$A$2:$C$822,3,0))</f>
        <v>직물직조 및 직물제품 제조업</v>
      </c>
      <c r="E510" s="2">
        <v>45328</v>
      </c>
      <c r="F510">
        <v>132</v>
      </c>
      <c r="H510" t="s">
        <v>9395</v>
      </c>
      <c r="K510" t="str">
        <f t="shared" si="7"/>
        <v>Tuesday</v>
      </c>
    </row>
    <row r="511" spans="1:11" x14ac:dyDescent="0.3">
      <c r="A511">
        <v>489</v>
      </c>
      <c r="B511" t="s">
        <v>99</v>
      </c>
      <c r="C511">
        <f>IFERROR( IF(B511 = "","",VLOOKUP(B511,유가증권_상장사목록!$A$2:$C$822,2,0)),IF(B511 = "","",VLOOKUP(B511,코스닥_상장사목록!A477:I2051,2,0)))</f>
        <v>33920</v>
      </c>
      <c r="D511" t="str">
        <f>IF( B511 ="","",VLOOKUP(B511,유가증권_상장사목록!$A$2:$C$822,3,0))</f>
        <v>알코올음료 제조업</v>
      </c>
      <c r="E511" s="2">
        <v>45328</v>
      </c>
      <c r="F511">
        <v>57</v>
      </c>
      <c r="H511" t="s">
        <v>9395</v>
      </c>
      <c r="K511" t="str">
        <f t="shared" si="7"/>
        <v>Tuesday</v>
      </c>
    </row>
    <row r="512" spans="1:11" x14ac:dyDescent="0.3">
      <c r="A512">
        <v>490</v>
      </c>
      <c r="B512" t="s">
        <v>93</v>
      </c>
      <c r="C512">
        <f>IFERROR( IF(B512 = "","",VLOOKUP(B512,유가증권_상장사목록!$A$2:$C$822,2,0)),IF(B512 = "","",VLOOKUP(B512,코스닥_상장사목록!A478:I2052,2,0)))</f>
        <v>58860</v>
      </c>
      <c r="D512" t="str">
        <f>IF( B512 ="","",VLOOKUP(B512,유가증권_상장사목록!$A$2:$C$822,3,0))</f>
        <v>기타 정보 서비스업</v>
      </c>
      <c r="E512" s="2">
        <v>45328</v>
      </c>
      <c r="F512">
        <v>98</v>
      </c>
      <c r="H512" t="s">
        <v>9395</v>
      </c>
      <c r="K512" t="str">
        <f t="shared" si="7"/>
        <v>Tuesday</v>
      </c>
    </row>
    <row r="513" spans="1:11" x14ac:dyDescent="0.3">
      <c r="A513">
        <v>490</v>
      </c>
      <c r="B513" t="s">
        <v>53</v>
      </c>
      <c r="C513">
        <f>IFERROR( IF(B513 = "","",VLOOKUP(B513,유가증권_상장사목록!$A$2:$C$822,2,0)),IF(B513 = "","",VLOOKUP(B513,코스닥_상장사목록!A479:I2053,2,0)))</f>
        <v>55550</v>
      </c>
      <c r="D513" t="str">
        <f>IF( B513 ="","",VLOOKUP(B513,유가증권_상장사목록!$A$2:$C$822,3,0))</f>
        <v>기타 금융업</v>
      </c>
      <c r="E513" s="2">
        <v>45336</v>
      </c>
      <c r="F513">
        <v>5</v>
      </c>
      <c r="H513" t="s">
        <v>9395</v>
      </c>
      <c r="K513" t="str">
        <f t="shared" si="7"/>
        <v>Wednesday</v>
      </c>
    </row>
    <row r="514" spans="1:11" x14ac:dyDescent="0.3">
      <c r="A514">
        <v>490</v>
      </c>
      <c r="B514" t="s">
        <v>49</v>
      </c>
      <c r="C514">
        <f>IFERROR( IF(B514 = "","",VLOOKUP(B514,유가증권_상장사목록!$A$2:$C$822,2,0)),IF(B514 = "","",VLOOKUP(B514,코스닥_상장사목록!A480:I2054,2,0)))</f>
        <v>5940</v>
      </c>
      <c r="D514" t="str">
        <f>IF( B514 ="","",VLOOKUP(B514,유가증권_상장사목록!$A$2:$C$822,3,0))</f>
        <v>금융 지원 서비스업</v>
      </c>
      <c r="E514" s="2">
        <v>45336</v>
      </c>
      <c r="F514">
        <v>18</v>
      </c>
      <c r="H514" t="s">
        <v>9395</v>
      </c>
      <c r="K514" t="str">
        <f t="shared" si="7"/>
        <v>Wednesday</v>
      </c>
    </row>
    <row r="515" spans="1:11" x14ac:dyDescent="0.3">
      <c r="A515">
        <v>490</v>
      </c>
      <c r="B515" t="s">
        <v>68</v>
      </c>
      <c r="C515">
        <f>IFERROR( IF(B515 = "","",VLOOKUP(B515,유가증권_상장사목록!$A$2:$C$822,2,0)),IF(B515 = "","",VLOOKUP(B515,코스닥_상장사목록!A481:I2055,2,0)))</f>
        <v>14470</v>
      </c>
      <c r="D515" t="e">
        <f>IF( B515 ="","",VLOOKUP(B515,유가증권_상장사목록!$A$2:$C$822,3,0))</f>
        <v>#N/A</v>
      </c>
      <c r="E515" s="2">
        <v>45336</v>
      </c>
      <c r="F515">
        <v>113</v>
      </c>
      <c r="H515" t="s">
        <v>9395</v>
      </c>
      <c r="K515" t="str">
        <f t="shared" si="7"/>
        <v>Wednesday</v>
      </c>
    </row>
    <row r="516" spans="1:11" x14ac:dyDescent="0.3">
      <c r="A516">
        <v>491</v>
      </c>
      <c r="B516" t="s">
        <v>49</v>
      </c>
      <c r="C516">
        <f>IFERROR( IF(B516 = "","",VLOOKUP(B516,유가증권_상장사목록!$A$2:$C$822,2,0)),IF(B516 = "","",VLOOKUP(B516,코스닥_상장사목록!A482:I2056,2,0)))</f>
        <v>5940</v>
      </c>
      <c r="D516" t="str">
        <f>IF( B516 ="","",VLOOKUP(B516,유가증권_상장사목록!$A$2:$C$822,3,0))</f>
        <v>금융 지원 서비스업</v>
      </c>
      <c r="E516" s="2">
        <v>45342</v>
      </c>
      <c r="F516">
        <v>26</v>
      </c>
      <c r="H516" t="s">
        <v>9395</v>
      </c>
      <c r="K516" t="str">
        <f t="shared" si="7"/>
        <v>Tuesday</v>
      </c>
    </row>
    <row r="517" spans="1:11" x14ac:dyDescent="0.3">
      <c r="A517">
        <v>492</v>
      </c>
      <c r="B517" t="s">
        <v>57</v>
      </c>
      <c r="C517">
        <f>IFERROR( IF(B517 = "","",VLOOKUP(B517,유가증권_상장사목록!$A$2:$C$822,2,0)),IF(B517 = "","",VLOOKUP(B517,코스닥_상장사목록!A483:I2057,2,0)))</f>
        <v>10950</v>
      </c>
      <c r="D517" t="str">
        <f>IF( B517 ="","",VLOOKUP(B517,유가증권_상장사목록!$A$2:$C$822,3,0))</f>
        <v>석유 정제품 제조업</v>
      </c>
      <c r="E517" s="2">
        <v>45342</v>
      </c>
      <c r="F517">
        <v>3</v>
      </c>
      <c r="H517" t="s">
        <v>9395</v>
      </c>
      <c r="K517" t="str">
        <f t="shared" si="7"/>
        <v>Tuesday</v>
      </c>
    </row>
    <row r="518" spans="1:11" x14ac:dyDescent="0.3">
      <c r="A518">
        <v>493</v>
      </c>
      <c r="B518" t="s">
        <v>17806</v>
      </c>
      <c r="C518">
        <f>IFERROR( IF(B518 = "","",VLOOKUP(B518,유가증권_상장사목록!$A$2:$C$822,2,0)),IF(B518 = "","",VLOOKUP(B518,코스닥_상장사목록!A484:I2058,2,0)))</f>
        <v>58860</v>
      </c>
      <c r="D518" t="str">
        <f>IF( B518 ="","",VLOOKUP(B518,유가증권_상장사목록!$A$2:$C$822,3,0))</f>
        <v>기타 정보 서비스업</v>
      </c>
      <c r="E518" s="2">
        <v>45342</v>
      </c>
      <c r="F518">
        <v>91</v>
      </c>
      <c r="H518" t="s">
        <v>9395</v>
      </c>
      <c r="K518" t="str">
        <f t="shared" si="7"/>
        <v>Tuesday</v>
      </c>
    </row>
    <row r="519" spans="1:11" x14ac:dyDescent="0.3">
      <c r="A519">
        <v>494</v>
      </c>
      <c r="B519" t="s">
        <v>74</v>
      </c>
      <c r="C519">
        <f>IFERROR( IF(B519 = "","",VLOOKUP(B519,유가증권_상장사목록!$A$2:$C$822,2,0)),IF(B519 = "","",VLOOKUP(B519,코스닥_상장사목록!A485:I2059,2,0)))</f>
        <v>78000</v>
      </c>
      <c r="D519" t="str">
        <f>IF( B519 ="","",VLOOKUP(B519,유가증권_상장사목록!$A$2:$C$822,3,0))</f>
        <v>자료처리, 호스팅, 포털 및 기타 인터넷 정보매개 서비스업</v>
      </c>
      <c r="E519" s="2">
        <v>45342</v>
      </c>
      <c r="F519">
        <v>29</v>
      </c>
      <c r="H519" t="s">
        <v>9395</v>
      </c>
      <c r="K519" t="str">
        <f t="shared" si="7"/>
        <v>Tuesday</v>
      </c>
    </row>
    <row r="520" spans="1:11" x14ac:dyDescent="0.3">
      <c r="A520">
        <v>495</v>
      </c>
      <c r="B520" t="s">
        <v>17806</v>
      </c>
      <c r="C520">
        <f>IFERROR( IF(B520 = "","",VLOOKUP(B520,유가증권_상장사목록!$A$2:$C$822,2,0)),IF(B520 = "","",VLOOKUP(B520,코스닥_상장사목록!A486:I2060,2,0)))</f>
        <v>58860</v>
      </c>
      <c r="D520" t="str">
        <f>IF( B520 ="","",VLOOKUP(B520,유가증권_상장사목록!$A$2:$C$822,3,0))</f>
        <v>기타 정보 서비스업</v>
      </c>
      <c r="E520" s="2">
        <v>45343</v>
      </c>
      <c r="F520">
        <v>94</v>
      </c>
      <c r="H520" t="s">
        <v>9395</v>
      </c>
      <c r="K520" t="str">
        <f t="shared" si="7"/>
        <v>Wednesday</v>
      </c>
    </row>
    <row r="521" spans="1:11" x14ac:dyDescent="0.3">
      <c r="A521">
        <v>496</v>
      </c>
      <c r="B521" t="s">
        <v>58</v>
      </c>
      <c r="C521">
        <f>IFERROR( IF(B521 = "","",VLOOKUP(B521,유가증권_상장사목록!$A$2:$C$822,2,0)),IF(B521 = "","",VLOOKUP(B521,코스닥_상장사목록!A487:I2061,2,0)))</f>
        <v>10950</v>
      </c>
      <c r="D521" t="str">
        <f>IF( B521 ="","",VLOOKUP(B521,유가증권_상장사목록!$A$2:$C$822,3,0))</f>
        <v>석유 정제품 제조업</v>
      </c>
      <c r="E521" s="2">
        <v>45343</v>
      </c>
      <c r="F521">
        <v>3</v>
      </c>
      <c r="H521" t="s">
        <v>9395</v>
      </c>
      <c r="K521" t="str">
        <f t="shared" si="7"/>
        <v>Wednesday</v>
      </c>
    </row>
    <row r="522" spans="1:11" x14ac:dyDescent="0.3">
      <c r="A522">
        <v>497</v>
      </c>
      <c r="B522" t="s">
        <v>17798</v>
      </c>
      <c r="C522" t="e">
        <f>IFERROR( IF(B522 = "","",VLOOKUP(B522,유가증권_상장사목록!$A$2:$C$822,2,0)),IF(B522 = "","",VLOOKUP(B522,코스닥_상장사목록!A488:I2062,2,0)))</f>
        <v>#N/A</v>
      </c>
      <c r="D522" t="e">
        <f>IF( B522 ="","",VLOOKUP(B522,유가증권_상장사목록!$A$2:$C$822,3,0))</f>
        <v>#N/A</v>
      </c>
      <c r="E522" s="2">
        <v>45343</v>
      </c>
      <c r="F522">
        <v>9</v>
      </c>
      <c r="H522" t="s">
        <v>9395</v>
      </c>
      <c r="K522" t="str">
        <f t="shared" si="7"/>
        <v>Wednesday</v>
      </c>
    </row>
    <row r="523" spans="1:11" x14ac:dyDescent="0.3">
      <c r="A523">
        <v>498</v>
      </c>
      <c r="B523" t="s">
        <v>77</v>
      </c>
      <c r="C523">
        <f>IFERROR( IF(B523 = "","",VLOOKUP(B523,유가증권_상장사목록!$A$2:$C$822,2,0)),IF(B523 = "","",VLOOKUP(B523,코스닥_상장사목록!A489:I2063,2,0)))</f>
        <v>1560</v>
      </c>
      <c r="D523" t="str">
        <f>IF( B523 ="","",VLOOKUP(B523,유가증권_상장사목록!$A$2:$C$822,3,0))</f>
        <v>기타 비금속 광물제품 제조업</v>
      </c>
      <c r="E523" s="2">
        <v>45355</v>
      </c>
      <c r="F523">
        <v>36</v>
      </c>
      <c r="H523" t="s">
        <v>9395</v>
      </c>
      <c r="K523" t="str">
        <f t="shared" si="7"/>
        <v>Monday</v>
      </c>
    </row>
    <row r="524" spans="1:11" x14ac:dyDescent="0.3">
      <c r="A524">
        <v>499</v>
      </c>
      <c r="B524" t="s">
        <v>50</v>
      </c>
      <c r="C524">
        <f>IFERROR( IF(B524 = "","",VLOOKUP(B524,유가증권_상장사목록!$A$2:$C$822,2,0)),IF(B524 = "","",VLOOKUP(B524,코스닥_상장사목록!A490:I2064,2,0)))</f>
        <v>5940</v>
      </c>
      <c r="D524" t="str">
        <f>IF( B524 ="","",VLOOKUP(B524,유가증권_상장사목록!$A$2:$C$822,3,0))</f>
        <v>금융 지원 서비스업</v>
      </c>
      <c r="E524" s="2">
        <v>45355</v>
      </c>
      <c r="F524">
        <v>26</v>
      </c>
      <c r="H524" t="s">
        <v>9395</v>
      </c>
      <c r="K524" t="str">
        <f t="shared" si="7"/>
        <v>Monday</v>
      </c>
    </row>
    <row r="525" spans="1:11" x14ac:dyDescent="0.3">
      <c r="A525">
        <v>500</v>
      </c>
      <c r="B525" t="s">
        <v>17842</v>
      </c>
      <c r="C525">
        <f>IFERROR( IF(B525 = "","",VLOOKUP(B525,유가증권_상장사목록!$A$2:$C$822,2,0)),IF(B525 = "","",VLOOKUP(B525,코스닥_상장사목록!A491:I2065,2,0)))</f>
        <v>10950</v>
      </c>
      <c r="D525" t="str">
        <f>IF( B525 ="","",VLOOKUP(B525,유가증권_상장사목록!$A$2:$C$822,3,0))</f>
        <v>석유 정제품 제조업</v>
      </c>
      <c r="E525" s="2">
        <v>45355</v>
      </c>
      <c r="F525">
        <v>3</v>
      </c>
      <c r="H525" t="s">
        <v>9395</v>
      </c>
      <c r="K525" t="str">
        <f t="shared" ref="K525:K528" si="8">IF(E525="","",TEXT(E525,"dddd"))</f>
        <v>Monday</v>
      </c>
    </row>
    <row r="526" spans="1:11" x14ac:dyDescent="0.3">
      <c r="A526">
        <v>501</v>
      </c>
      <c r="B526" t="s">
        <v>54</v>
      </c>
      <c r="C526">
        <f>IFERROR( IF(B526 = "","",VLOOKUP(B526,유가증권_상장사목록!$A$2:$C$822,2,0)),IF(B526 = "","",VLOOKUP(B526,코스닥_상장사목록!A492:I2066,2,0)))</f>
        <v>55550</v>
      </c>
      <c r="D526" t="str">
        <f>IF( B526 ="","",VLOOKUP(B526,유가증권_상장사목록!$A$2:$C$822,3,0))</f>
        <v>기타 금융업</v>
      </c>
      <c r="E526" s="2">
        <v>45355</v>
      </c>
      <c r="F526">
        <v>5</v>
      </c>
      <c r="H526" t="s">
        <v>9395</v>
      </c>
      <c r="K526" t="str">
        <f t="shared" si="8"/>
        <v>Monday</v>
      </c>
    </row>
    <row r="527" spans="1:11" x14ac:dyDescent="0.3">
      <c r="A527">
        <v>502</v>
      </c>
      <c r="B527" t="s">
        <v>49</v>
      </c>
      <c r="C527">
        <f>IFERROR( IF(B527 = "","",VLOOKUP(B527,유가증권_상장사목록!$A$2:$C$822,2,0)),IF(B527 = "","",VLOOKUP(B527,코스닥_상장사목록!A493:I2067,2,0)))</f>
        <v>5940</v>
      </c>
      <c r="D527" t="str">
        <f>IF( B527 ="","",VLOOKUP(B527,유가증권_상장사목록!$A$2:$C$822,3,0))</f>
        <v>금융 지원 서비스업</v>
      </c>
      <c r="E527" s="2">
        <v>45366</v>
      </c>
      <c r="F527">
        <v>16</v>
      </c>
      <c r="H527" t="s">
        <v>9395</v>
      </c>
      <c r="K527" t="str">
        <f t="shared" si="8"/>
        <v>Friday</v>
      </c>
    </row>
    <row r="528" spans="1:11" x14ac:dyDescent="0.3">
      <c r="A528">
        <v>503</v>
      </c>
      <c r="B528" t="s">
        <v>100</v>
      </c>
      <c r="C528">
        <f>IFERROR( IF(B528 = "","",VLOOKUP(B528,유가증권_상장사목록!$A$2:$C$822,2,0)),IF(B528 = "","",VLOOKUP(B528,코스닥_상장사목록!A494:I2068,2,0)))</f>
        <v>92460</v>
      </c>
      <c r="D528" t="e">
        <f>IF( B528 ="","",VLOOKUP(B528,유가증권_상장사목록!$A$2:$C$822,3,0))</f>
        <v>#N/A</v>
      </c>
      <c r="E528" s="2">
        <v>45366</v>
      </c>
      <c r="F528">
        <v>50</v>
      </c>
      <c r="H528" t="s">
        <v>9395</v>
      </c>
      <c r="K528" t="str">
        <f t="shared" si="8"/>
        <v>Friday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17799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17794</v>
      </c>
    </row>
    <row r="36" spans="1:1" x14ac:dyDescent="0.3">
      <c r="A36" t="s">
        <v>17796</v>
      </c>
    </row>
    <row r="37" spans="1:1" x14ac:dyDescent="0.3">
      <c r="A37" t="s">
        <v>17820</v>
      </c>
    </row>
    <row r="38" spans="1:1" x14ac:dyDescent="0.3">
      <c r="A38" t="s">
        <v>17832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workbookViewId="0">
      <selection activeCell="N22" sqref="N2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9385</v>
      </c>
      <c r="B8">
        <f>VLOOKUP(보유종목정보!A8,유가증권_상장사목록!$A$2:$C$822,2,0)</f>
        <v>30200</v>
      </c>
      <c r="C8" t="str">
        <f>VLOOKUP(보유종목정보!A8,유가증권_상장사목록!$A$2:$C$822,3,0)</f>
        <v>전기 통신업</v>
      </c>
      <c r="D8" t="e">
        <f>VLOOKUP(A8,상장사PERPBR!$C$1:$K$2213,7,FALSE)</f>
        <v>#N/A</v>
      </c>
      <c r="E8" t="e">
        <f>VLOOKUP(A8,상장사PERPBR!$C$1:$K$2213,5,FALSE)</f>
        <v>#N/A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17792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17799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17795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Q14" sqref="Q14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richard choi</cp:lastModifiedBy>
  <dcterms:created xsi:type="dcterms:W3CDTF">2022-08-02T00:33:53Z</dcterms:created>
  <dcterms:modified xsi:type="dcterms:W3CDTF">2024-03-15T05:11:27Z</dcterms:modified>
</cp:coreProperties>
</file>