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stisim/analyses/data/"/>
    </mc:Choice>
  </mc:AlternateContent>
  <xr:revisionPtr revIDLastSave="0" documentId="13_ncr:1_{F6B54E5F-FD42-F54A-87BA-EEFDADE004FB}" xr6:coauthVersionLast="36" xr6:coauthVersionMax="36" xr10:uidLastSave="{00000000-0000-0000-0000-000000000000}"/>
  <bookViews>
    <workbookView xWindow="780" yWindow="1000" windowWidth="27640" windowHeight="15940" xr2:uid="{CB0EE49D-77F2-5F4B-8690-0AC251B43CB5}"/>
  </bookViews>
  <sheets>
    <sheet name="ART increase" sheetId="1" r:id="rId1"/>
    <sheet name="post-ART decrea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F5" i="1" l="1"/>
  <c r="E5" i="1"/>
  <c r="H4" i="1"/>
  <c r="G4" i="1"/>
  <c r="F4" i="1"/>
  <c r="E4" i="1"/>
  <c r="D4" i="1"/>
  <c r="H3" i="1"/>
  <c r="H5" i="1" s="1"/>
  <c r="G3" i="1"/>
  <c r="G5" i="1" s="1"/>
  <c r="F3" i="1"/>
  <c r="E3" i="1"/>
  <c r="D3" i="1"/>
  <c r="D5" i="1" s="1"/>
  <c r="I4" i="2"/>
  <c r="H4" i="2"/>
  <c r="G4" i="2"/>
  <c r="F4" i="2"/>
  <c r="E4" i="2"/>
  <c r="D4" i="2"/>
  <c r="I7" i="2"/>
  <c r="I8" i="2" s="1"/>
  <c r="H7" i="2"/>
  <c r="H8" i="2" s="1"/>
  <c r="G7" i="2"/>
  <c r="G8" i="2" s="1"/>
  <c r="F7" i="2"/>
  <c r="F8" i="2" s="1"/>
  <c r="E7" i="2"/>
  <c r="E11" i="2" s="1"/>
  <c r="D7" i="2"/>
  <c r="D8" i="2" s="1"/>
  <c r="C4" i="2"/>
  <c r="C7" i="2"/>
  <c r="C8" i="2" s="1"/>
  <c r="G9" i="2" l="1"/>
  <c r="G16" i="2" s="1"/>
  <c r="G11" i="2"/>
  <c r="G18" i="2" s="1"/>
  <c r="F10" i="2"/>
  <c r="F17" i="2" s="1"/>
  <c r="G13" i="2"/>
  <c r="G20" i="2" s="1"/>
  <c r="G10" i="2"/>
  <c r="G17" i="2" s="1"/>
  <c r="F11" i="2"/>
  <c r="F18" i="2" s="1"/>
  <c r="D9" i="2"/>
  <c r="D16" i="2" s="1"/>
  <c r="H9" i="2"/>
  <c r="H16" i="2" s="1"/>
  <c r="E12" i="2"/>
  <c r="D13" i="2"/>
  <c r="D20" i="2" s="1"/>
  <c r="H13" i="2"/>
  <c r="H20" i="2" s="1"/>
  <c r="E9" i="2"/>
  <c r="D10" i="2"/>
  <c r="D17" i="2" s="1"/>
  <c r="H10" i="2"/>
  <c r="H17" i="2" s="1"/>
  <c r="F12" i="2"/>
  <c r="F19" i="2" s="1"/>
  <c r="E13" i="2"/>
  <c r="F9" i="2"/>
  <c r="F16" i="2" s="1"/>
  <c r="E10" i="2"/>
  <c r="D11" i="2"/>
  <c r="D18" i="2" s="1"/>
  <c r="H11" i="2"/>
  <c r="H18" i="2" s="1"/>
  <c r="G12" i="2"/>
  <c r="G19" i="2" s="1"/>
  <c r="F13" i="2"/>
  <c r="F20" i="2" s="1"/>
  <c r="E8" i="2"/>
  <c r="E18" i="2" s="1"/>
  <c r="D12" i="2"/>
  <c r="D19" i="2" s="1"/>
  <c r="H12" i="2"/>
  <c r="H19" i="2" s="1"/>
  <c r="I12" i="2"/>
  <c r="I19" i="2" s="1"/>
  <c r="I10" i="2"/>
  <c r="I17" i="2" s="1"/>
  <c r="I9" i="2"/>
  <c r="I16" i="2" s="1"/>
  <c r="I11" i="2"/>
  <c r="I18" i="2" s="1"/>
  <c r="I13" i="2"/>
  <c r="I20" i="2" s="1"/>
  <c r="C13" i="2"/>
  <c r="C20" i="2" s="1"/>
  <c r="C10" i="2"/>
  <c r="C17" i="2" s="1"/>
  <c r="C9" i="2"/>
  <c r="C16" i="2" s="1"/>
  <c r="C11" i="2"/>
  <c r="C18" i="2" s="1"/>
  <c r="C12" i="2"/>
  <c r="C19" i="2" s="1"/>
  <c r="C4" i="1"/>
  <c r="C3" i="1"/>
  <c r="C5" i="1" s="1"/>
  <c r="K63" i="1"/>
  <c r="K59" i="1"/>
  <c r="K55" i="1"/>
  <c r="I52" i="1"/>
  <c r="I42" i="1"/>
  <c r="I38" i="1"/>
  <c r="K35" i="1"/>
  <c r="M34" i="1"/>
  <c r="K31" i="1"/>
  <c r="M30" i="1"/>
  <c r="I28" i="1"/>
  <c r="K27" i="1"/>
  <c r="K23" i="1"/>
  <c r="I20" i="1"/>
  <c r="I10" i="1"/>
  <c r="O63" i="1"/>
  <c r="N63" i="1" s="1"/>
  <c r="O62" i="1"/>
  <c r="L62" i="1" s="1"/>
  <c r="O61" i="1"/>
  <c r="N61" i="1" s="1"/>
  <c r="O60" i="1"/>
  <c r="O59" i="1"/>
  <c r="N59" i="1" s="1"/>
  <c r="O58" i="1"/>
  <c r="L58" i="1" s="1"/>
  <c r="O57" i="1"/>
  <c r="N57" i="1" s="1"/>
  <c r="O56" i="1"/>
  <c r="O55" i="1"/>
  <c r="N55" i="1" s="1"/>
  <c r="O54" i="1"/>
  <c r="L54" i="1" s="1"/>
  <c r="O53" i="1"/>
  <c r="N53" i="1" s="1"/>
  <c r="O52" i="1"/>
  <c r="M52" i="1" s="1"/>
  <c r="O51" i="1"/>
  <c r="N51" i="1" s="1"/>
  <c r="O50" i="1"/>
  <c r="L50" i="1" s="1"/>
  <c r="O49" i="1"/>
  <c r="N49" i="1" s="1"/>
  <c r="O48" i="1"/>
  <c r="O47" i="1"/>
  <c r="N47" i="1" s="1"/>
  <c r="O46" i="1"/>
  <c r="L46" i="1" s="1"/>
  <c r="O45" i="1"/>
  <c r="N45" i="1" s="1"/>
  <c r="O44" i="1"/>
  <c r="M44" i="1" s="1"/>
  <c r="O43" i="1"/>
  <c r="N43" i="1" s="1"/>
  <c r="O42" i="1"/>
  <c r="L42" i="1" s="1"/>
  <c r="O41" i="1"/>
  <c r="N41" i="1" s="1"/>
  <c r="O40" i="1"/>
  <c r="I40" i="1" s="1"/>
  <c r="O39" i="1"/>
  <c r="N39" i="1" s="1"/>
  <c r="O38" i="1"/>
  <c r="L38" i="1" s="1"/>
  <c r="O37" i="1"/>
  <c r="N37" i="1" s="1"/>
  <c r="O36" i="1"/>
  <c r="M36" i="1" s="1"/>
  <c r="O35" i="1"/>
  <c r="N35" i="1" s="1"/>
  <c r="O34" i="1"/>
  <c r="L34" i="1" s="1"/>
  <c r="O33" i="1"/>
  <c r="N33" i="1" s="1"/>
  <c r="O32" i="1"/>
  <c r="O31" i="1"/>
  <c r="N31" i="1" s="1"/>
  <c r="O30" i="1"/>
  <c r="L30" i="1" s="1"/>
  <c r="O29" i="1"/>
  <c r="N29" i="1" s="1"/>
  <c r="O28" i="1"/>
  <c r="M28" i="1" s="1"/>
  <c r="O27" i="1"/>
  <c r="N27" i="1" s="1"/>
  <c r="O26" i="1"/>
  <c r="L26" i="1" s="1"/>
  <c r="O25" i="1"/>
  <c r="N25" i="1" s="1"/>
  <c r="O24" i="1"/>
  <c r="I24" i="1" s="1"/>
  <c r="O23" i="1"/>
  <c r="N23" i="1" s="1"/>
  <c r="O22" i="1"/>
  <c r="L22" i="1" s="1"/>
  <c r="O21" i="1"/>
  <c r="N21" i="1" s="1"/>
  <c r="O20" i="1"/>
  <c r="M20" i="1" s="1"/>
  <c r="O19" i="1"/>
  <c r="N19" i="1" s="1"/>
  <c r="O18" i="1"/>
  <c r="L18" i="1" s="1"/>
  <c r="O17" i="1"/>
  <c r="N17" i="1" s="1"/>
  <c r="O16" i="1"/>
  <c r="I16" i="1" s="1"/>
  <c r="O15" i="1"/>
  <c r="N15" i="1" s="1"/>
  <c r="O14" i="1"/>
  <c r="L14" i="1" s="1"/>
  <c r="O13" i="1"/>
  <c r="N13" i="1" s="1"/>
  <c r="O12" i="1"/>
  <c r="M12" i="1" s="1"/>
  <c r="O11" i="1"/>
  <c r="N11" i="1" s="1"/>
  <c r="O10" i="1"/>
  <c r="L10" i="1" s="1"/>
  <c r="O9" i="1"/>
  <c r="N9" i="1" s="1"/>
  <c r="O8" i="1"/>
  <c r="I8" i="1" s="1"/>
  <c r="E19" i="2" l="1"/>
  <c r="E17" i="2"/>
  <c r="E20" i="2"/>
  <c r="E16" i="2"/>
  <c r="K17" i="1"/>
  <c r="K45" i="1"/>
  <c r="I14" i="1"/>
  <c r="K21" i="1"/>
  <c r="M42" i="1"/>
  <c r="I50" i="1"/>
  <c r="K61" i="1"/>
  <c r="K11" i="1"/>
  <c r="M14" i="1"/>
  <c r="M18" i="1"/>
  <c r="I22" i="1"/>
  <c r="I26" i="1"/>
  <c r="K29" i="1"/>
  <c r="K33" i="1"/>
  <c r="I36" i="1"/>
  <c r="K39" i="1"/>
  <c r="K43" i="1"/>
  <c r="M46" i="1"/>
  <c r="M50" i="1"/>
  <c r="I54" i="1"/>
  <c r="I58" i="1"/>
  <c r="I62" i="1"/>
  <c r="K13" i="1"/>
  <c r="K49" i="1"/>
  <c r="M10" i="1"/>
  <c r="I18" i="1"/>
  <c r="K25" i="1"/>
  <c r="M38" i="1"/>
  <c r="I46" i="1"/>
  <c r="K53" i="1"/>
  <c r="K57" i="1"/>
  <c r="K9" i="1"/>
  <c r="I12" i="1"/>
  <c r="K15" i="1"/>
  <c r="K19" i="1"/>
  <c r="M22" i="1"/>
  <c r="M26" i="1"/>
  <c r="I30" i="1"/>
  <c r="I34" i="1"/>
  <c r="K37" i="1"/>
  <c r="K41" i="1"/>
  <c r="I44" i="1"/>
  <c r="K47" i="1"/>
  <c r="K51" i="1"/>
  <c r="M54" i="1"/>
  <c r="M58" i="1"/>
  <c r="M62" i="1"/>
  <c r="C61" i="1"/>
  <c r="D58" i="1"/>
  <c r="D32" i="1"/>
  <c r="D14" i="1"/>
  <c r="D48" i="1"/>
  <c r="D8" i="1"/>
  <c r="D40" i="1"/>
  <c r="D16" i="1"/>
  <c r="D50" i="1"/>
  <c r="D56" i="1"/>
  <c r="D26" i="1"/>
  <c r="D10" i="1"/>
  <c r="D24" i="1"/>
  <c r="D42" i="1"/>
  <c r="C11" i="1"/>
  <c r="C17" i="1"/>
  <c r="C21" i="1"/>
  <c r="C27" i="1"/>
  <c r="C31" i="1"/>
  <c r="C34" i="1"/>
  <c r="C38" i="1"/>
  <c r="C42" i="1"/>
  <c r="C45" i="1"/>
  <c r="C52" i="1"/>
  <c r="C56" i="1"/>
  <c r="C62" i="1"/>
  <c r="C9" i="1"/>
  <c r="C12" i="1"/>
  <c r="C15" i="1"/>
  <c r="C18" i="1"/>
  <c r="C22" i="1"/>
  <c r="C25" i="1"/>
  <c r="C28" i="1"/>
  <c r="C32" i="1"/>
  <c r="C35" i="1"/>
  <c r="C39" i="1"/>
  <c r="C46" i="1"/>
  <c r="C49" i="1"/>
  <c r="C53" i="1"/>
  <c r="C59" i="1"/>
  <c r="C63" i="1"/>
  <c r="C10" i="1"/>
  <c r="C13" i="1"/>
  <c r="C16" i="1"/>
  <c r="C19" i="1"/>
  <c r="C23" i="1"/>
  <c r="C26" i="1"/>
  <c r="C29" i="1"/>
  <c r="C36" i="1"/>
  <c r="C40" i="1"/>
  <c r="C43" i="1"/>
  <c r="C47" i="1"/>
  <c r="C50" i="1"/>
  <c r="C54" i="1"/>
  <c r="C57" i="1"/>
  <c r="C60" i="1"/>
  <c r="C8" i="1"/>
  <c r="C14" i="1"/>
  <c r="C20" i="1"/>
  <c r="C24" i="1"/>
  <c r="C30" i="1"/>
  <c r="C33" i="1"/>
  <c r="C37" i="1"/>
  <c r="C41" i="1"/>
  <c r="C44" i="1"/>
  <c r="C48" i="1"/>
  <c r="C51" i="1"/>
  <c r="C55" i="1"/>
  <c r="C58" i="1"/>
  <c r="D18" i="1"/>
  <c r="D34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12" i="1"/>
  <c r="D20" i="1"/>
  <c r="D30" i="1"/>
  <c r="D38" i="1"/>
  <c r="D46" i="1"/>
  <c r="D54" i="1"/>
  <c r="D62" i="1"/>
  <c r="D22" i="1"/>
  <c r="D28" i="1"/>
  <c r="D36" i="1"/>
  <c r="D44" i="1"/>
  <c r="D52" i="1"/>
  <c r="D60" i="1"/>
  <c r="L12" i="1"/>
  <c r="K12" i="1"/>
  <c r="N12" i="1"/>
  <c r="J12" i="1"/>
  <c r="L20" i="1"/>
  <c r="K20" i="1"/>
  <c r="N20" i="1"/>
  <c r="J20" i="1"/>
  <c r="L28" i="1"/>
  <c r="K28" i="1"/>
  <c r="N28" i="1"/>
  <c r="J28" i="1"/>
  <c r="L32" i="1"/>
  <c r="K32" i="1"/>
  <c r="N32" i="1"/>
  <c r="J32" i="1"/>
  <c r="L36" i="1"/>
  <c r="K36" i="1"/>
  <c r="N36" i="1"/>
  <c r="J36" i="1"/>
  <c r="L44" i="1"/>
  <c r="K44" i="1"/>
  <c r="N44" i="1"/>
  <c r="J44" i="1"/>
  <c r="L48" i="1"/>
  <c r="K48" i="1"/>
  <c r="N48" i="1"/>
  <c r="J48" i="1"/>
  <c r="L52" i="1"/>
  <c r="K52" i="1"/>
  <c r="N52" i="1"/>
  <c r="J52" i="1"/>
  <c r="L56" i="1"/>
  <c r="K56" i="1"/>
  <c r="N56" i="1"/>
  <c r="J56" i="1"/>
  <c r="L60" i="1"/>
  <c r="K60" i="1"/>
  <c r="M60" i="1"/>
  <c r="N60" i="1"/>
  <c r="J60" i="1"/>
  <c r="I60" i="1"/>
  <c r="I32" i="1"/>
  <c r="I48" i="1"/>
  <c r="I56" i="1"/>
  <c r="L8" i="1"/>
  <c r="K8" i="1"/>
  <c r="N8" i="1"/>
  <c r="J8" i="1"/>
  <c r="L16" i="1"/>
  <c r="K16" i="1"/>
  <c r="N16" i="1"/>
  <c r="J16" i="1"/>
  <c r="L24" i="1"/>
  <c r="K24" i="1"/>
  <c r="N24" i="1"/>
  <c r="J24" i="1"/>
  <c r="L40" i="1"/>
  <c r="K40" i="1"/>
  <c r="N40" i="1"/>
  <c r="J40" i="1"/>
  <c r="M8" i="1"/>
  <c r="M16" i="1"/>
  <c r="M24" i="1"/>
  <c r="M32" i="1"/>
  <c r="M40" i="1"/>
  <c r="M48" i="1"/>
  <c r="M56" i="1"/>
  <c r="L9" i="1"/>
  <c r="J10" i="1"/>
  <c r="N10" i="1"/>
  <c r="L11" i="1"/>
  <c r="L13" i="1"/>
  <c r="J14" i="1"/>
  <c r="N14" i="1"/>
  <c r="L15" i="1"/>
  <c r="L17" i="1"/>
  <c r="J18" i="1"/>
  <c r="N18" i="1"/>
  <c r="L19" i="1"/>
  <c r="L21" i="1"/>
  <c r="J22" i="1"/>
  <c r="N22" i="1"/>
  <c r="L23" i="1"/>
  <c r="L25" i="1"/>
  <c r="J26" i="1"/>
  <c r="N26" i="1"/>
  <c r="L27" i="1"/>
  <c r="L29" i="1"/>
  <c r="J30" i="1"/>
  <c r="N30" i="1"/>
  <c r="L31" i="1"/>
  <c r="L33" i="1"/>
  <c r="J34" i="1"/>
  <c r="N34" i="1"/>
  <c r="L35" i="1"/>
  <c r="L37" i="1"/>
  <c r="J38" i="1"/>
  <c r="N38" i="1"/>
  <c r="L39" i="1"/>
  <c r="L41" i="1"/>
  <c r="J42" i="1"/>
  <c r="N42" i="1"/>
  <c r="L43" i="1"/>
  <c r="L45" i="1"/>
  <c r="J46" i="1"/>
  <c r="N46" i="1"/>
  <c r="L47" i="1"/>
  <c r="L49" i="1"/>
  <c r="J50" i="1"/>
  <c r="N50" i="1"/>
  <c r="L51" i="1"/>
  <c r="L53" i="1"/>
  <c r="J54" i="1"/>
  <c r="N54" i="1"/>
  <c r="L55" i="1"/>
  <c r="L57" i="1"/>
  <c r="J58" i="1"/>
  <c r="N58" i="1"/>
  <c r="L59" i="1"/>
  <c r="L61" i="1"/>
  <c r="J62" i="1"/>
  <c r="N62" i="1"/>
  <c r="L63" i="1"/>
  <c r="I9" i="1"/>
  <c r="M9" i="1"/>
  <c r="K10" i="1"/>
  <c r="I11" i="1"/>
  <c r="M11" i="1"/>
  <c r="I13" i="1"/>
  <c r="M13" i="1"/>
  <c r="K14" i="1"/>
  <c r="I15" i="1"/>
  <c r="M15" i="1"/>
  <c r="I17" i="1"/>
  <c r="M17" i="1"/>
  <c r="K18" i="1"/>
  <c r="I19" i="1"/>
  <c r="M19" i="1"/>
  <c r="I21" i="1"/>
  <c r="M21" i="1"/>
  <c r="K22" i="1"/>
  <c r="I23" i="1"/>
  <c r="M23" i="1"/>
  <c r="I25" i="1"/>
  <c r="M25" i="1"/>
  <c r="K26" i="1"/>
  <c r="I27" i="1"/>
  <c r="M27" i="1"/>
  <c r="I29" i="1"/>
  <c r="M29" i="1"/>
  <c r="K30" i="1"/>
  <c r="I31" i="1"/>
  <c r="M31" i="1"/>
  <c r="I33" i="1"/>
  <c r="M33" i="1"/>
  <c r="K34" i="1"/>
  <c r="I35" i="1"/>
  <c r="M35" i="1"/>
  <c r="I37" i="1"/>
  <c r="M37" i="1"/>
  <c r="K38" i="1"/>
  <c r="I39" i="1"/>
  <c r="M39" i="1"/>
  <c r="I41" i="1"/>
  <c r="M41" i="1"/>
  <c r="K42" i="1"/>
  <c r="I43" i="1"/>
  <c r="M43" i="1"/>
  <c r="I45" i="1"/>
  <c r="M45" i="1"/>
  <c r="K46" i="1"/>
  <c r="I47" i="1"/>
  <c r="M47" i="1"/>
  <c r="I49" i="1"/>
  <c r="M49" i="1"/>
  <c r="K50" i="1"/>
  <c r="I51" i="1"/>
  <c r="M51" i="1"/>
  <c r="I53" i="1"/>
  <c r="M53" i="1"/>
  <c r="K54" i="1"/>
  <c r="I55" i="1"/>
  <c r="M55" i="1"/>
  <c r="I57" i="1"/>
  <c r="M57" i="1"/>
  <c r="K58" i="1"/>
  <c r="I59" i="1"/>
  <c r="M59" i="1"/>
  <c r="I61" i="1"/>
  <c r="M61" i="1"/>
  <c r="K62" i="1"/>
  <c r="I63" i="1"/>
  <c r="M63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E62" i="1" l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61" i="1"/>
  <c r="E53" i="1"/>
  <c r="E45" i="1"/>
  <c r="E37" i="1"/>
  <c r="E29" i="1"/>
  <c r="E21" i="1"/>
  <c r="E20" i="1"/>
  <c r="E13" i="1"/>
  <c r="E12" i="1"/>
  <c r="E41" i="1"/>
  <c r="E33" i="1"/>
  <c r="E24" i="1"/>
  <c r="E8" i="1"/>
  <c r="E59" i="1"/>
  <c r="E51" i="1"/>
  <c r="E43" i="1"/>
  <c r="E35" i="1"/>
  <c r="E27" i="1"/>
  <c r="E22" i="1"/>
  <c r="E15" i="1"/>
  <c r="E14" i="1"/>
  <c r="E63" i="1"/>
  <c r="E55" i="1"/>
  <c r="E47" i="1"/>
  <c r="E39" i="1"/>
  <c r="E31" i="1"/>
  <c r="E19" i="1"/>
  <c r="E18" i="1"/>
  <c r="E11" i="1"/>
  <c r="E10" i="1"/>
  <c r="E57" i="1"/>
  <c r="E49" i="1"/>
  <c r="E25" i="1"/>
  <c r="E17" i="1"/>
  <c r="E16" i="1"/>
  <c r="E9" i="1"/>
  <c r="E23" i="1"/>
  <c r="F62" i="1" l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3" i="1"/>
  <c r="F55" i="1"/>
  <c r="F47" i="1"/>
  <c r="F39" i="1"/>
  <c r="F31" i="1"/>
  <c r="F19" i="1"/>
  <c r="F11" i="1"/>
  <c r="F59" i="1"/>
  <c r="F43" i="1"/>
  <c r="F35" i="1"/>
  <c r="F15" i="1"/>
  <c r="F61" i="1"/>
  <c r="F53" i="1"/>
  <c r="F45" i="1"/>
  <c r="F37" i="1"/>
  <c r="F29" i="1"/>
  <c r="F57" i="1"/>
  <c r="F49" i="1"/>
  <c r="F41" i="1"/>
  <c r="F33" i="1"/>
  <c r="F25" i="1"/>
  <c r="F17" i="1"/>
  <c r="F9" i="1"/>
  <c r="F51" i="1"/>
  <c r="F27" i="1"/>
  <c r="F23" i="1"/>
  <c r="F21" i="1"/>
  <c r="F13" i="1"/>
  <c r="G63" i="1" l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62" i="1"/>
  <c r="G54" i="1"/>
  <c r="G46" i="1"/>
  <c r="G38" i="1"/>
  <c r="G30" i="1"/>
  <c r="G18" i="1"/>
  <c r="G17" i="1"/>
  <c r="G10" i="1"/>
  <c r="G9" i="1"/>
  <c r="G50" i="1"/>
  <c r="G26" i="1"/>
  <c r="G21" i="1"/>
  <c r="G13" i="1"/>
  <c r="G20" i="1"/>
  <c r="G12" i="1"/>
  <c r="G56" i="1"/>
  <c r="G48" i="1"/>
  <c r="G40" i="1"/>
  <c r="G32" i="1"/>
  <c r="G24" i="1"/>
  <c r="G23" i="1"/>
  <c r="G16" i="1"/>
  <c r="G15" i="1"/>
  <c r="G8" i="1"/>
  <c r="G58" i="1"/>
  <c r="G42" i="1"/>
  <c r="G34" i="1"/>
  <c r="G22" i="1"/>
  <c r="G14" i="1"/>
  <c r="G60" i="1"/>
  <c r="G52" i="1"/>
  <c r="G44" i="1"/>
  <c r="G36" i="1"/>
  <c r="G28" i="1"/>
  <c r="G19" i="1"/>
  <c r="G11" i="1"/>
  <c r="H63" i="1" l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56" i="1"/>
  <c r="H48" i="1"/>
  <c r="H40" i="1"/>
  <c r="H32" i="1"/>
  <c r="H24" i="1"/>
  <c r="H16" i="1"/>
  <c r="H8" i="1"/>
  <c r="H52" i="1"/>
  <c r="H28" i="1"/>
  <c r="H18" i="1"/>
  <c r="H10" i="1"/>
  <c r="H58" i="1"/>
  <c r="H50" i="1"/>
  <c r="H42" i="1"/>
  <c r="H34" i="1"/>
  <c r="H26" i="1"/>
  <c r="H22" i="1"/>
  <c r="H14" i="1"/>
  <c r="H60" i="1"/>
  <c r="H44" i="1"/>
  <c r="H36" i="1"/>
  <c r="H20" i="1"/>
  <c r="H12" i="1"/>
  <c r="H62" i="1"/>
  <c r="H54" i="1"/>
  <c r="H46" i="1"/>
  <c r="H38" i="1"/>
  <c r="H30" i="1"/>
</calcChain>
</file>

<file path=xl/sharedStrings.xml><?xml version="1.0" encoding="utf-8"?>
<sst xmlns="http://schemas.openxmlformats.org/spreadsheetml/2006/main" count="28" uniqueCount="20">
  <si>
    <t>k</t>
  </si>
  <si>
    <t>NEW-50</t>
  </si>
  <si>
    <t>NEW-100</t>
  </si>
  <si>
    <t>NEW-200</t>
  </si>
  <si>
    <t>NEW-300</t>
  </si>
  <si>
    <t>NEW-400</t>
  </si>
  <si>
    <t>NEW-500</t>
  </si>
  <si>
    <t>EMOD-50</t>
  </si>
  <si>
    <t>EMOD-100</t>
  </si>
  <si>
    <t>EMOD-200</t>
  </si>
  <si>
    <t>EMOD-300</t>
  </si>
  <si>
    <t>EMOD-400</t>
  </si>
  <si>
    <t>EMOD-500</t>
  </si>
  <si>
    <t>EMOD pars</t>
  </si>
  <si>
    <t>EMOD ART increase</t>
  </si>
  <si>
    <t>CD4 nadir</t>
  </si>
  <si>
    <t>ART CD4 peak</t>
  </si>
  <si>
    <t>ART gain</t>
  </si>
  <si>
    <t>Mean dur</t>
  </si>
  <si>
    <t>ART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</si>
</sst>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 increase'!$C$7</c:f>
              <c:strCache>
                <c:ptCount val="1"/>
                <c:pt idx="0">
                  <c:v>NEW-50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increase'!$C$8:$C$43</c:f>
              <c:numCache>
                <c:formatCode>General</c:formatCode>
                <c:ptCount val="36"/>
                <c:pt idx="0">
                  <c:v>64.217882038585117</c:v>
                </c:pt>
                <c:pt idx="1">
                  <c:v>78.364969673146675</c:v>
                </c:pt>
                <c:pt idx="2">
                  <c:v>92.371871526081748</c:v>
                </c:pt>
                <c:pt idx="3">
                  <c:v>106.17194359607589</c:v>
                </c:pt>
                <c:pt idx="4">
                  <c:v>119.70252042905429</c:v>
                </c:pt>
                <c:pt idx="5">
                  <c:v>132.90598650738292</c:v>
                </c:pt>
                <c:pt idx="6">
                  <c:v>145.73065204925098</c:v>
                </c:pt>
                <c:pt idx="7">
                  <c:v>158.1314100104758</c:v>
                </c:pt>
                <c:pt idx="8">
                  <c:v>170.07016428973844</c:v>
                </c:pt>
                <c:pt idx="9">
                  <c:v>181.51603180584942</c:v>
                </c:pt>
                <c:pt idx="10">
                  <c:v>192.4453322717215</c:v>
                </c:pt>
                <c:pt idx="11">
                  <c:v>202.84138843365008</c:v>
                </c:pt>
                <c:pt idx="12">
                  <c:v>212.69416588615661</c:v>
                </c:pt>
                <c:pt idx="13">
                  <c:v>221.99978522556739</c:v>
                </c:pt>
                <c:pt idx="14">
                  <c:v>230.75994044215736</c:v>
                </c:pt>
                <c:pt idx="15">
                  <c:v>238.98125643420548</c:v>
                </c:pt>
                <c:pt idx="16">
                  <c:v>246.67461583440382</c:v>
                </c:pt>
                <c:pt idx="17">
                  <c:v>253.85448148715449</c:v>
                </c:pt>
                <c:pt idx="18">
                  <c:v>260.53823640232923</c:v>
                </c:pt>
                <c:pt idx="19">
                  <c:v>266.74555827294563</c:v>
                </c:pt>
                <c:pt idx="20">
                  <c:v>272.49784103003827</c:v>
                </c:pt>
                <c:pt idx="21">
                  <c:v>277.81767167148814</c:v>
                </c:pt>
                <c:pt idx="22">
                  <c:v>282.72836690456791</c:v>
                </c:pt>
                <c:pt idx="23">
                  <c:v>287.25357106621186</c:v>
                </c:pt>
                <c:pt idx="24">
                  <c:v>291.41691434811469</c:v>
                </c:pt>
                <c:pt idx="25">
                  <c:v>295.24172852625907</c:v>
                </c:pt>
                <c:pt idx="26">
                  <c:v>298.75081611597841</c:v>
                </c:pt>
                <c:pt idx="27">
                  <c:v>301.96626806655502</c:v>
                </c:pt>
                <c:pt idx="28">
                  <c:v>304.90932468960773</c:v>
                </c:pt>
                <c:pt idx="29">
                  <c:v>307.60027440052124</c:v>
                </c:pt>
                <c:pt idx="30">
                  <c:v>310.05838496587614</c:v>
                </c:pt>
                <c:pt idx="31">
                  <c:v>312.30186222575526</c:v>
                </c:pt>
                <c:pt idx="32">
                  <c:v>314.34783164220971</c:v>
                </c:pt>
                <c:pt idx="33">
                  <c:v>316.21233846918062</c:v>
                </c:pt>
                <c:pt idx="34">
                  <c:v>317.91036281000618</c:v>
                </c:pt>
                <c:pt idx="35">
                  <c:v>319.4558463004613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9D4A-B757-C9E4991EB3D6}"/>
            </c:ext>
          </c:extLst>
        </c:ser>
        <c:ser>
          <c:idx val="1"/>
          <c:order val="1"/>
          <c:tx>
            <c:strRef>
              <c:f>'ART increase'!$D$7</c:f>
              <c:strCache>
                <c:ptCount val="1"/>
                <c:pt idx="0">
                  <c:v>NEW-100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increase'!$D$8:$D$43</c:f>
              <c:numCache>
                <c:formatCode>General</c:formatCode>
                <c:ptCount val="36"/>
                <c:pt idx="0">
                  <c:v>120.70601370067988</c:v>
                </c:pt>
                <c:pt idx="1">
                  <c:v>141.30892696096618</c:v>
                </c:pt>
                <c:pt idx="2">
                  <c:v>161.70768261837452</c:v>
                </c:pt>
                <c:pt idx="3">
                  <c:v>181.8052246134622</c:v>
                </c:pt>
                <c:pt idx="4">
                  <c:v>201.51029098842793</c:v>
                </c:pt>
                <c:pt idx="5">
                  <c:v>220.73897418979328</c:v>
                </c:pt>
                <c:pt idx="6">
                  <c:v>239.41599652658732</c:v>
                </c:pt>
                <c:pt idx="7">
                  <c:v>257.47566698573888</c:v>
                </c:pt>
                <c:pt idx="8">
                  <c:v>274.86250484278327</c:v>
                </c:pt>
                <c:pt idx="9">
                  <c:v>291.53153395426301</c:v>
                </c:pt>
                <c:pt idx="10">
                  <c:v>307.4482678651961</c:v>
                </c:pt>
                <c:pt idx="11">
                  <c:v>322.58841889034505</c:v>
                </c:pt>
                <c:pt idx="12">
                  <c:v>336.93737356360049</c:v>
                </c:pt>
                <c:pt idx="13">
                  <c:v>350.48948216966727</c:v>
                </c:pt>
                <c:pt idx="14">
                  <c:v>363.24721172759547</c:v>
                </c:pt>
                <c:pt idx="15">
                  <c:v>375.22021031535888</c:v>
                </c:pt>
                <c:pt idx="16">
                  <c:v>386.42432670290879</c:v>
                </c:pt>
                <c:pt idx="17">
                  <c:v>396.88062365145839</c:v>
                </c:pt>
                <c:pt idx="18">
                  <c:v>406.61441666437094</c:v>
                </c:pt>
                <c:pt idx="19">
                  <c:v>415.65436307472277</c:v>
                </c:pt>
                <c:pt idx="20">
                  <c:v>424.03161963482847</c:v>
                </c:pt>
                <c:pt idx="21">
                  <c:v>431.77908060322164</c:v>
                </c:pt>
                <c:pt idx="22">
                  <c:v>438.93070294050545</c:v>
                </c:pt>
                <c:pt idx="23">
                  <c:v>445.52092074615967</c:v>
                </c:pt>
                <c:pt idx="24">
                  <c:v>451.58414751944161</c:v>
                </c:pt>
                <c:pt idx="25">
                  <c:v>457.15436216605957</c:v>
                </c:pt>
                <c:pt idx="26">
                  <c:v>462.26477281037563</c:v>
                </c:pt>
                <c:pt idx="27">
                  <c:v>466.9475512974829</c:v>
                </c:pt>
                <c:pt idx="28">
                  <c:v>471.23363065820814</c:v>
                </c:pt>
                <c:pt idx="29">
                  <c:v>475.15255764260741</c:v>
                </c:pt>
                <c:pt idx="30">
                  <c:v>478.73239259312226</c:v>
                </c:pt>
                <c:pt idx="31">
                  <c:v>481.99964933038831</c:v>
                </c:pt>
                <c:pt idx="32">
                  <c:v>484.97926828160126</c:v>
                </c:pt>
                <c:pt idx="33">
                  <c:v>487.69461672797996</c:v>
                </c:pt>
                <c:pt idx="34">
                  <c:v>490.16751073355732</c:v>
                </c:pt>
                <c:pt idx="35">
                  <c:v>492.41825400465035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9D4A-B757-C9E4991EB3D6}"/>
            </c:ext>
          </c:extLst>
        </c:ser>
        <c:ser>
          <c:idx val="2"/>
          <c:order val="2"/>
          <c:tx>
            <c:strRef>
              <c:f>'ART increase'!$E$7</c:f>
              <c:strCache>
                <c:ptCount val="1"/>
                <c:pt idx="0">
                  <c:v>NEW-200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increase'!$E$8:$E$43</c:f>
              <c:numCache>
                <c:formatCode>General</c:formatCode>
                <c:ptCount val="36"/>
                <c:pt idx="0">
                  <c:v>225.72956886425936</c:v>
                </c:pt>
                <c:pt idx="1">
                  <c:v>251.33102374581824</c:v>
                </c:pt>
                <c:pt idx="2">
                  <c:v>276.67878966636601</c:v>
                </c:pt>
                <c:pt idx="3">
                  <c:v>301.65226347161013</c:v>
                </c:pt>
                <c:pt idx="4">
                  <c:v>326.1380418352569</c:v>
                </c:pt>
                <c:pt idx="5">
                  <c:v>350.03186011193998</c:v>
                </c:pt>
                <c:pt idx="6">
                  <c:v>373.24017723857628</c:v>
                </c:pt>
                <c:pt idx="7">
                  <c:v>395.68136468593661</c:v>
                </c:pt>
                <c:pt idx="8">
                  <c:v>417.28648136563072</c:v>
                </c:pt>
                <c:pt idx="9">
                  <c:v>437.99963932176991</c:v>
                </c:pt>
                <c:pt idx="10">
                  <c:v>457.77798522530793</c:v>
                </c:pt>
                <c:pt idx="11">
                  <c:v>476.59133887454584</c:v>
                </c:pt>
                <c:pt idx="12">
                  <c:v>494.42154138153728</c:v>
                </c:pt>
                <c:pt idx="13">
                  <c:v>511.26157233468336</c:v>
                </c:pt>
                <c:pt idx="14">
                  <c:v>527.11449728476839</c:v>
                </c:pt>
                <c:pt idx="15">
                  <c:v>541.99230506219806</c:v>
                </c:pt>
                <c:pt idx="16">
                  <c:v>555.91468955995265</c:v>
                </c:pt>
                <c:pt idx="17">
                  <c:v>568.90782364611528</c:v>
                </c:pt>
                <c:pt idx="18">
                  <c:v>581.00316470289999</c:v>
                </c:pt>
                <c:pt idx="19">
                  <c:v>592.23632271470615</c:v>
                </c:pt>
                <c:pt idx="20">
                  <c:v>602.64601347762346</c:v>
                </c:pt>
                <c:pt idx="21">
                  <c:v>612.2731118361495</c:v>
                </c:pt>
                <c:pt idx="22">
                  <c:v>621.15981316255113</c:v>
                </c:pt>
                <c:pt idx="23">
                  <c:v>629.34890572822837</c:v>
                </c:pt>
                <c:pt idx="24">
                  <c:v>636.8831522064703</c:v>
                </c:pt>
                <c:pt idx="25">
                  <c:v>643.80477523882428</c:v>
                </c:pt>
                <c:pt idx="26">
                  <c:v>650.1550396836534</c:v>
                </c:pt>
                <c:pt idx="27">
                  <c:v>655.9739227048766</c:v>
                </c:pt>
                <c:pt idx="28">
                  <c:v>661.29986209927779</c:v>
                </c:pt>
                <c:pt idx="29">
                  <c:v>666.16957305266101</c:v>
                </c:pt>
                <c:pt idx="30">
                  <c:v>670.61792372089849</c:v>
                </c:pt>
                <c:pt idx="31">
                  <c:v>674.67786053123405</c:v>
                </c:pt>
                <c:pt idx="32">
                  <c:v>678.38037479123227</c:v>
                </c:pt>
                <c:pt idx="33">
                  <c:v>681.7545029962796</c:v>
                </c:pt>
                <c:pt idx="34">
                  <c:v>684.82735407859229</c:v>
                </c:pt>
                <c:pt idx="35">
                  <c:v>687.62415769451252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9D4A-B757-C9E4991EB3D6}"/>
            </c:ext>
          </c:extLst>
        </c:ser>
        <c:ser>
          <c:idx val="3"/>
          <c:order val="3"/>
          <c:tx>
            <c:strRef>
              <c:f>'ART increase'!$F$7</c:f>
              <c:strCache>
                <c:ptCount val="1"/>
                <c:pt idx="0">
                  <c:v>NEW-300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increase'!$F$8:$F$43</c:f>
              <c:numCache>
                <c:formatCode>General</c:formatCode>
                <c:ptCount val="36"/>
                <c:pt idx="0">
                  <c:v>325.26238041499431</c:v>
                </c:pt>
                <c:pt idx="1">
                  <c:v>350.39897309586325</c:v>
                </c:pt>
                <c:pt idx="2">
                  <c:v>375.2864832105235</c:v>
                </c:pt>
                <c:pt idx="3">
                  <c:v>399.806497474281</c:v>
                </c:pt>
                <c:pt idx="4">
                  <c:v>423.84767169849937</c:v>
                </c:pt>
                <c:pt idx="5">
                  <c:v>447.30763443851964</c:v>
                </c:pt>
                <c:pt idx="6">
                  <c:v>470.09454311693645</c:v>
                </c:pt>
                <c:pt idx="7">
                  <c:v>492.12825138660395</c:v>
                </c:pt>
                <c:pt idx="8">
                  <c:v>513.34106996713331</c:v>
                </c:pt>
                <c:pt idx="9">
                  <c:v>533.67812569645457</c:v>
                </c:pt>
                <c:pt idx="10">
                  <c:v>553.09734336117731</c:v>
                </c:pt>
                <c:pt idx="11">
                  <c:v>571.5690907610749</c:v>
                </c:pt>
                <c:pt idx="12">
                  <c:v>589.07553873089273</c:v>
                </c:pt>
                <c:pt idx="13">
                  <c:v>605.60979433319312</c:v>
                </c:pt>
                <c:pt idx="14">
                  <c:v>621.17486745556903</c:v>
                </c:pt>
                <c:pt idx="15">
                  <c:v>635.78252923946616</c:v>
                </c:pt>
                <c:pt idx="16">
                  <c:v>649.4521159830922</c:v>
                </c:pt>
                <c:pt idx="17">
                  <c:v>662.20932531681024</c:v>
                </c:pt>
                <c:pt idx="18">
                  <c:v>674.08504343076743</c:v>
                </c:pt>
                <c:pt idx="19">
                  <c:v>685.11423371580872</c:v>
                </c:pt>
                <c:pt idx="20">
                  <c:v>695.3349089802341</c:v>
                </c:pt>
                <c:pt idx="21">
                  <c:v>704.78720187751173</c:v>
                </c:pt>
                <c:pt idx="22">
                  <c:v>713.51254161120005</c:v>
                </c:pt>
                <c:pt idx="23">
                  <c:v>721.55293951833755</c:v>
                </c:pt>
                <c:pt idx="24">
                  <c:v>728.95038180265306</c:v>
                </c:pt>
                <c:pt idx="25">
                  <c:v>735.74632444183976</c:v>
                </c:pt>
                <c:pt idx="26">
                  <c:v>741.98128302149667</c:v>
                </c:pt>
                <c:pt idx="27">
                  <c:v>747.69450881428043</c:v>
                </c:pt>
                <c:pt idx="28">
                  <c:v>752.92374167699904</c:v>
                </c:pt>
                <c:pt idx="29">
                  <c:v>757.70503013404414</c:v>
                </c:pt>
                <c:pt idx="30">
                  <c:v>762.07260921759462</c:v>
                </c:pt>
                <c:pt idx="31">
                  <c:v>766.05882712527205</c:v>
                </c:pt>
                <c:pt idx="32">
                  <c:v>769.69411243539412</c:v>
                </c:pt>
                <c:pt idx="33">
                  <c:v>773.00697440889098</c:v>
                </c:pt>
                <c:pt idx="34">
                  <c:v>776.02402974353504</c:v>
                </c:pt>
                <c:pt idx="35">
                  <c:v>778.77004998445545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9D4A-B757-C9E4991EB3D6}"/>
            </c:ext>
          </c:extLst>
        </c:ser>
        <c:ser>
          <c:idx val="4"/>
          <c:order val="4"/>
          <c:tx>
            <c:strRef>
              <c:f>'ART increase'!$G$7</c:f>
              <c:strCache>
                <c:ptCount val="1"/>
                <c:pt idx="0">
                  <c:v>NEW-400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increase'!$G$8:$G$43</c:f>
              <c:numCache>
                <c:formatCode>General</c:formatCode>
                <c:ptCount val="36"/>
                <c:pt idx="0">
                  <c:v>421.97267005763166</c:v>
                </c:pt>
                <c:pt idx="1">
                  <c:v>443.83593267487851</c:v>
                </c:pt>
                <c:pt idx="2">
                  <c:v>465.48254868343275</c:v>
                </c:pt>
                <c:pt idx="3">
                  <c:v>486.80952477893101</c:v>
                </c:pt>
                <c:pt idx="4">
                  <c:v>507.72001620329621</c:v>
                </c:pt>
                <c:pt idx="5">
                  <c:v>528.12498249637133</c:v>
                </c:pt>
                <c:pt idx="6">
                  <c:v>547.94454097816242</c:v>
                </c:pt>
                <c:pt idx="7">
                  <c:v>567.10898209583956</c:v>
                </c:pt>
                <c:pt idx="8">
                  <c:v>585.55943118280379</c:v>
                </c:pt>
                <c:pt idx="9">
                  <c:v>603.24816075394165</c:v>
                </c:pt>
                <c:pt idx="10">
                  <c:v>620.13857470206744</c:v>
                </c:pt>
                <c:pt idx="11">
                  <c:v>636.20489958271742</c:v>
                </c:pt>
                <c:pt idx="12">
                  <c:v>651.43162797501077</c:v>
                </c:pt>
                <c:pt idx="13">
                  <c:v>665.81276455160423</c:v>
                </c:pt>
                <c:pt idx="14">
                  <c:v>679.35092724738411</c:v>
                </c:pt>
                <c:pt idx="15">
                  <c:v>692.05635434563715</c:v>
                </c:pt>
                <c:pt idx="16">
                  <c:v>703.94586413876823</c:v>
                </c:pt>
                <c:pt idx="17">
                  <c:v>715.04180786779011</c:v>
                </c:pt>
                <c:pt idx="18">
                  <c:v>725.37104967037749</c:v>
                </c:pt>
                <c:pt idx="19">
                  <c:v>734.96399994485773</c:v>
                </c:pt>
                <c:pt idx="20">
                  <c:v>743.85372140666141</c:v>
                </c:pt>
                <c:pt idx="21">
                  <c:v>752.07512056652445</c:v>
                </c:pt>
                <c:pt idx="22">
                  <c:v>759.66423164630555</c:v>
                </c:pt>
                <c:pt idx="23">
                  <c:v>766.65759519492599</c:v>
                </c:pt>
                <c:pt idx="24">
                  <c:v>773.09172990090019</c:v>
                </c:pt>
                <c:pt idx="25">
                  <c:v>779.00269327364754</c:v>
                </c:pt>
                <c:pt idx="26">
                  <c:v>784.42572488995893</c:v>
                </c:pt>
                <c:pt idx="27">
                  <c:v>789.3949646546755</c:v>
                </c:pt>
                <c:pt idx="28">
                  <c:v>793.94323787594499</c:v>
                </c:pt>
                <c:pt idx="29">
                  <c:v>798.10189877769676</c:v>
                </c:pt>
                <c:pt idx="30">
                  <c:v>801.90072424770301</c:v>
                </c:pt>
                <c:pt idx="31">
                  <c:v>805.36785004600006</c:v>
                </c:pt>
                <c:pt idx="32">
                  <c:v>808.52974228942685</c:v>
                </c:pt>
                <c:pt idx="33">
                  <c:v>811.41119771422586</c:v>
                </c:pt>
                <c:pt idx="34">
                  <c:v>814.03536694629088</c:v>
                </c:pt>
                <c:pt idx="35">
                  <c:v>816.42379573780363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9D4A-B757-C9E4991EB3D6}"/>
            </c:ext>
          </c:extLst>
        </c:ser>
        <c:ser>
          <c:idx val="5"/>
          <c:order val="5"/>
          <c:tx>
            <c:strRef>
              <c:f>'ART increase'!$H$7</c:f>
              <c:strCache>
                <c:ptCount val="1"/>
                <c:pt idx="0">
                  <c:v>NEW-500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increase'!$H$8:$H$43</c:f>
              <c:numCache>
                <c:formatCode>General</c:formatCode>
                <c:ptCount val="36"/>
                <c:pt idx="0">
                  <c:v>612.24960866409333</c:v>
                </c:pt>
                <c:pt idx="1">
                  <c:v>624.43822345142326</c:v>
                </c:pt>
                <c:pt idx="2">
                  <c:v>636.50605928162486</c:v>
                </c:pt>
                <c:pt idx="3">
                  <c:v>648.39569811355136</c:v>
                </c:pt>
                <c:pt idx="4">
                  <c:v>660.05314967726736</c:v>
                </c:pt>
                <c:pt idx="5">
                  <c:v>671.42877454391237</c:v>
                </c:pt>
                <c:pt idx="6">
                  <c:v>682.47803868251117</c:v>
                </c:pt>
                <c:pt idx="7">
                  <c:v>693.16207950876776</c:v>
                </c:pt>
                <c:pt idx="8">
                  <c:v>703.44807481108137</c:v>
                </c:pt>
                <c:pt idx="9">
                  <c:v>713.3094168529492</c:v>
                </c:pt>
                <c:pt idx="10">
                  <c:v>722.72570356259394</c:v>
                </c:pt>
                <c:pt idx="11">
                  <c:v>731.68256642641279</c:v>
                </c:pt>
                <c:pt idx="12">
                  <c:v>740.17136016658219</c:v>
                </c:pt>
                <c:pt idx="13">
                  <c:v>748.18874243037135</c:v>
                </c:pt>
                <c:pt idx="14">
                  <c:v>755.7361726980248</c:v>
                </c:pt>
                <c:pt idx="15">
                  <c:v>762.81935874030137</c:v>
                </c:pt>
                <c:pt idx="16">
                  <c:v>769.4476766366588</c:v>
                </c:pt>
                <c:pt idx="17">
                  <c:v>775.63358704640041</c:v>
                </c:pt>
                <c:pt idx="18">
                  <c:v>781.39206653690462</c:v>
                </c:pt>
                <c:pt idx="19">
                  <c:v>786.74006869086566</c:v>
                </c:pt>
                <c:pt idx="20">
                  <c:v>791.69602573906525</c:v>
                </c:pt>
                <c:pt idx="21">
                  <c:v>796.2793978151708</c:v>
                </c:pt>
                <c:pt idx="22">
                  <c:v>800.51027374385035</c:v>
                </c:pt>
                <c:pt idx="23">
                  <c:v>804.40902462354052</c:v>
                </c:pt>
                <c:pt idx="24">
                  <c:v>807.99600936565525</c:v>
                </c:pt>
                <c:pt idx="25">
                  <c:v>811.29132977751362</c:v>
                </c:pt>
                <c:pt idx="26">
                  <c:v>814.31463167476068</c:v>
                </c:pt>
                <c:pt idx="27">
                  <c:v>817.08494781368108</c:v>
                </c:pt>
                <c:pt idx="28">
                  <c:v>819.62057807217002</c:v>
                </c:pt>
                <c:pt idx="29">
                  <c:v>821.93900220904129</c:v>
                </c:pt>
                <c:pt idx="30">
                  <c:v>824.05682062932044</c:v>
                </c:pt>
                <c:pt idx="31">
                  <c:v>825.98971882088858</c:v>
                </c:pt>
                <c:pt idx="32">
                  <c:v>827.75245145731469</c:v>
                </c:pt>
                <c:pt idx="33">
                  <c:v>829.35884254425309</c:v>
                </c:pt>
                <c:pt idx="34">
                  <c:v>830.82179839244259</c:v>
                </c:pt>
                <c:pt idx="35">
                  <c:v>832.15333060684111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9D4A-B757-C9E4991EB3D6}"/>
            </c:ext>
          </c:extLst>
        </c:ser>
        <c:ser>
          <c:idx val="6"/>
          <c:order val="6"/>
          <c:tx>
            <c:strRef>
              <c:f>'ART increase'!$I$7</c:f>
              <c:strCache>
                <c:ptCount val="1"/>
                <c:pt idx="0">
                  <c:v>EMOD-50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increase'!$I$8:$I$43</c:f>
              <c:numCache>
                <c:formatCode>General</c:formatCode>
                <c:ptCount val="36"/>
                <c:pt idx="0">
                  <c:v>65.372699999999995</c:v>
                </c:pt>
                <c:pt idx="1">
                  <c:v>80.322800000000001</c:v>
                </c:pt>
                <c:pt idx="2">
                  <c:v>94.850300000000004</c:v>
                </c:pt>
                <c:pt idx="3">
                  <c:v>108.95519999999999</c:v>
                </c:pt>
                <c:pt idx="4">
                  <c:v>122.6375</c:v>
                </c:pt>
                <c:pt idx="5">
                  <c:v>135.8972</c:v>
                </c:pt>
                <c:pt idx="6">
                  <c:v>148.73429999999999</c:v>
                </c:pt>
                <c:pt idx="7">
                  <c:v>161.14879999999999</c:v>
                </c:pt>
                <c:pt idx="8">
                  <c:v>173.14070000000001</c:v>
                </c:pt>
                <c:pt idx="9">
                  <c:v>184.71</c:v>
                </c:pt>
                <c:pt idx="10">
                  <c:v>195.85670000000002</c:v>
                </c:pt>
                <c:pt idx="11">
                  <c:v>206.58079999999998</c:v>
                </c:pt>
                <c:pt idx="12">
                  <c:v>216.88229999999999</c:v>
                </c:pt>
                <c:pt idx="13">
                  <c:v>226.76119999999997</c:v>
                </c:pt>
                <c:pt idx="14">
                  <c:v>236.2175</c:v>
                </c:pt>
                <c:pt idx="15">
                  <c:v>245.25119999999998</c:v>
                </c:pt>
                <c:pt idx="16">
                  <c:v>253.8623</c:v>
                </c:pt>
                <c:pt idx="17">
                  <c:v>262.05079999999998</c:v>
                </c:pt>
                <c:pt idx="18">
                  <c:v>269.81670000000003</c:v>
                </c:pt>
                <c:pt idx="19">
                  <c:v>277.16000000000003</c:v>
                </c:pt>
                <c:pt idx="20">
                  <c:v>284.08070000000004</c:v>
                </c:pt>
                <c:pt idx="21">
                  <c:v>290.5788</c:v>
                </c:pt>
                <c:pt idx="22">
                  <c:v>296.65430000000003</c:v>
                </c:pt>
                <c:pt idx="23">
                  <c:v>302.30719999999997</c:v>
                </c:pt>
                <c:pt idx="24">
                  <c:v>307.53749999999997</c:v>
                </c:pt>
                <c:pt idx="25">
                  <c:v>312.34519999999998</c:v>
                </c:pt>
                <c:pt idx="26">
                  <c:v>316.73029999999994</c:v>
                </c:pt>
                <c:pt idx="27">
                  <c:v>320.69279999999998</c:v>
                </c:pt>
                <c:pt idx="28">
                  <c:v>324.23270000000002</c:v>
                </c:pt>
                <c:pt idx="29">
                  <c:v>327.35000000000002</c:v>
                </c:pt>
                <c:pt idx="30">
                  <c:v>330.04470000000003</c:v>
                </c:pt>
                <c:pt idx="31">
                  <c:v>332.3168</c:v>
                </c:pt>
                <c:pt idx="32">
                  <c:v>334.16629999999998</c:v>
                </c:pt>
                <c:pt idx="33">
                  <c:v>335.59320000000002</c:v>
                </c:pt>
                <c:pt idx="34">
                  <c:v>336.59749999999997</c:v>
                </c:pt>
                <c:pt idx="35">
                  <c:v>337.17920000000004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24-9D4A-B757-C9E4991EB3D6}"/>
            </c:ext>
          </c:extLst>
        </c:ser>
        <c:ser>
          <c:idx val="7"/>
          <c:order val="7"/>
          <c:tx>
            <c:strRef>
              <c:f>'ART increase'!$J$7</c:f>
              <c:strCache>
                <c:ptCount val="1"/>
                <c:pt idx="0">
                  <c:v>EMOD-100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increase'!$J$8:$J$43</c:f>
              <c:numCache>
                <c:formatCode>General</c:formatCode>
                <c:ptCount val="36"/>
                <c:pt idx="0">
                  <c:v>115.37269999999999</c:v>
                </c:pt>
                <c:pt idx="1">
                  <c:v>130.3228</c:v>
                </c:pt>
                <c:pt idx="2">
                  <c:v>144.8503</c:v>
                </c:pt>
                <c:pt idx="3">
                  <c:v>158.95519999999999</c:v>
                </c:pt>
                <c:pt idx="4">
                  <c:v>172.63749999999999</c:v>
                </c:pt>
                <c:pt idx="5">
                  <c:v>185.8972</c:v>
                </c:pt>
                <c:pt idx="6">
                  <c:v>198.73429999999999</c:v>
                </c:pt>
                <c:pt idx="7">
                  <c:v>211.14879999999999</c:v>
                </c:pt>
                <c:pt idx="8">
                  <c:v>223.14070000000001</c:v>
                </c:pt>
                <c:pt idx="9">
                  <c:v>234.71</c:v>
                </c:pt>
                <c:pt idx="10">
                  <c:v>245.85670000000002</c:v>
                </c:pt>
                <c:pt idx="11">
                  <c:v>256.58079999999995</c:v>
                </c:pt>
                <c:pt idx="12">
                  <c:v>266.88229999999999</c:v>
                </c:pt>
                <c:pt idx="13">
                  <c:v>276.76119999999997</c:v>
                </c:pt>
                <c:pt idx="14">
                  <c:v>286.21749999999997</c:v>
                </c:pt>
                <c:pt idx="15">
                  <c:v>295.25119999999998</c:v>
                </c:pt>
                <c:pt idx="16">
                  <c:v>303.8623</c:v>
                </c:pt>
                <c:pt idx="17">
                  <c:v>312.05079999999998</c:v>
                </c:pt>
                <c:pt idx="18">
                  <c:v>319.81670000000003</c:v>
                </c:pt>
                <c:pt idx="19">
                  <c:v>327.16000000000003</c:v>
                </c:pt>
                <c:pt idx="20">
                  <c:v>334.08070000000004</c:v>
                </c:pt>
                <c:pt idx="21">
                  <c:v>340.5788</c:v>
                </c:pt>
                <c:pt idx="22">
                  <c:v>346.65430000000003</c:v>
                </c:pt>
                <c:pt idx="23">
                  <c:v>352.30719999999997</c:v>
                </c:pt>
                <c:pt idx="24">
                  <c:v>357.53749999999997</c:v>
                </c:pt>
                <c:pt idx="25">
                  <c:v>362.34519999999998</c:v>
                </c:pt>
                <c:pt idx="26">
                  <c:v>366.73029999999994</c:v>
                </c:pt>
                <c:pt idx="27">
                  <c:v>370.69279999999998</c:v>
                </c:pt>
                <c:pt idx="28">
                  <c:v>374.23270000000002</c:v>
                </c:pt>
                <c:pt idx="29">
                  <c:v>377.35</c:v>
                </c:pt>
                <c:pt idx="30">
                  <c:v>380.04470000000003</c:v>
                </c:pt>
                <c:pt idx="31">
                  <c:v>382.3168</c:v>
                </c:pt>
                <c:pt idx="32">
                  <c:v>384.16629999999998</c:v>
                </c:pt>
                <c:pt idx="33">
                  <c:v>385.59320000000002</c:v>
                </c:pt>
                <c:pt idx="34">
                  <c:v>386.59749999999997</c:v>
                </c:pt>
                <c:pt idx="35">
                  <c:v>387.17920000000004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24-9D4A-B757-C9E4991EB3D6}"/>
            </c:ext>
          </c:extLst>
        </c:ser>
        <c:ser>
          <c:idx val="8"/>
          <c:order val="8"/>
          <c:tx>
            <c:strRef>
              <c:f>'ART increase'!$K$7</c:f>
              <c:strCache>
                <c:ptCount val="1"/>
                <c:pt idx="0">
                  <c:v>EMOD-200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increase'!$K$8:$K$43</c:f>
              <c:numCache>
                <c:formatCode>General</c:formatCode>
                <c:ptCount val="36"/>
                <c:pt idx="0">
                  <c:v>215.37270000000001</c:v>
                </c:pt>
                <c:pt idx="1">
                  <c:v>230.3228</c:v>
                </c:pt>
                <c:pt idx="2">
                  <c:v>244.8503</c:v>
                </c:pt>
                <c:pt idx="3">
                  <c:v>258.95519999999999</c:v>
                </c:pt>
                <c:pt idx="4">
                  <c:v>272.63749999999999</c:v>
                </c:pt>
                <c:pt idx="5">
                  <c:v>285.8972</c:v>
                </c:pt>
                <c:pt idx="6">
                  <c:v>298.73429999999996</c:v>
                </c:pt>
                <c:pt idx="7">
                  <c:v>311.14879999999999</c:v>
                </c:pt>
                <c:pt idx="8">
                  <c:v>323.14070000000004</c:v>
                </c:pt>
                <c:pt idx="9">
                  <c:v>334.71000000000004</c:v>
                </c:pt>
                <c:pt idx="10">
                  <c:v>345.85670000000005</c:v>
                </c:pt>
                <c:pt idx="11">
                  <c:v>356.58079999999995</c:v>
                </c:pt>
                <c:pt idx="12">
                  <c:v>366.88229999999999</c:v>
                </c:pt>
                <c:pt idx="13">
                  <c:v>376.76119999999997</c:v>
                </c:pt>
                <c:pt idx="14">
                  <c:v>386.21749999999997</c:v>
                </c:pt>
                <c:pt idx="15">
                  <c:v>395.25119999999998</c:v>
                </c:pt>
                <c:pt idx="16">
                  <c:v>403.8623</c:v>
                </c:pt>
                <c:pt idx="17">
                  <c:v>412.05079999999998</c:v>
                </c:pt>
                <c:pt idx="18">
                  <c:v>419.81670000000003</c:v>
                </c:pt>
                <c:pt idx="19">
                  <c:v>427.16</c:v>
                </c:pt>
                <c:pt idx="20">
                  <c:v>434.08070000000004</c:v>
                </c:pt>
                <c:pt idx="21">
                  <c:v>440.5788</c:v>
                </c:pt>
                <c:pt idx="22">
                  <c:v>446.65430000000003</c:v>
                </c:pt>
                <c:pt idx="23">
                  <c:v>452.30719999999997</c:v>
                </c:pt>
                <c:pt idx="24">
                  <c:v>457.53749999999997</c:v>
                </c:pt>
                <c:pt idx="25">
                  <c:v>462.34519999999998</c:v>
                </c:pt>
                <c:pt idx="26">
                  <c:v>466.73029999999994</c:v>
                </c:pt>
                <c:pt idx="27">
                  <c:v>470.69279999999998</c:v>
                </c:pt>
                <c:pt idx="28">
                  <c:v>474.23270000000002</c:v>
                </c:pt>
                <c:pt idx="29">
                  <c:v>477.35</c:v>
                </c:pt>
                <c:pt idx="30">
                  <c:v>480.04470000000003</c:v>
                </c:pt>
                <c:pt idx="31">
                  <c:v>482.3168</c:v>
                </c:pt>
                <c:pt idx="32">
                  <c:v>484.16629999999998</c:v>
                </c:pt>
                <c:pt idx="33">
                  <c:v>485.59320000000002</c:v>
                </c:pt>
                <c:pt idx="34">
                  <c:v>486.59749999999997</c:v>
                </c:pt>
                <c:pt idx="35">
                  <c:v>487.17920000000004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24-9D4A-B757-C9E4991EB3D6}"/>
            </c:ext>
          </c:extLst>
        </c:ser>
        <c:ser>
          <c:idx val="9"/>
          <c:order val="9"/>
          <c:tx>
            <c:strRef>
              <c:f>'ART increase'!$L$7</c:f>
              <c:strCache>
                <c:ptCount val="1"/>
                <c:pt idx="0">
                  <c:v>EMOD-300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increase'!$L$8:$L$43</c:f>
              <c:numCache>
                <c:formatCode>General</c:formatCode>
                <c:ptCount val="36"/>
                <c:pt idx="0">
                  <c:v>315.37270000000001</c:v>
                </c:pt>
                <c:pt idx="1">
                  <c:v>330.32280000000003</c:v>
                </c:pt>
                <c:pt idx="2">
                  <c:v>344.8503</c:v>
                </c:pt>
                <c:pt idx="3">
                  <c:v>358.95519999999999</c:v>
                </c:pt>
                <c:pt idx="4">
                  <c:v>372.63749999999999</c:v>
                </c:pt>
                <c:pt idx="5">
                  <c:v>385.8972</c:v>
                </c:pt>
                <c:pt idx="6">
                  <c:v>398.73429999999996</c:v>
                </c:pt>
                <c:pt idx="7">
                  <c:v>411.14879999999999</c:v>
                </c:pt>
                <c:pt idx="8">
                  <c:v>423.14070000000004</c:v>
                </c:pt>
                <c:pt idx="9">
                  <c:v>434.71000000000004</c:v>
                </c:pt>
                <c:pt idx="10">
                  <c:v>445.85670000000005</c:v>
                </c:pt>
                <c:pt idx="11">
                  <c:v>456.58079999999995</c:v>
                </c:pt>
                <c:pt idx="12">
                  <c:v>466.88229999999999</c:v>
                </c:pt>
                <c:pt idx="13">
                  <c:v>476.76119999999997</c:v>
                </c:pt>
                <c:pt idx="14">
                  <c:v>486.21749999999997</c:v>
                </c:pt>
                <c:pt idx="15">
                  <c:v>495.25119999999998</c:v>
                </c:pt>
                <c:pt idx="16">
                  <c:v>503.8623</c:v>
                </c:pt>
                <c:pt idx="17">
                  <c:v>512.05079999999998</c:v>
                </c:pt>
                <c:pt idx="18">
                  <c:v>519.81670000000008</c:v>
                </c:pt>
                <c:pt idx="19">
                  <c:v>527.16000000000008</c:v>
                </c:pt>
                <c:pt idx="20">
                  <c:v>534.08069999999998</c:v>
                </c:pt>
                <c:pt idx="21">
                  <c:v>540.5788</c:v>
                </c:pt>
                <c:pt idx="22">
                  <c:v>546.65430000000003</c:v>
                </c:pt>
                <c:pt idx="23">
                  <c:v>552.30719999999997</c:v>
                </c:pt>
                <c:pt idx="24">
                  <c:v>557.53749999999991</c:v>
                </c:pt>
                <c:pt idx="25">
                  <c:v>562.34519999999998</c:v>
                </c:pt>
                <c:pt idx="26">
                  <c:v>566.73029999999994</c:v>
                </c:pt>
                <c:pt idx="27">
                  <c:v>570.69280000000003</c:v>
                </c:pt>
                <c:pt idx="28">
                  <c:v>574.23270000000002</c:v>
                </c:pt>
                <c:pt idx="29">
                  <c:v>577.35</c:v>
                </c:pt>
                <c:pt idx="30">
                  <c:v>580.04470000000003</c:v>
                </c:pt>
                <c:pt idx="31">
                  <c:v>582.31680000000006</c:v>
                </c:pt>
                <c:pt idx="32">
                  <c:v>584.16629999999998</c:v>
                </c:pt>
                <c:pt idx="33">
                  <c:v>585.59320000000002</c:v>
                </c:pt>
                <c:pt idx="34">
                  <c:v>586.59749999999997</c:v>
                </c:pt>
                <c:pt idx="35">
                  <c:v>587.17920000000004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24-9D4A-B757-C9E4991EB3D6}"/>
            </c:ext>
          </c:extLst>
        </c:ser>
        <c:ser>
          <c:idx val="10"/>
          <c:order val="10"/>
          <c:tx>
            <c:strRef>
              <c:f>'ART increase'!$M$7</c:f>
              <c:strCache>
                <c:ptCount val="1"/>
                <c:pt idx="0">
                  <c:v>EMOD-400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increase'!$M$8:$M$43</c:f>
              <c:numCache>
                <c:formatCode>General</c:formatCode>
                <c:ptCount val="36"/>
                <c:pt idx="0">
                  <c:v>415.37270000000001</c:v>
                </c:pt>
                <c:pt idx="1">
                  <c:v>430.32280000000003</c:v>
                </c:pt>
                <c:pt idx="2">
                  <c:v>444.8503</c:v>
                </c:pt>
                <c:pt idx="3">
                  <c:v>458.95519999999999</c:v>
                </c:pt>
                <c:pt idx="4">
                  <c:v>472.63749999999999</c:v>
                </c:pt>
                <c:pt idx="5">
                  <c:v>485.8972</c:v>
                </c:pt>
                <c:pt idx="6">
                  <c:v>498.73429999999996</c:v>
                </c:pt>
                <c:pt idx="7">
                  <c:v>511.14879999999999</c:v>
                </c:pt>
                <c:pt idx="8">
                  <c:v>523.14070000000004</c:v>
                </c:pt>
                <c:pt idx="9">
                  <c:v>534.71</c:v>
                </c:pt>
                <c:pt idx="10">
                  <c:v>545.85670000000005</c:v>
                </c:pt>
                <c:pt idx="11">
                  <c:v>556.58079999999995</c:v>
                </c:pt>
                <c:pt idx="12">
                  <c:v>566.88229999999999</c:v>
                </c:pt>
                <c:pt idx="13">
                  <c:v>576.76119999999992</c:v>
                </c:pt>
                <c:pt idx="14">
                  <c:v>586.21749999999997</c:v>
                </c:pt>
                <c:pt idx="15">
                  <c:v>595.25119999999993</c:v>
                </c:pt>
                <c:pt idx="16">
                  <c:v>603.8623</c:v>
                </c:pt>
                <c:pt idx="17">
                  <c:v>612.05079999999998</c:v>
                </c:pt>
                <c:pt idx="18">
                  <c:v>619.81670000000008</c:v>
                </c:pt>
                <c:pt idx="19">
                  <c:v>627.16000000000008</c:v>
                </c:pt>
                <c:pt idx="20">
                  <c:v>634.08069999999998</c:v>
                </c:pt>
                <c:pt idx="21">
                  <c:v>640.5788</c:v>
                </c:pt>
                <c:pt idx="22">
                  <c:v>646.65430000000003</c:v>
                </c:pt>
                <c:pt idx="23">
                  <c:v>652.30719999999997</c:v>
                </c:pt>
                <c:pt idx="24">
                  <c:v>657.53749999999991</c:v>
                </c:pt>
                <c:pt idx="25">
                  <c:v>662.34519999999998</c:v>
                </c:pt>
                <c:pt idx="26">
                  <c:v>666.73029999999994</c:v>
                </c:pt>
                <c:pt idx="27">
                  <c:v>670.69280000000003</c:v>
                </c:pt>
                <c:pt idx="28">
                  <c:v>674.23270000000002</c:v>
                </c:pt>
                <c:pt idx="29">
                  <c:v>677.35</c:v>
                </c:pt>
                <c:pt idx="30">
                  <c:v>680.04470000000003</c:v>
                </c:pt>
                <c:pt idx="31">
                  <c:v>682.31680000000006</c:v>
                </c:pt>
                <c:pt idx="32">
                  <c:v>684.16629999999998</c:v>
                </c:pt>
                <c:pt idx="33">
                  <c:v>685.59320000000002</c:v>
                </c:pt>
                <c:pt idx="34">
                  <c:v>686.59749999999997</c:v>
                </c:pt>
                <c:pt idx="35">
                  <c:v>687.17920000000004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24-9D4A-B757-C9E4991EB3D6}"/>
            </c:ext>
          </c:extLst>
        </c:ser>
        <c:ser>
          <c:idx val="11"/>
          <c:order val="11"/>
          <c:tx>
            <c:strRef>
              <c:f>'ART increase'!$N$7</c:f>
              <c:strCache>
                <c:ptCount val="1"/>
                <c:pt idx="0">
                  <c:v>EMOD-500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'ART increase'!$B$8:$B$43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'ART increase'!$N$8:$N$43</c:f>
              <c:numCache>
                <c:formatCode>General</c:formatCode>
                <c:ptCount val="36"/>
                <c:pt idx="0">
                  <c:v>515.37270000000001</c:v>
                </c:pt>
                <c:pt idx="1">
                  <c:v>530.32280000000003</c:v>
                </c:pt>
                <c:pt idx="2">
                  <c:v>544.85029999999995</c:v>
                </c:pt>
                <c:pt idx="3">
                  <c:v>558.95519999999999</c:v>
                </c:pt>
                <c:pt idx="4">
                  <c:v>572.63750000000005</c:v>
                </c:pt>
                <c:pt idx="5">
                  <c:v>585.8972</c:v>
                </c:pt>
                <c:pt idx="6">
                  <c:v>598.73429999999996</c:v>
                </c:pt>
                <c:pt idx="7">
                  <c:v>611.14879999999994</c:v>
                </c:pt>
                <c:pt idx="8">
                  <c:v>623.14070000000004</c:v>
                </c:pt>
                <c:pt idx="9">
                  <c:v>634.71</c:v>
                </c:pt>
                <c:pt idx="10">
                  <c:v>645.85670000000005</c:v>
                </c:pt>
                <c:pt idx="11">
                  <c:v>656.58079999999995</c:v>
                </c:pt>
                <c:pt idx="12">
                  <c:v>666.88229999999999</c:v>
                </c:pt>
                <c:pt idx="13">
                  <c:v>676.76119999999992</c:v>
                </c:pt>
                <c:pt idx="14">
                  <c:v>686.21749999999997</c:v>
                </c:pt>
                <c:pt idx="15">
                  <c:v>695.25119999999993</c:v>
                </c:pt>
                <c:pt idx="16">
                  <c:v>703.8623</c:v>
                </c:pt>
                <c:pt idx="17">
                  <c:v>712.05079999999998</c:v>
                </c:pt>
                <c:pt idx="18">
                  <c:v>719.81670000000008</c:v>
                </c:pt>
                <c:pt idx="19">
                  <c:v>727.16000000000008</c:v>
                </c:pt>
                <c:pt idx="20">
                  <c:v>734.08069999999998</c:v>
                </c:pt>
                <c:pt idx="21">
                  <c:v>740.5788</c:v>
                </c:pt>
                <c:pt idx="22">
                  <c:v>746.65430000000003</c:v>
                </c:pt>
                <c:pt idx="23">
                  <c:v>752.30719999999997</c:v>
                </c:pt>
                <c:pt idx="24">
                  <c:v>757.53749999999991</c:v>
                </c:pt>
                <c:pt idx="25">
                  <c:v>762.34519999999998</c:v>
                </c:pt>
                <c:pt idx="26">
                  <c:v>766.73029999999994</c:v>
                </c:pt>
                <c:pt idx="27">
                  <c:v>770.69280000000003</c:v>
                </c:pt>
                <c:pt idx="28">
                  <c:v>774.23270000000002</c:v>
                </c:pt>
                <c:pt idx="29">
                  <c:v>777.35</c:v>
                </c:pt>
                <c:pt idx="30">
                  <c:v>780.04470000000003</c:v>
                </c:pt>
                <c:pt idx="31">
                  <c:v>782.31680000000006</c:v>
                </c:pt>
                <c:pt idx="32">
                  <c:v>784.16629999999998</c:v>
                </c:pt>
                <c:pt idx="33">
                  <c:v>785.59320000000002</c:v>
                </c:pt>
                <c:pt idx="34">
                  <c:v>786.59749999999997</c:v>
                </c:pt>
                <c:pt idx="35">
                  <c:v>787.17920000000004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24-9D4A-B757-C9E4991E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53519"/>
        <c:axId val="177653903"/>
      </c:lineChart>
      <c:catAx>
        <c:axId val="1776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3903"/>
        <c:crosses val="autoZero"/>
        <c:auto val="1"/>
        <c:lblAlgn val="ctr"/>
        <c:lblOffset val="100"/>
        <c:noMultiLvlLbl val="0"/>
      </c:catAx>
      <c:valAx>
        <c:axId val="1776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755650</xdr:colOff>
      <xdr:row>3</xdr:row>
      <xdr:rowOff>0</xdr:rowOff>
    </xdr:from>
    <xdr:to>
      <xdr:col>25</xdr:col>
      <xdr:colOff>546100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B7B50-5DE5-7E46-A672-5264C1893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4ECD-8E50-6F4D-9E03-50946637B4C1}">
  <dimension ref="B1:O63"/>
  <sheetViews>
    <sheetView tabSelected="1" topLeftCell="A2" workbookViewId="0">
      <selection activeCell="C2" sqref="C2"/>
    </sheetView>
  </sheetViews>
  <sheetFormatPr baseColWidth="10" defaultRowHeight="16"/>
  <sheetData>
    <row r="1" spans="2:15">
      <c r="C1" s="1"/>
      <c r="D1" s="1"/>
      <c r="E1" s="1"/>
      <c r="F1" s="1"/>
      <c r="G1" s="1"/>
      <c r="H1" s="1"/>
      <c r="J1" t="s">
        <v>13</v>
      </c>
    </row>
    <row r="2" spans="2:15">
      <c r="B2" s="1" t="s">
        <v>0</v>
      </c>
      <c r="C2" s="1">
        <v>0.1</v>
      </c>
      <c r="D2" s="1">
        <v>0.1</v>
      </c>
      <c r="E2" s="1">
        <v>0.1</v>
      </c>
      <c r="F2" s="1">
        <v>0.1</v>
      </c>
      <c r="G2" s="1">
        <v>0.1</v>
      </c>
      <c r="H2" s="1">
        <v>0.1</v>
      </c>
      <c r="J2" s="1">
        <v>15.584</v>
      </c>
    </row>
    <row r="3" spans="2:15">
      <c r="B3" s="1">
        <v>1</v>
      </c>
      <c r="C3" s="1">
        <f>(1000-C6)/500*LN(1000/C$6)</f>
        <v>5.6918913197525827</v>
      </c>
      <c r="D3" s="1">
        <f t="shared" ref="D3:H3" si="0">(1000-D6)/500*LN(1000/D$6)</f>
        <v>4.1446531673892828</v>
      </c>
      <c r="E3" s="1">
        <f t="shared" si="0"/>
        <v>2.5751006598945607</v>
      </c>
      <c r="F3" s="1">
        <f t="shared" si="0"/>
        <v>1.6855619260563104</v>
      </c>
      <c r="G3" s="1">
        <f t="shared" si="0"/>
        <v>1.0995488782489862</v>
      </c>
      <c r="H3" s="1">
        <f t="shared" si="0"/>
        <v>0.40866049901279261</v>
      </c>
      <c r="J3" s="1">
        <v>0.21129999999999999</v>
      </c>
    </row>
    <row r="4" spans="2:15">
      <c r="B4" s="1"/>
      <c r="C4" s="1">
        <f t="shared" ref="C4:H4" si="1">(1000-C6)/500</f>
        <v>1.9</v>
      </c>
      <c r="D4" s="1">
        <f t="shared" ref="D4:H4" si="2">(1000-D6)/500</f>
        <v>1.8</v>
      </c>
      <c r="E4" s="1">
        <f t="shared" si="2"/>
        <v>1.6</v>
      </c>
      <c r="F4" s="1">
        <f t="shared" si="2"/>
        <v>1.4</v>
      </c>
      <c r="G4" s="1">
        <f t="shared" si="2"/>
        <v>1.2</v>
      </c>
      <c r="H4" s="1">
        <f t="shared" si="2"/>
        <v>0.8</v>
      </c>
      <c r="J4" s="1"/>
    </row>
    <row r="5" spans="2:15">
      <c r="B5" s="1"/>
      <c r="C5" s="1">
        <f>C3*C6</f>
        <v>284.59456598762915</v>
      </c>
      <c r="D5" s="1">
        <f t="shared" ref="D5:H5" si="3">D3*D6</f>
        <v>414.46531673892827</v>
      </c>
      <c r="E5" s="1">
        <f t="shared" si="3"/>
        <v>515.0201319789121</v>
      </c>
      <c r="F5" s="1">
        <f t="shared" si="3"/>
        <v>505.66857781689311</v>
      </c>
      <c r="G5" s="1">
        <f t="shared" si="3"/>
        <v>439.81955129959448</v>
      </c>
      <c r="H5" s="1">
        <f t="shared" si="3"/>
        <v>245.19629940767555</v>
      </c>
    </row>
    <row r="6" spans="2:15">
      <c r="B6" s="1"/>
      <c r="C6" s="1">
        <v>50</v>
      </c>
      <c r="D6" s="1">
        <v>100</v>
      </c>
      <c r="E6" s="1">
        <v>200</v>
      </c>
      <c r="F6" s="1">
        <v>300</v>
      </c>
      <c r="G6" s="1">
        <v>400</v>
      </c>
      <c r="H6" s="1">
        <v>600</v>
      </c>
      <c r="I6" s="1">
        <v>50</v>
      </c>
      <c r="J6" s="1">
        <v>100</v>
      </c>
      <c r="K6" s="1">
        <v>200</v>
      </c>
      <c r="L6" s="1">
        <v>300</v>
      </c>
      <c r="M6" s="1">
        <v>400</v>
      </c>
      <c r="N6" s="1">
        <v>500</v>
      </c>
    </row>
    <row r="7" spans="2:15">
      <c r="B7" s="1"/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14</v>
      </c>
    </row>
    <row r="8" spans="2:15">
      <c r="B8" s="1">
        <v>1</v>
      </c>
      <c r="C8" s="1">
        <f t="shared" ref="C8:H17" si="4">2*C$5/(1+EXP(-$B8*C$2))-C$5+C$6</f>
        <v>64.217882038585117</v>
      </c>
      <c r="D8" s="1">
        <f t="shared" si="4"/>
        <v>120.70601370067988</v>
      </c>
      <c r="E8" s="1">
        <f t="shared" si="4"/>
        <v>225.72956886425936</v>
      </c>
      <c r="F8" s="1">
        <f t="shared" si="4"/>
        <v>325.26238041499431</v>
      </c>
      <c r="G8" s="1">
        <f t="shared" si="4"/>
        <v>421.97267005763166</v>
      </c>
      <c r="H8" s="1">
        <f t="shared" si="4"/>
        <v>612.24960866409333</v>
      </c>
      <c r="I8" s="1">
        <f t="shared" ref="I8:N17" si="5">$O8+I$6</f>
        <v>65.372699999999995</v>
      </c>
      <c r="J8" s="1">
        <f t="shared" si="5"/>
        <v>115.37269999999999</v>
      </c>
      <c r="K8" s="1">
        <f t="shared" si="5"/>
        <v>215.37270000000001</v>
      </c>
      <c r="L8" s="1">
        <f t="shared" si="5"/>
        <v>315.37270000000001</v>
      </c>
      <c r="M8" s="1">
        <f t="shared" si="5"/>
        <v>415.37270000000001</v>
      </c>
      <c r="N8" s="1">
        <f t="shared" si="5"/>
        <v>515.37270000000001</v>
      </c>
      <c r="O8" s="1">
        <f>$J$2*$B8-$J$3*$B8^2</f>
        <v>15.3727</v>
      </c>
    </row>
    <row r="9" spans="2:15">
      <c r="B9" s="1">
        <v>2</v>
      </c>
      <c r="C9" s="1">
        <f t="shared" si="4"/>
        <v>78.364969673146675</v>
      </c>
      <c r="D9" s="1">
        <f t="shared" si="4"/>
        <v>141.30892696096618</v>
      </c>
      <c r="E9" s="1">
        <f t="shared" si="4"/>
        <v>251.33102374581824</v>
      </c>
      <c r="F9" s="1">
        <f t="shared" si="4"/>
        <v>350.39897309586325</v>
      </c>
      <c r="G9" s="1">
        <f t="shared" si="4"/>
        <v>443.83593267487851</v>
      </c>
      <c r="H9" s="1">
        <f t="shared" si="4"/>
        <v>624.43822345142326</v>
      </c>
      <c r="I9" s="1">
        <f t="shared" si="5"/>
        <v>80.322800000000001</v>
      </c>
      <c r="J9" s="1">
        <f t="shared" si="5"/>
        <v>130.3228</v>
      </c>
      <c r="K9" s="1">
        <f t="shared" si="5"/>
        <v>230.3228</v>
      </c>
      <c r="L9" s="1">
        <f t="shared" si="5"/>
        <v>330.32280000000003</v>
      </c>
      <c r="M9" s="1">
        <f t="shared" si="5"/>
        <v>430.32280000000003</v>
      </c>
      <c r="N9" s="1">
        <f t="shared" si="5"/>
        <v>530.32280000000003</v>
      </c>
      <c r="O9" s="1">
        <f t="shared" ref="O9:O63" si="6">$J$2*$B9-$J$3*$B9^2</f>
        <v>30.322800000000001</v>
      </c>
    </row>
    <row r="10" spans="2:15">
      <c r="B10" s="1">
        <v>3</v>
      </c>
      <c r="C10" s="1">
        <f t="shared" si="4"/>
        <v>92.371871526081748</v>
      </c>
      <c r="D10" s="1">
        <f t="shared" si="4"/>
        <v>161.70768261837452</v>
      </c>
      <c r="E10" s="1">
        <f t="shared" si="4"/>
        <v>276.67878966636601</v>
      </c>
      <c r="F10" s="1">
        <f t="shared" si="4"/>
        <v>375.2864832105235</v>
      </c>
      <c r="G10" s="1">
        <f t="shared" si="4"/>
        <v>465.48254868343275</v>
      </c>
      <c r="H10" s="1">
        <f t="shared" si="4"/>
        <v>636.50605928162486</v>
      </c>
      <c r="I10" s="1">
        <f t="shared" si="5"/>
        <v>94.850300000000004</v>
      </c>
      <c r="J10" s="1">
        <f t="shared" si="5"/>
        <v>144.8503</v>
      </c>
      <c r="K10" s="1">
        <f t="shared" si="5"/>
        <v>244.8503</v>
      </c>
      <c r="L10" s="1">
        <f t="shared" si="5"/>
        <v>344.8503</v>
      </c>
      <c r="M10" s="1">
        <f t="shared" si="5"/>
        <v>444.8503</v>
      </c>
      <c r="N10" s="1">
        <f t="shared" si="5"/>
        <v>544.85029999999995</v>
      </c>
      <c r="O10" s="1">
        <f t="shared" si="6"/>
        <v>44.850299999999997</v>
      </c>
    </row>
    <row r="11" spans="2:15">
      <c r="B11" s="1">
        <v>4</v>
      </c>
      <c r="C11" s="1">
        <f t="shared" si="4"/>
        <v>106.17194359607589</v>
      </c>
      <c r="D11" s="1">
        <f t="shared" si="4"/>
        <v>181.8052246134622</v>
      </c>
      <c r="E11" s="1">
        <f t="shared" si="4"/>
        <v>301.65226347161013</v>
      </c>
      <c r="F11" s="1">
        <f t="shared" si="4"/>
        <v>399.806497474281</v>
      </c>
      <c r="G11" s="1">
        <f t="shared" si="4"/>
        <v>486.80952477893101</v>
      </c>
      <c r="H11" s="1">
        <f t="shared" si="4"/>
        <v>648.39569811355136</v>
      </c>
      <c r="I11" s="1">
        <f t="shared" si="5"/>
        <v>108.95519999999999</v>
      </c>
      <c r="J11" s="1">
        <f t="shared" si="5"/>
        <v>158.95519999999999</v>
      </c>
      <c r="K11" s="1">
        <f t="shared" si="5"/>
        <v>258.95519999999999</v>
      </c>
      <c r="L11" s="1">
        <f t="shared" si="5"/>
        <v>358.95519999999999</v>
      </c>
      <c r="M11" s="1">
        <f t="shared" si="5"/>
        <v>458.95519999999999</v>
      </c>
      <c r="N11" s="1">
        <f t="shared" si="5"/>
        <v>558.95519999999999</v>
      </c>
      <c r="O11" s="1">
        <f t="shared" si="6"/>
        <v>58.955199999999998</v>
      </c>
    </row>
    <row r="12" spans="2:15">
      <c r="B12" s="1">
        <v>5</v>
      </c>
      <c r="C12" s="1">
        <f t="shared" si="4"/>
        <v>119.70252042905429</v>
      </c>
      <c r="D12" s="1">
        <f t="shared" si="4"/>
        <v>201.51029098842793</v>
      </c>
      <c r="E12" s="1">
        <f t="shared" si="4"/>
        <v>326.1380418352569</v>
      </c>
      <c r="F12" s="1">
        <f t="shared" si="4"/>
        <v>423.84767169849937</v>
      </c>
      <c r="G12" s="1">
        <f t="shared" si="4"/>
        <v>507.72001620329621</v>
      </c>
      <c r="H12" s="1">
        <f t="shared" si="4"/>
        <v>660.05314967726736</v>
      </c>
      <c r="I12" s="1">
        <f t="shared" si="5"/>
        <v>122.6375</v>
      </c>
      <c r="J12" s="1">
        <f t="shared" si="5"/>
        <v>172.63749999999999</v>
      </c>
      <c r="K12" s="1">
        <f t="shared" si="5"/>
        <v>272.63749999999999</v>
      </c>
      <c r="L12" s="1">
        <f t="shared" si="5"/>
        <v>372.63749999999999</v>
      </c>
      <c r="M12" s="1">
        <f t="shared" si="5"/>
        <v>472.63749999999999</v>
      </c>
      <c r="N12" s="1">
        <f t="shared" si="5"/>
        <v>572.63750000000005</v>
      </c>
      <c r="O12" s="1">
        <f t="shared" si="6"/>
        <v>72.637500000000003</v>
      </c>
    </row>
    <row r="13" spans="2:15">
      <c r="B13" s="1">
        <v>6</v>
      </c>
      <c r="C13" s="1">
        <f t="shared" si="4"/>
        <v>132.90598650738292</v>
      </c>
      <c r="D13" s="1">
        <f t="shared" si="4"/>
        <v>220.73897418979328</v>
      </c>
      <c r="E13" s="1">
        <f t="shared" si="4"/>
        <v>350.03186011193998</v>
      </c>
      <c r="F13" s="1">
        <f t="shared" si="4"/>
        <v>447.30763443851964</v>
      </c>
      <c r="G13" s="1">
        <f t="shared" si="4"/>
        <v>528.12498249637133</v>
      </c>
      <c r="H13" s="1">
        <f t="shared" si="4"/>
        <v>671.42877454391237</v>
      </c>
      <c r="I13" s="1">
        <f t="shared" si="5"/>
        <v>135.8972</v>
      </c>
      <c r="J13" s="1">
        <f t="shared" si="5"/>
        <v>185.8972</v>
      </c>
      <c r="K13" s="1">
        <f t="shared" si="5"/>
        <v>285.8972</v>
      </c>
      <c r="L13" s="1">
        <f t="shared" si="5"/>
        <v>385.8972</v>
      </c>
      <c r="M13" s="1">
        <f t="shared" si="5"/>
        <v>485.8972</v>
      </c>
      <c r="N13" s="1">
        <f t="shared" si="5"/>
        <v>585.8972</v>
      </c>
      <c r="O13" s="1">
        <f t="shared" si="6"/>
        <v>85.897199999999998</v>
      </c>
    </row>
    <row r="14" spans="2:15">
      <c r="B14" s="1">
        <v>7</v>
      </c>
      <c r="C14" s="1">
        <f t="shared" si="4"/>
        <v>145.73065204925098</v>
      </c>
      <c r="D14" s="1">
        <f t="shared" si="4"/>
        <v>239.41599652658732</v>
      </c>
      <c r="E14" s="1">
        <f t="shared" si="4"/>
        <v>373.24017723857628</v>
      </c>
      <c r="F14" s="1">
        <f t="shared" si="4"/>
        <v>470.09454311693645</v>
      </c>
      <c r="G14" s="1">
        <f t="shared" si="4"/>
        <v>547.94454097816242</v>
      </c>
      <c r="H14" s="1">
        <f t="shared" si="4"/>
        <v>682.47803868251117</v>
      </c>
      <c r="I14" s="1">
        <f t="shared" si="5"/>
        <v>148.73429999999999</v>
      </c>
      <c r="J14" s="1">
        <f t="shared" si="5"/>
        <v>198.73429999999999</v>
      </c>
      <c r="K14" s="1">
        <f t="shared" si="5"/>
        <v>298.73429999999996</v>
      </c>
      <c r="L14" s="1">
        <f t="shared" si="5"/>
        <v>398.73429999999996</v>
      </c>
      <c r="M14" s="1">
        <f t="shared" si="5"/>
        <v>498.73429999999996</v>
      </c>
      <c r="N14" s="1">
        <f t="shared" si="5"/>
        <v>598.73429999999996</v>
      </c>
      <c r="O14" s="1">
        <f t="shared" si="6"/>
        <v>98.73429999999999</v>
      </c>
    </row>
    <row r="15" spans="2:15">
      <c r="B15" s="1">
        <v>8</v>
      </c>
      <c r="C15" s="1">
        <f t="shared" si="4"/>
        <v>158.1314100104758</v>
      </c>
      <c r="D15" s="1">
        <f t="shared" si="4"/>
        <v>257.47566698573888</v>
      </c>
      <c r="E15" s="1">
        <f t="shared" si="4"/>
        <v>395.68136468593661</v>
      </c>
      <c r="F15" s="1">
        <f t="shared" si="4"/>
        <v>492.12825138660395</v>
      </c>
      <c r="G15" s="1">
        <f t="shared" si="4"/>
        <v>567.10898209583956</v>
      </c>
      <c r="H15" s="1">
        <f t="shared" si="4"/>
        <v>693.16207950876776</v>
      </c>
      <c r="I15" s="1">
        <f t="shared" si="5"/>
        <v>161.14879999999999</v>
      </c>
      <c r="J15" s="1">
        <f t="shared" si="5"/>
        <v>211.14879999999999</v>
      </c>
      <c r="K15" s="1">
        <f t="shared" si="5"/>
        <v>311.14879999999999</v>
      </c>
      <c r="L15" s="1">
        <f t="shared" si="5"/>
        <v>411.14879999999999</v>
      </c>
      <c r="M15" s="1">
        <f t="shared" si="5"/>
        <v>511.14879999999999</v>
      </c>
      <c r="N15" s="1">
        <f t="shared" si="5"/>
        <v>611.14879999999994</v>
      </c>
      <c r="O15" s="1">
        <f t="shared" si="6"/>
        <v>111.14879999999999</v>
      </c>
    </row>
    <row r="16" spans="2:15">
      <c r="B16" s="1">
        <v>9</v>
      </c>
      <c r="C16" s="1">
        <f t="shared" si="4"/>
        <v>170.07016428973844</v>
      </c>
      <c r="D16" s="1">
        <f t="shared" si="4"/>
        <v>274.86250484278327</v>
      </c>
      <c r="E16" s="1">
        <f t="shared" si="4"/>
        <v>417.28648136563072</v>
      </c>
      <c r="F16" s="1">
        <f t="shared" si="4"/>
        <v>513.34106996713331</v>
      </c>
      <c r="G16" s="1">
        <f t="shared" si="4"/>
        <v>585.55943118280379</v>
      </c>
      <c r="H16" s="1">
        <f t="shared" si="4"/>
        <v>703.44807481108137</v>
      </c>
      <c r="I16" s="1">
        <f t="shared" si="5"/>
        <v>173.14070000000001</v>
      </c>
      <c r="J16" s="1">
        <f t="shared" si="5"/>
        <v>223.14070000000001</v>
      </c>
      <c r="K16" s="1">
        <f t="shared" si="5"/>
        <v>323.14070000000004</v>
      </c>
      <c r="L16" s="1">
        <f t="shared" si="5"/>
        <v>423.14070000000004</v>
      </c>
      <c r="M16" s="1">
        <f t="shared" si="5"/>
        <v>523.14070000000004</v>
      </c>
      <c r="N16" s="1">
        <f t="shared" si="5"/>
        <v>623.14070000000004</v>
      </c>
      <c r="O16" s="1">
        <f t="shared" si="6"/>
        <v>123.14070000000001</v>
      </c>
    </row>
    <row r="17" spans="2:15">
      <c r="B17" s="1">
        <v>10</v>
      </c>
      <c r="C17" s="1">
        <f t="shared" si="4"/>
        <v>181.51603180584942</v>
      </c>
      <c r="D17" s="1">
        <f t="shared" si="4"/>
        <v>291.53153395426301</v>
      </c>
      <c r="E17" s="1">
        <f t="shared" si="4"/>
        <v>437.99963932176991</v>
      </c>
      <c r="F17" s="1">
        <f t="shared" si="4"/>
        <v>533.67812569645457</v>
      </c>
      <c r="G17" s="1">
        <f t="shared" si="4"/>
        <v>603.24816075394165</v>
      </c>
      <c r="H17" s="1">
        <f t="shared" si="4"/>
        <v>713.3094168529492</v>
      </c>
      <c r="I17" s="1">
        <f t="shared" si="5"/>
        <v>184.71</v>
      </c>
      <c r="J17" s="1">
        <f t="shared" si="5"/>
        <v>234.71</v>
      </c>
      <c r="K17" s="1">
        <f t="shared" si="5"/>
        <v>334.71000000000004</v>
      </c>
      <c r="L17" s="1">
        <f t="shared" si="5"/>
        <v>434.71000000000004</v>
      </c>
      <c r="M17" s="1">
        <f t="shared" si="5"/>
        <v>534.71</v>
      </c>
      <c r="N17" s="1">
        <f t="shared" si="5"/>
        <v>634.71</v>
      </c>
      <c r="O17" s="1">
        <f t="shared" si="6"/>
        <v>134.71</v>
      </c>
    </row>
    <row r="18" spans="2:15">
      <c r="B18" s="1">
        <v>11</v>
      </c>
      <c r="C18" s="1">
        <f t="shared" ref="C18:H27" si="7">2*C$5/(1+EXP(-$B18*C$2))-C$5+C$6</f>
        <v>192.4453322717215</v>
      </c>
      <c r="D18" s="1">
        <f t="shared" si="7"/>
        <v>307.4482678651961</v>
      </c>
      <c r="E18" s="1">
        <f t="shared" si="7"/>
        <v>457.77798522530793</v>
      </c>
      <c r="F18" s="1">
        <f t="shared" si="7"/>
        <v>553.09734336117731</v>
      </c>
      <c r="G18" s="1">
        <f t="shared" si="7"/>
        <v>620.13857470206744</v>
      </c>
      <c r="H18" s="1">
        <f t="shared" si="7"/>
        <v>722.72570356259394</v>
      </c>
      <c r="I18" s="1">
        <f t="shared" ref="I18:N27" si="8">$O18+I$6</f>
        <v>195.85670000000002</v>
      </c>
      <c r="J18" s="1">
        <f t="shared" si="8"/>
        <v>245.85670000000002</v>
      </c>
      <c r="K18" s="1">
        <f t="shared" si="8"/>
        <v>345.85670000000005</v>
      </c>
      <c r="L18" s="1">
        <f t="shared" si="8"/>
        <v>445.85670000000005</v>
      </c>
      <c r="M18" s="1">
        <f t="shared" si="8"/>
        <v>545.85670000000005</v>
      </c>
      <c r="N18" s="1">
        <f t="shared" si="8"/>
        <v>645.85670000000005</v>
      </c>
      <c r="O18" s="1">
        <f t="shared" si="6"/>
        <v>145.85670000000002</v>
      </c>
    </row>
    <row r="19" spans="2:15">
      <c r="B19" s="1">
        <v>12</v>
      </c>
      <c r="C19" s="1">
        <f t="shared" si="7"/>
        <v>202.84138843365008</v>
      </c>
      <c r="D19" s="1">
        <f t="shared" si="7"/>
        <v>322.58841889034505</v>
      </c>
      <c r="E19" s="1">
        <f t="shared" si="7"/>
        <v>476.59133887454584</v>
      </c>
      <c r="F19" s="1">
        <f t="shared" si="7"/>
        <v>571.5690907610749</v>
      </c>
      <c r="G19" s="1">
        <f t="shared" si="7"/>
        <v>636.20489958271742</v>
      </c>
      <c r="H19" s="1">
        <f t="shared" si="7"/>
        <v>731.68256642641279</v>
      </c>
      <c r="I19" s="1">
        <f t="shared" si="8"/>
        <v>206.58079999999998</v>
      </c>
      <c r="J19" s="1">
        <f t="shared" si="8"/>
        <v>256.58079999999995</v>
      </c>
      <c r="K19" s="1">
        <f t="shared" si="8"/>
        <v>356.58079999999995</v>
      </c>
      <c r="L19" s="1">
        <f t="shared" si="8"/>
        <v>456.58079999999995</v>
      </c>
      <c r="M19" s="1">
        <f t="shared" si="8"/>
        <v>556.58079999999995</v>
      </c>
      <c r="N19" s="1">
        <f t="shared" si="8"/>
        <v>656.58079999999995</v>
      </c>
      <c r="O19" s="1">
        <f t="shared" si="6"/>
        <v>156.58079999999998</v>
      </c>
    </row>
    <row r="20" spans="2:15">
      <c r="B20" s="1">
        <v>13</v>
      </c>
      <c r="C20" s="1">
        <f t="shared" si="7"/>
        <v>212.69416588615661</v>
      </c>
      <c r="D20" s="1">
        <f t="shared" si="7"/>
        <v>336.93737356360049</v>
      </c>
      <c r="E20" s="1">
        <f t="shared" si="7"/>
        <v>494.42154138153728</v>
      </c>
      <c r="F20" s="1">
        <f t="shared" si="7"/>
        <v>589.07553873089273</v>
      </c>
      <c r="G20" s="1">
        <f t="shared" si="7"/>
        <v>651.43162797501077</v>
      </c>
      <c r="H20" s="1">
        <f t="shared" si="7"/>
        <v>740.17136016658219</v>
      </c>
      <c r="I20" s="1">
        <f t="shared" si="8"/>
        <v>216.88229999999999</v>
      </c>
      <c r="J20" s="1">
        <f t="shared" si="8"/>
        <v>266.88229999999999</v>
      </c>
      <c r="K20" s="1">
        <f t="shared" si="8"/>
        <v>366.88229999999999</v>
      </c>
      <c r="L20" s="1">
        <f t="shared" si="8"/>
        <v>466.88229999999999</v>
      </c>
      <c r="M20" s="1">
        <f t="shared" si="8"/>
        <v>566.88229999999999</v>
      </c>
      <c r="N20" s="1">
        <f t="shared" si="8"/>
        <v>666.88229999999999</v>
      </c>
      <c r="O20" s="1">
        <f t="shared" si="6"/>
        <v>166.88229999999999</v>
      </c>
    </row>
    <row r="21" spans="2:15">
      <c r="B21" s="1">
        <v>14</v>
      </c>
      <c r="C21" s="1">
        <f t="shared" si="7"/>
        <v>221.99978522556739</v>
      </c>
      <c r="D21" s="1">
        <f t="shared" si="7"/>
        <v>350.48948216966727</v>
      </c>
      <c r="E21" s="1">
        <f t="shared" si="7"/>
        <v>511.26157233468336</v>
      </c>
      <c r="F21" s="1">
        <f t="shared" si="7"/>
        <v>605.60979433319312</v>
      </c>
      <c r="G21" s="1">
        <f t="shared" si="7"/>
        <v>665.81276455160423</v>
      </c>
      <c r="H21" s="1">
        <f t="shared" si="7"/>
        <v>748.18874243037135</v>
      </c>
      <c r="I21" s="1">
        <f t="shared" si="8"/>
        <v>226.76119999999997</v>
      </c>
      <c r="J21" s="1">
        <f t="shared" si="8"/>
        <v>276.76119999999997</v>
      </c>
      <c r="K21" s="1">
        <f t="shared" si="8"/>
        <v>376.76119999999997</v>
      </c>
      <c r="L21" s="1">
        <f t="shared" si="8"/>
        <v>476.76119999999997</v>
      </c>
      <c r="M21" s="1">
        <f t="shared" si="8"/>
        <v>576.76119999999992</v>
      </c>
      <c r="N21" s="1">
        <f t="shared" si="8"/>
        <v>676.76119999999992</v>
      </c>
      <c r="O21" s="1">
        <f t="shared" si="6"/>
        <v>176.76119999999997</v>
      </c>
    </row>
    <row r="22" spans="2:15">
      <c r="B22" s="1">
        <v>15</v>
      </c>
      <c r="C22" s="1">
        <f t="shared" si="7"/>
        <v>230.75994044215736</v>
      </c>
      <c r="D22" s="1">
        <f t="shared" si="7"/>
        <v>363.24721172759547</v>
      </c>
      <c r="E22" s="1">
        <f t="shared" si="7"/>
        <v>527.11449728476839</v>
      </c>
      <c r="F22" s="1">
        <f t="shared" si="7"/>
        <v>621.17486745556903</v>
      </c>
      <c r="G22" s="1">
        <f t="shared" si="7"/>
        <v>679.35092724738411</v>
      </c>
      <c r="H22" s="1">
        <f t="shared" si="7"/>
        <v>755.7361726980248</v>
      </c>
      <c r="I22" s="1">
        <f t="shared" si="8"/>
        <v>236.2175</v>
      </c>
      <c r="J22" s="1">
        <f t="shared" si="8"/>
        <v>286.21749999999997</v>
      </c>
      <c r="K22" s="1">
        <f t="shared" si="8"/>
        <v>386.21749999999997</v>
      </c>
      <c r="L22" s="1">
        <f t="shared" si="8"/>
        <v>486.21749999999997</v>
      </c>
      <c r="M22" s="1">
        <f t="shared" si="8"/>
        <v>586.21749999999997</v>
      </c>
      <c r="N22" s="1">
        <f t="shared" si="8"/>
        <v>686.21749999999997</v>
      </c>
      <c r="O22" s="1">
        <f t="shared" si="6"/>
        <v>186.2175</v>
      </c>
    </row>
    <row r="23" spans="2:15">
      <c r="B23" s="1">
        <v>16</v>
      </c>
      <c r="C23" s="1">
        <f t="shared" si="7"/>
        <v>238.98125643420548</v>
      </c>
      <c r="D23" s="1">
        <f t="shared" si="7"/>
        <v>375.22021031535888</v>
      </c>
      <c r="E23" s="1">
        <f t="shared" si="7"/>
        <v>541.99230506219806</v>
      </c>
      <c r="F23" s="1">
        <f t="shared" si="7"/>
        <v>635.78252923946616</v>
      </c>
      <c r="G23" s="1">
        <f t="shared" si="7"/>
        <v>692.05635434563715</v>
      </c>
      <c r="H23" s="1">
        <f t="shared" si="7"/>
        <v>762.81935874030137</v>
      </c>
      <c r="I23" s="1">
        <f t="shared" si="8"/>
        <v>245.25119999999998</v>
      </c>
      <c r="J23" s="1">
        <f t="shared" si="8"/>
        <v>295.25119999999998</v>
      </c>
      <c r="K23" s="1">
        <f t="shared" si="8"/>
        <v>395.25119999999998</v>
      </c>
      <c r="L23" s="1">
        <f t="shared" si="8"/>
        <v>495.25119999999998</v>
      </c>
      <c r="M23" s="1">
        <f t="shared" si="8"/>
        <v>595.25119999999993</v>
      </c>
      <c r="N23" s="1">
        <f t="shared" si="8"/>
        <v>695.25119999999993</v>
      </c>
      <c r="O23" s="1">
        <f t="shared" si="6"/>
        <v>195.25119999999998</v>
      </c>
    </row>
    <row r="24" spans="2:15">
      <c r="B24" s="1">
        <v>17</v>
      </c>
      <c r="C24" s="1">
        <f t="shared" si="7"/>
        <v>246.67461583440382</v>
      </c>
      <c r="D24" s="1">
        <f t="shared" si="7"/>
        <v>386.42432670290879</v>
      </c>
      <c r="E24" s="1">
        <f t="shared" si="7"/>
        <v>555.91468955995265</v>
      </c>
      <c r="F24" s="1">
        <f t="shared" si="7"/>
        <v>649.4521159830922</v>
      </c>
      <c r="G24" s="1">
        <f t="shared" si="7"/>
        <v>703.94586413876823</v>
      </c>
      <c r="H24" s="1">
        <f t="shared" si="7"/>
        <v>769.4476766366588</v>
      </c>
      <c r="I24" s="1">
        <f t="shared" si="8"/>
        <v>253.8623</v>
      </c>
      <c r="J24" s="1">
        <f t="shared" si="8"/>
        <v>303.8623</v>
      </c>
      <c r="K24" s="1">
        <f t="shared" si="8"/>
        <v>403.8623</v>
      </c>
      <c r="L24" s="1">
        <f t="shared" si="8"/>
        <v>503.8623</v>
      </c>
      <c r="M24" s="1">
        <f t="shared" si="8"/>
        <v>603.8623</v>
      </c>
      <c r="N24" s="1">
        <f t="shared" si="8"/>
        <v>703.8623</v>
      </c>
      <c r="O24" s="1">
        <f t="shared" si="6"/>
        <v>203.8623</v>
      </c>
    </row>
    <row r="25" spans="2:15">
      <c r="B25" s="1">
        <v>18</v>
      </c>
      <c r="C25" s="1">
        <f t="shared" si="7"/>
        <v>253.85448148715449</v>
      </c>
      <c r="D25" s="1">
        <f t="shared" si="7"/>
        <v>396.88062365145839</v>
      </c>
      <c r="E25" s="1">
        <f t="shared" si="7"/>
        <v>568.90782364611528</v>
      </c>
      <c r="F25" s="1">
        <f t="shared" si="7"/>
        <v>662.20932531681024</v>
      </c>
      <c r="G25" s="1">
        <f t="shared" si="7"/>
        <v>715.04180786779011</v>
      </c>
      <c r="H25" s="1">
        <f t="shared" si="7"/>
        <v>775.63358704640041</v>
      </c>
      <c r="I25" s="1">
        <f t="shared" si="8"/>
        <v>262.05079999999998</v>
      </c>
      <c r="J25" s="1">
        <f t="shared" si="8"/>
        <v>312.05079999999998</v>
      </c>
      <c r="K25" s="1">
        <f t="shared" si="8"/>
        <v>412.05079999999998</v>
      </c>
      <c r="L25" s="1">
        <f t="shared" si="8"/>
        <v>512.05079999999998</v>
      </c>
      <c r="M25" s="1">
        <f t="shared" si="8"/>
        <v>612.05079999999998</v>
      </c>
      <c r="N25" s="1">
        <f t="shared" si="8"/>
        <v>712.05079999999998</v>
      </c>
      <c r="O25" s="1">
        <f t="shared" si="6"/>
        <v>212.05080000000001</v>
      </c>
    </row>
    <row r="26" spans="2:15">
      <c r="B26" s="1">
        <v>19</v>
      </c>
      <c r="C26" s="1">
        <f t="shared" si="7"/>
        <v>260.53823640232923</v>
      </c>
      <c r="D26" s="1">
        <f t="shared" si="7"/>
        <v>406.61441666437094</v>
      </c>
      <c r="E26" s="1">
        <f t="shared" si="7"/>
        <v>581.00316470289999</v>
      </c>
      <c r="F26" s="1">
        <f t="shared" si="7"/>
        <v>674.08504343076743</v>
      </c>
      <c r="G26" s="1">
        <f t="shared" si="7"/>
        <v>725.37104967037749</v>
      </c>
      <c r="H26" s="1">
        <f t="shared" si="7"/>
        <v>781.39206653690462</v>
      </c>
      <c r="I26" s="1">
        <f t="shared" si="8"/>
        <v>269.81670000000003</v>
      </c>
      <c r="J26" s="1">
        <f t="shared" si="8"/>
        <v>319.81670000000003</v>
      </c>
      <c r="K26" s="1">
        <f t="shared" si="8"/>
        <v>419.81670000000003</v>
      </c>
      <c r="L26" s="1">
        <f t="shared" si="8"/>
        <v>519.81670000000008</v>
      </c>
      <c r="M26" s="1">
        <f t="shared" si="8"/>
        <v>619.81670000000008</v>
      </c>
      <c r="N26" s="1">
        <f t="shared" si="8"/>
        <v>719.81670000000008</v>
      </c>
      <c r="O26" s="1">
        <f t="shared" si="6"/>
        <v>219.81670000000003</v>
      </c>
    </row>
    <row r="27" spans="2:15">
      <c r="B27" s="1">
        <v>20</v>
      </c>
      <c r="C27" s="1">
        <f t="shared" si="7"/>
        <v>266.74555827294563</v>
      </c>
      <c r="D27" s="1">
        <f t="shared" si="7"/>
        <v>415.65436307472277</v>
      </c>
      <c r="E27" s="1">
        <f t="shared" si="7"/>
        <v>592.23632271470615</v>
      </c>
      <c r="F27" s="1">
        <f t="shared" si="7"/>
        <v>685.11423371580872</v>
      </c>
      <c r="G27" s="1">
        <f t="shared" si="7"/>
        <v>734.96399994485773</v>
      </c>
      <c r="H27" s="1">
        <f t="shared" si="7"/>
        <v>786.74006869086566</v>
      </c>
      <c r="I27" s="1">
        <f t="shared" si="8"/>
        <v>277.16000000000003</v>
      </c>
      <c r="J27" s="1">
        <f t="shared" si="8"/>
        <v>327.16000000000003</v>
      </c>
      <c r="K27" s="1">
        <f t="shared" si="8"/>
        <v>427.16</v>
      </c>
      <c r="L27" s="1">
        <f t="shared" si="8"/>
        <v>527.16000000000008</v>
      </c>
      <c r="M27" s="1">
        <f t="shared" si="8"/>
        <v>627.16000000000008</v>
      </c>
      <c r="N27" s="1">
        <f t="shared" si="8"/>
        <v>727.16000000000008</v>
      </c>
      <c r="O27" s="1">
        <f t="shared" si="6"/>
        <v>227.16000000000003</v>
      </c>
    </row>
    <row r="28" spans="2:15">
      <c r="B28" s="1">
        <v>21</v>
      </c>
      <c r="C28" s="1">
        <f t="shared" ref="C28:H37" si="9">2*C$5/(1+EXP(-$B28*C$2))-C$5+C$6</f>
        <v>272.49784103003827</v>
      </c>
      <c r="D28" s="1">
        <f t="shared" si="9"/>
        <v>424.03161963482847</v>
      </c>
      <c r="E28" s="1">
        <f t="shared" si="9"/>
        <v>602.64601347762346</v>
      </c>
      <c r="F28" s="1">
        <f t="shared" si="9"/>
        <v>695.3349089802341</v>
      </c>
      <c r="G28" s="1">
        <f t="shared" si="9"/>
        <v>743.85372140666141</v>
      </c>
      <c r="H28" s="1">
        <f t="shared" si="9"/>
        <v>791.69602573906525</v>
      </c>
      <c r="I28" s="1">
        <f t="shared" ref="I28:N37" si="10">$O28+I$6</f>
        <v>284.08070000000004</v>
      </c>
      <c r="J28" s="1">
        <f t="shared" si="10"/>
        <v>334.08070000000004</v>
      </c>
      <c r="K28" s="1">
        <f t="shared" si="10"/>
        <v>434.08070000000004</v>
      </c>
      <c r="L28" s="1">
        <f t="shared" si="10"/>
        <v>534.08069999999998</v>
      </c>
      <c r="M28" s="1">
        <f t="shared" si="10"/>
        <v>634.08069999999998</v>
      </c>
      <c r="N28" s="1">
        <f t="shared" si="10"/>
        <v>734.08069999999998</v>
      </c>
      <c r="O28" s="1">
        <f t="shared" si="6"/>
        <v>234.08070000000004</v>
      </c>
    </row>
    <row r="29" spans="2:15">
      <c r="B29" s="1">
        <v>22</v>
      </c>
      <c r="C29" s="1">
        <f t="shared" si="9"/>
        <v>277.81767167148814</v>
      </c>
      <c r="D29" s="1">
        <f t="shared" si="9"/>
        <v>431.77908060322164</v>
      </c>
      <c r="E29" s="1">
        <f t="shared" si="9"/>
        <v>612.2731118361495</v>
      </c>
      <c r="F29" s="1">
        <f t="shared" si="9"/>
        <v>704.78720187751173</v>
      </c>
      <c r="G29" s="1">
        <f t="shared" si="9"/>
        <v>752.07512056652445</v>
      </c>
      <c r="H29" s="1">
        <f t="shared" si="9"/>
        <v>796.2793978151708</v>
      </c>
      <c r="I29" s="1">
        <f t="shared" si="10"/>
        <v>290.5788</v>
      </c>
      <c r="J29" s="1">
        <f t="shared" si="10"/>
        <v>340.5788</v>
      </c>
      <c r="K29" s="1">
        <f t="shared" si="10"/>
        <v>440.5788</v>
      </c>
      <c r="L29" s="1">
        <f t="shared" si="10"/>
        <v>540.5788</v>
      </c>
      <c r="M29" s="1">
        <f t="shared" si="10"/>
        <v>640.5788</v>
      </c>
      <c r="N29" s="1">
        <f t="shared" si="10"/>
        <v>740.5788</v>
      </c>
      <c r="O29" s="1">
        <f t="shared" si="6"/>
        <v>240.5788</v>
      </c>
    </row>
    <row r="30" spans="2:15">
      <c r="B30" s="1">
        <v>23</v>
      </c>
      <c r="C30" s="1">
        <f t="shared" si="9"/>
        <v>282.72836690456791</v>
      </c>
      <c r="D30" s="1">
        <f t="shared" si="9"/>
        <v>438.93070294050545</v>
      </c>
      <c r="E30" s="1">
        <f t="shared" si="9"/>
        <v>621.15981316255113</v>
      </c>
      <c r="F30" s="1">
        <f t="shared" si="9"/>
        <v>713.51254161120005</v>
      </c>
      <c r="G30" s="1">
        <f t="shared" si="9"/>
        <v>759.66423164630555</v>
      </c>
      <c r="H30" s="1">
        <f t="shared" si="9"/>
        <v>800.51027374385035</v>
      </c>
      <c r="I30" s="1">
        <f t="shared" si="10"/>
        <v>296.65430000000003</v>
      </c>
      <c r="J30" s="1">
        <f t="shared" si="10"/>
        <v>346.65430000000003</v>
      </c>
      <c r="K30" s="1">
        <f t="shared" si="10"/>
        <v>446.65430000000003</v>
      </c>
      <c r="L30" s="1">
        <f t="shared" si="10"/>
        <v>546.65430000000003</v>
      </c>
      <c r="M30" s="1">
        <f t="shared" si="10"/>
        <v>646.65430000000003</v>
      </c>
      <c r="N30" s="1">
        <f t="shared" si="10"/>
        <v>746.65430000000003</v>
      </c>
      <c r="O30" s="1">
        <f t="shared" si="6"/>
        <v>246.65430000000003</v>
      </c>
    </row>
    <row r="31" spans="2:15">
      <c r="B31" s="1">
        <v>24</v>
      </c>
      <c r="C31" s="1">
        <f t="shared" si="9"/>
        <v>287.25357106621186</v>
      </c>
      <c r="D31" s="1">
        <f t="shared" si="9"/>
        <v>445.52092074615967</v>
      </c>
      <c r="E31" s="1">
        <f t="shared" si="9"/>
        <v>629.34890572822837</v>
      </c>
      <c r="F31" s="1">
        <f t="shared" si="9"/>
        <v>721.55293951833755</v>
      </c>
      <c r="G31" s="1">
        <f t="shared" si="9"/>
        <v>766.65759519492599</v>
      </c>
      <c r="H31" s="1">
        <f t="shared" si="9"/>
        <v>804.40902462354052</v>
      </c>
      <c r="I31" s="1">
        <f t="shared" si="10"/>
        <v>302.30719999999997</v>
      </c>
      <c r="J31" s="1">
        <f t="shared" si="10"/>
        <v>352.30719999999997</v>
      </c>
      <c r="K31" s="1">
        <f t="shared" si="10"/>
        <v>452.30719999999997</v>
      </c>
      <c r="L31" s="1">
        <f t="shared" si="10"/>
        <v>552.30719999999997</v>
      </c>
      <c r="M31" s="1">
        <f t="shared" si="10"/>
        <v>652.30719999999997</v>
      </c>
      <c r="N31" s="1">
        <f t="shared" si="10"/>
        <v>752.30719999999997</v>
      </c>
      <c r="O31" s="1">
        <f t="shared" si="6"/>
        <v>252.30719999999997</v>
      </c>
    </row>
    <row r="32" spans="2:15">
      <c r="B32" s="1">
        <v>25</v>
      </c>
      <c r="C32" s="1">
        <f t="shared" si="9"/>
        <v>291.41691434811469</v>
      </c>
      <c r="D32" s="1">
        <f t="shared" si="9"/>
        <v>451.58414751944161</v>
      </c>
      <c r="E32" s="1">
        <f t="shared" si="9"/>
        <v>636.8831522064703</v>
      </c>
      <c r="F32" s="1">
        <f t="shared" si="9"/>
        <v>728.95038180265306</v>
      </c>
      <c r="G32" s="1">
        <f t="shared" si="9"/>
        <v>773.09172990090019</v>
      </c>
      <c r="H32" s="1">
        <f t="shared" si="9"/>
        <v>807.99600936565525</v>
      </c>
      <c r="I32" s="1">
        <f t="shared" si="10"/>
        <v>307.53749999999997</v>
      </c>
      <c r="J32" s="1">
        <f t="shared" si="10"/>
        <v>357.53749999999997</v>
      </c>
      <c r="K32" s="1">
        <f t="shared" si="10"/>
        <v>457.53749999999997</v>
      </c>
      <c r="L32" s="1">
        <f t="shared" si="10"/>
        <v>557.53749999999991</v>
      </c>
      <c r="M32" s="1">
        <f t="shared" si="10"/>
        <v>657.53749999999991</v>
      </c>
      <c r="N32" s="1">
        <f t="shared" si="10"/>
        <v>757.53749999999991</v>
      </c>
      <c r="O32" s="1">
        <f t="shared" si="6"/>
        <v>257.53749999999997</v>
      </c>
    </row>
    <row r="33" spans="2:15">
      <c r="B33" s="1">
        <v>26</v>
      </c>
      <c r="C33" s="1">
        <f t="shared" si="9"/>
        <v>295.24172852625907</v>
      </c>
      <c r="D33" s="1">
        <f t="shared" si="9"/>
        <v>457.15436216605957</v>
      </c>
      <c r="E33" s="1">
        <f t="shared" si="9"/>
        <v>643.80477523882428</v>
      </c>
      <c r="F33" s="1">
        <f t="shared" si="9"/>
        <v>735.74632444183976</v>
      </c>
      <c r="G33" s="1">
        <f t="shared" si="9"/>
        <v>779.00269327364754</v>
      </c>
      <c r="H33" s="1">
        <f t="shared" si="9"/>
        <v>811.29132977751362</v>
      </c>
      <c r="I33" s="1">
        <f t="shared" si="10"/>
        <v>312.34519999999998</v>
      </c>
      <c r="J33" s="1">
        <f t="shared" si="10"/>
        <v>362.34519999999998</v>
      </c>
      <c r="K33" s="1">
        <f t="shared" si="10"/>
        <v>462.34519999999998</v>
      </c>
      <c r="L33" s="1">
        <f t="shared" si="10"/>
        <v>562.34519999999998</v>
      </c>
      <c r="M33" s="1">
        <f t="shared" si="10"/>
        <v>662.34519999999998</v>
      </c>
      <c r="N33" s="1">
        <f t="shared" si="10"/>
        <v>762.34519999999998</v>
      </c>
      <c r="O33" s="1">
        <f t="shared" si="6"/>
        <v>262.34519999999998</v>
      </c>
    </row>
    <row r="34" spans="2:15">
      <c r="B34" s="1">
        <v>27</v>
      </c>
      <c r="C34" s="1">
        <f t="shared" si="9"/>
        <v>298.75081611597841</v>
      </c>
      <c r="D34" s="1">
        <f t="shared" si="9"/>
        <v>462.26477281037563</v>
      </c>
      <c r="E34" s="1">
        <f t="shared" si="9"/>
        <v>650.1550396836534</v>
      </c>
      <c r="F34" s="1">
        <f t="shared" si="9"/>
        <v>741.98128302149667</v>
      </c>
      <c r="G34" s="1">
        <f t="shared" si="9"/>
        <v>784.42572488995893</v>
      </c>
      <c r="H34" s="1">
        <f t="shared" si="9"/>
        <v>814.31463167476068</v>
      </c>
      <c r="I34" s="1">
        <f t="shared" si="10"/>
        <v>316.73029999999994</v>
      </c>
      <c r="J34" s="1">
        <f t="shared" si="10"/>
        <v>366.73029999999994</v>
      </c>
      <c r="K34" s="1">
        <f t="shared" si="10"/>
        <v>466.73029999999994</v>
      </c>
      <c r="L34" s="1">
        <f t="shared" si="10"/>
        <v>566.73029999999994</v>
      </c>
      <c r="M34" s="1">
        <f t="shared" si="10"/>
        <v>666.73029999999994</v>
      </c>
      <c r="N34" s="1">
        <f t="shared" si="10"/>
        <v>766.73029999999994</v>
      </c>
      <c r="O34" s="1">
        <f t="shared" si="6"/>
        <v>266.73029999999994</v>
      </c>
    </row>
    <row r="35" spans="2:15">
      <c r="B35" s="1">
        <v>28</v>
      </c>
      <c r="C35" s="1">
        <f t="shared" si="9"/>
        <v>301.96626806655502</v>
      </c>
      <c r="D35" s="1">
        <f t="shared" si="9"/>
        <v>466.9475512974829</v>
      </c>
      <c r="E35" s="1">
        <f t="shared" si="9"/>
        <v>655.9739227048766</v>
      </c>
      <c r="F35" s="1">
        <f t="shared" si="9"/>
        <v>747.69450881428043</v>
      </c>
      <c r="G35" s="1">
        <f t="shared" si="9"/>
        <v>789.3949646546755</v>
      </c>
      <c r="H35" s="1">
        <f t="shared" si="9"/>
        <v>817.08494781368108</v>
      </c>
      <c r="I35" s="1">
        <f t="shared" si="10"/>
        <v>320.69279999999998</v>
      </c>
      <c r="J35" s="1">
        <f t="shared" si="10"/>
        <v>370.69279999999998</v>
      </c>
      <c r="K35" s="1">
        <f t="shared" si="10"/>
        <v>470.69279999999998</v>
      </c>
      <c r="L35" s="1">
        <f t="shared" si="10"/>
        <v>570.69280000000003</v>
      </c>
      <c r="M35" s="1">
        <f t="shared" si="10"/>
        <v>670.69280000000003</v>
      </c>
      <c r="N35" s="1">
        <f t="shared" si="10"/>
        <v>770.69280000000003</v>
      </c>
      <c r="O35" s="1">
        <f t="shared" si="6"/>
        <v>270.69279999999998</v>
      </c>
    </row>
    <row r="36" spans="2:15">
      <c r="B36" s="1">
        <v>29</v>
      </c>
      <c r="C36" s="1">
        <f t="shared" si="9"/>
        <v>304.90932468960773</v>
      </c>
      <c r="D36" s="1">
        <f t="shared" si="9"/>
        <v>471.23363065820814</v>
      </c>
      <c r="E36" s="1">
        <f t="shared" si="9"/>
        <v>661.29986209927779</v>
      </c>
      <c r="F36" s="1">
        <f t="shared" si="9"/>
        <v>752.92374167699904</v>
      </c>
      <c r="G36" s="1">
        <f t="shared" si="9"/>
        <v>793.94323787594499</v>
      </c>
      <c r="H36" s="1">
        <f t="shared" si="9"/>
        <v>819.62057807217002</v>
      </c>
      <c r="I36" s="1">
        <f t="shared" si="10"/>
        <v>324.23270000000002</v>
      </c>
      <c r="J36" s="1">
        <f t="shared" si="10"/>
        <v>374.23270000000002</v>
      </c>
      <c r="K36" s="1">
        <f t="shared" si="10"/>
        <v>474.23270000000002</v>
      </c>
      <c r="L36" s="1">
        <f t="shared" si="10"/>
        <v>574.23270000000002</v>
      </c>
      <c r="M36" s="1">
        <f t="shared" si="10"/>
        <v>674.23270000000002</v>
      </c>
      <c r="N36" s="1">
        <f t="shared" si="10"/>
        <v>774.23270000000002</v>
      </c>
      <c r="O36" s="1">
        <f t="shared" si="6"/>
        <v>274.23270000000002</v>
      </c>
    </row>
    <row r="37" spans="2:15">
      <c r="B37" s="1">
        <v>30</v>
      </c>
      <c r="C37" s="1">
        <f t="shared" si="9"/>
        <v>307.60027440052124</v>
      </c>
      <c r="D37" s="1">
        <f t="shared" si="9"/>
        <v>475.15255764260741</v>
      </c>
      <c r="E37" s="1">
        <f t="shared" si="9"/>
        <v>666.16957305266101</v>
      </c>
      <c r="F37" s="1">
        <f t="shared" si="9"/>
        <v>757.70503013404414</v>
      </c>
      <c r="G37" s="1">
        <f t="shared" si="9"/>
        <v>798.10189877769676</v>
      </c>
      <c r="H37" s="1">
        <f t="shared" si="9"/>
        <v>821.93900220904129</v>
      </c>
      <c r="I37" s="1">
        <f t="shared" si="10"/>
        <v>327.35000000000002</v>
      </c>
      <c r="J37" s="1">
        <f t="shared" si="10"/>
        <v>377.35</v>
      </c>
      <c r="K37" s="1">
        <f t="shared" si="10"/>
        <v>477.35</v>
      </c>
      <c r="L37" s="1">
        <f t="shared" si="10"/>
        <v>577.35</v>
      </c>
      <c r="M37" s="1">
        <f t="shared" si="10"/>
        <v>677.35</v>
      </c>
      <c r="N37" s="1">
        <f t="shared" si="10"/>
        <v>777.35</v>
      </c>
      <c r="O37" s="1">
        <f t="shared" si="6"/>
        <v>277.35000000000002</v>
      </c>
    </row>
    <row r="38" spans="2:15">
      <c r="B38" s="1">
        <v>31</v>
      </c>
      <c r="C38" s="1">
        <f t="shared" ref="C38:H47" si="11">2*C$5/(1+EXP(-$B38*C$2))-C$5+C$6</f>
        <v>310.05838496587614</v>
      </c>
      <c r="D38" s="1">
        <f t="shared" si="11"/>
        <v>478.73239259312226</v>
      </c>
      <c r="E38" s="1">
        <f t="shared" si="11"/>
        <v>670.61792372089849</v>
      </c>
      <c r="F38" s="1">
        <f t="shared" si="11"/>
        <v>762.07260921759462</v>
      </c>
      <c r="G38" s="1">
        <f t="shared" si="11"/>
        <v>801.90072424770301</v>
      </c>
      <c r="H38" s="1">
        <f t="shared" si="11"/>
        <v>824.05682062932044</v>
      </c>
      <c r="I38" s="1">
        <f t="shared" ref="I38:N47" si="12">$O38+I$6</f>
        <v>330.04470000000003</v>
      </c>
      <c r="J38" s="1">
        <f t="shared" si="12"/>
        <v>380.04470000000003</v>
      </c>
      <c r="K38" s="1">
        <f t="shared" si="12"/>
        <v>480.04470000000003</v>
      </c>
      <c r="L38" s="1">
        <f t="shared" si="12"/>
        <v>580.04470000000003</v>
      </c>
      <c r="M38" s="1">
        <f t="shared" si="12"/>
        <v>680.04470000000003</v>
      </c>
      <c r="N38" s="1">
        <f t="shared" si="12"/>
        <v>780.04470000000003</v>
      </c>
      <c r="O38" s="1">
        <f t="shared" si="6"/>
        <v>280.04470000000003</v>
      </c>
    </row>
    <row r="39" spans="2:15">
      <c r="B39" s="1">
        <v>32</v>
      </c>
      <c r="C39" s="1">
        <f t="shared" si="11"/>
        <v>312.30186222575526</v>
      </c>
      <c r="D39" s="1">
        <f t="shared" si="11"/>
        <v>481.99964933038831</v>
      </c>
      <c r="E39" s="1">
        <f t="shared" si="11"/>
        <v>674.67786053123405</v>
      </c>
      <c r="F39" s="1">
        <f t="shared" si="11"/>
        <v>766.05882712527205</v>
      </c>
      <c r="G39" s="1">
        <f t="shared" si="11"/>
        <v>805.36785004600006</v>
      </c>
      <c r="H39" s="1">
        <f t="shared" si="11"/>
        <v>825.98971882088858</v>
      </c>
      <c r="I39" s="1">
        <f t="shared" si="12"/>
        <v>332.3168</v>
      </c>
      <c r="J39" s="1">
        <f t="shared" si="12"/>
        <v>382.3168</v>
      </c>
      <c r="K39" s="1">
        <f t="shared" si="12"/>
        <v>482.3168</v>
      </c>
      <c r="L39" s="1">
        <f t="shared" si="12"/>
        <v>582.31680000000006</v>
      </c>
      <c r="M39" s="1">
        <f t="shared" si="12"/>
        <v>682.31680000000006</v>
      </c>
      <c r="N39" s="1">
        <f t="shared" si="12"/>
        <v>782.31680000000006</v>
      </c>
      <c r="O39" s="1">
        <f t="shared" si="6"/>
        <v>282.3168</v>
      </c>
    </row>
    <row r="40" spans="2:15">
      <c r="B40" s="1">
        <v>33</v>
      </c>
      <c r="C40" s="1">
        <f t="shared" si="11"/>
        <v>314.34783164220971</v>
      </c>
      <c r="D40" s="1">
        <f t="shared" si="11"/>
        <v>484.97926828160126</v>
      </c>
      <c r="E40" s="1">
        <f t="shared" si="11"/>
        <v>678.38037479123227</v>
      </c>
      <c r="F40" s="1">
        <f t="shared" si="11"/>
        <v>769.69411243539412</v>
      </c>
      <c r="G40" s="1">
        <f t="shared" si="11"/>
        <v>808.52974228942685</v>
      </c>
      <c r="H40" s="1">
        <f t="shared" si="11"/>
        <v>827.75245145731469</v>
      </c>
      <c r="I40" s="1">
        <f t="shared" si="12"/>
        <v>334.16629999999998</v>
      </c>
      <c r="J40" s="1">
        <f t="shared" si="12"/>
        <v>384.16629999999998</v>
      </c>
      <c r="K40" s="1">
        <f t="shared" si="12"/>
        <v>484.16629999999998</v>
      </c>
      <c r="L40" s="1">
        <f t="shared" si="12"/>
        <v>584.16629999999998</v>
      </c>
      <c r="M40" s="1">
        <f t="shared" si="12"/>
        <v>684.16629999999998</v>
      </c>
      <c r="N40" s="1">
        <f t="shared" si="12"/>
        <v>784.16629999999998</v>
      </c>
      <c r="O40" s="1">
        <f t="shared" si="6"/>
        <v>284.16629999999998</v>
      </c>
    </row>
    <row r="41" spans="2:15">
      <c r="B41" s="1">
        <v>34</v>
      </c>
      <c r="C41" s="1">
        <f t="shared" si="11"/>
        <v>316.21233846918062</v>
      </c>
      <c r="D41" s="1">
        <f t="shared" si="11"/>
        <v>487.69461672797996</v>
      </c>
      <c r="E41" s="1">
        <f t="shared" si="11"/>
        <v>681.7545029962796</v>
      </c>
      <c r="F41" s="1">
        <f t="shared" si="11"/>
        <v>773.00697440889098</v>
      </c>
      <c r="G41" s="1">
        <f t="shared" si="11"/>
        <v>811.41119771422586</v>
      </c>
      <c r="H41" s="1">
        <f t="shared" si="11"/>
        <v>829.35884254425309</v>
      </c>
      <c r="I41" s="1">
        <f t="shared" si="12"/>
        <v>335.59320000000002</v>
      </c>
      <c r="J41" s="1">
        <f t="shared" si="12"/>
        <v>385.59320000000002</v>
      </c>
      <c r="K41" s="1">
        <f t="shared" si="12"/>
        <v>485.59320000000002</v>
      </c>
      <c r="L41" s="1">
        <f t="shared" si="12"/>
        <v>585.59320000000002</v>
      </c>
      <c r="M41" s="1">
        <f t="shared" si="12"/>
        <v>685.59320000000002</v>
      </c>
      <c r="N41" s="1">
        <f t="shared" si="12"/>
        <v>785.59320000000002</v>
      </c>
      <c r="O41" s="1">
        <f t="shared" si="6"/>
        <v>285.59320000000002</v>
      </c>
    </row>
    <row r="42" spans="2:15">
      <c r="B42" s="1">
        <v>35</v>
      </c>
      <c r="C42" s="1">
        <f t="shared" si="11"/>
        <v>317.91036281000618</v>
      </c>
      <c r="D42" s="1">
        <f t="shared" si="11"/>
        <v>490.16751073355732</v>
      </c>
      <c r="E42" s="1">
        <f t="shared" si="11"/>
        <v>684.82735407859229</v>
      </c>
      <c r="F42" s="1">
        <f t="shared" si="11"/>
        <v>776.02402974353504</v>
      </c>
      <c r="G42" s="1">
        <f t="shared" si="11"/>
        <v>814.03536694629088</v>
      </c>
      <c r="H42" s="1">
        <f t="shared" si="11"/>
        <v>830.82179839244259</v>
      </c>
      <c r="I42" s="1">
        <f t="shared" si="12"/>
        <v>336.59749999999997</v>
      </c>
      <c r="J42" s="1">
        <f t="shared" si="12"/>
        <v>386.59749999999997</v>
      </c>
      <c r="K42" s="1">
        <f t="shared" si="12"/>
        <v>486.59749999999997</v>
      </c>
      <c r="L42" s="1">
        <f t="shared" si="12"/>
        <v>586.59749999999997</v>
      </c>
      <c r="M42" s="1">
        <f t="shared" si="12"/>
        <v>686.59749999999997</v>
      </c>
      <c r="N42" s="1">
        <f t="shared" si="12"/>
        <v>786.59749999999997</v>
      </c>
      <c r="O42" s="1">
        <f t="shared" si="6"/>
        <v>286.59749999999997</v>
      </c>
    </row>
    <row r="43" spans="2:15">
      <c r="B43" s="1">
        <v>36</v>
      </c>
      <c r="C43" s="1">
        <f t="shared" si="11"/>
        <v>319.4558463004613</v>
      </c>
      <c r="D43" s="1">
        <f t="shared" si="11"/>
        <v>492.41825400465035</v>
      </c>
      <c r="E43" s="1">
        <f t="shared" si="11"/>
        <v>687.62415769451252</v>
      </c>
      <c r="F43" s="1">
        <f t="shared" si="11"/>
        <v>778.77004998445545</v>
      </c>
      <c r="G43" s="1">
        <f t="shared" si="11"/>
        <v>816.42379573780363</v>
      </c>
      <c r="H43" s="1">
        <f t="shared" si="11"/>
        <v>832.15333060684111</v>
      </c>
      <c r="I43" s="1">
        <f t="shared" si="12"/>
        <v>337.17920000000004</v>
      </c>
      <c r="J43" s="1">
        <f t="shared" si="12"/>
        <v>387.17920000000004</v>
      </c>
      <c r="K43" s="1">
        <f t="shared" si="12"/>
        <v>487.17920000000004</v>
      </c>
      <c r="L43" s="1">
        <f t="shared" si="12"/>
        <v>587.17920000000004</v>
      </c>
      <c r="M43" s="1">
        <f t="shared" si="12"/>
        <v>687.17920000000004</v>
      </c>
      <c r="N43" s="1">
        <f t="shared" si="12"/>
        <v>787.17920000000004</v>
      </c>
      <c r="O43" s="1">
        <f t="shared" si="6"/>
        <v>287.17920000000004</v>
      </c>
    </row>
    <row r="44" spans="2:15">
      <c r="B44" s="1">
        <v>37</v>
      </c>
      <c r="C44" s="1">
        <f t="shared" si="11"/>
        <v>320.86172760975751</v>
      </c>
      <c r="D44" s="1">
        <f t="shared" si="11"/>
        <v>494.46568959124596</v>
      </c>
      <c r="E44" s="1">
        <f t="shared" si="11"/>
        <v>690.16832846934005</v>
      </c>
      <c r="F44" s="1">
        <f t="shared" si="11"/>
        <v>781.26802460243221</v>
      </c>
      <c r="G44" s="1">
        <f t="shared" si="11"/>
        <v>818.5964798313646</v>
      </c>
      <c r="H44" s="1">
        <f t="shared" si="11"/>
        <v>833.36458667299121</v>
      </c>
      <c r="I44" s="1">
        <f t="shared" si="12"/>
        <v>337.33829999999995</v>
      </c>
      <c r="J44" s="1">
        <f t="shared" si="12"/>
        <v>387.33829999999995</v>
      </c>
      <c r="K44" s="1">
        <f t="shared" si="12"/>
        <v>487.33829999999995</v>
      </c>
      <c r="L44" s="1">
        <f t="shared" si="12"/>
        <v>587.33829999999989</v>
      </c>
      <c r="M44" s="1">
        <f t="shared" si="12"/>
        <v>687.33829999999989</v>
      </c>
      <c r="N44" s="1">
        <f t="shared" si="12"/>
        <v>787.33829999999989</v>
      </c>
      <c r="O44" s="1">
        <f t="shared" si="6"/>
        <v>287.33829999999995</v>
      </c>
    </row>
    <row r="45" spans="2:15">
      <c r="B45" s="1">
        <v>38</v>
      </c>
      <c r="C45" s="1">
        <f t="shared" si="11"/>
        <v>322.13998437697762</v>
      </c>
      <c r="D45" s="1">
        <f t="shared" si="11"/>
        <v>496.32726096054097</v>
      </c>
      <c r="E45" s="1">
        <f t="shared" si="11"/>
        <v>692.48154188812759</v>
      </c>
      <c r="F45" s="1">
        <f t="shared" si="11"/>
        <v>783.53923550669469</v>
      </c>
      <c r="G45" s="1">
        <f t="shared" si="11"/>
        <v>820.57192976960687</v>
      </c>
      <c r="H45" s="1">
        <f t="shared" si="11"/>
        <v>834.46588608792376</v>
      </c>
      <c r="I45" s="1">
        <f t="shared" si="12"/>
        <v>337.07480000000004</v>
      </c>
      <c r="J45" s="1">
        <f t="shared" si="12"/>
        <v>387.07480000000004</v>
      </c>
      <c r="K45" s="1">
        <f t="shared" si="12"/>
        <v>487.07480000000004</v>
      </c>
      <c r="L45" s="1">
        <f t="shared" si="12"/>
        <v>587.0748000000001</v>
      </c>
      <c r="M45" s="1">
        <f t="shared" si="12"/>
        <v>687.0748000000001</v>
      </c>
      <c r="N45" s="1">
        <f t="shared" si="12"/>
        <v>787.0748000000001</v>
      </c>
      <c r="O45" s="1">
        <f t="shared" si="6"/>
        <v>287.07480000000004</v>
      </c>
    </row>
    <row r="46" spans="2:15">
      <c r="B46" s="1">
        <v>39</v>
      </c>
      <c r="C46" s="1">
        <f t="shared" si="11"/>
        <v>323.30167958872585</v>
      </c>
      <c r="D46" s="1">
        <f t="shared" si="11"/>
        <v>498.01907953838514</v>
      </c>
      <c r="E46" s="1">
        <f t="shared" si="11"/>
        <v>694.58381822357899</v>
      </c>
      <c r="F46" s="1">
        <f t="shared" si="11"/>
        <v>785.60333944888657</v>
      </c>
      <c r="G46" s="1">
        <f t="shared" si="11"/>
        <v>822.36724256837715</v>
      </c>
      <c r="H46" s="1">
        <f t="shared" si="11"/>
        <v>835.46676031745028</v>
      </c>
      <c r="I46" s="1">
        <f t="shared" si="12"/>
        <v>336.38869999999997</v>
      </c>
      <c r="J46" s="1">
        <f t="shared" si="12"/>
        <v>386.38869999999997</v>
      </c>
      <c r="K46" s="1">
        <f t="shared" si="12"/>
        <v>486.38869999999997</v>
      </c>
      <c r="L46" s="1">
        <f t="shared" si="12"/>
        <v>586.38869999999997</v>
      </c>
      <c r="M46" s="1">
        <f t="shared" si="12"/>
        <v>686.38869999999997</v>
      </c>
      <c r="N46" s="1">
        <f t="shared" si="12"/>
        <v>786.38869999999997</v>
      </c>
      <c r="O46" s="1">
        <f t="shared" si="6"/>
        <v>286.38869999999997</v>
      </c>
    </row>
    <row r="47" spans="2:15">
      <c r="B47" s="1">
        <v>40</v>
      </c>
      <c r="C47" s="1">
        <f t="shared" si="11"/>
        <v>324.35701075178144</v>
      </c>
      <c r="D47" s="1">
        <f t="shared" si="11"/>
        <v>499.555996321186</v>
      </c>
      <c r="E47" s="1">
        <f t="shared" si="11"/>
        <v>696.49361152195843</v>
      </c>
      <c r="F47" s="1">
        <f t="shared" si="11"/>
        <v>787.47845539319928</v>
      </c>
      <c r="G47" s="1">
        <f t="shared" si="11"/>
        <v>823.99817770937966</v>
      </c>
      <c r="H47" s="1">
        <f t="shared" si="11"/>
        <v>836.37599516152682</v>
      </c>
      <c r="I47" s="1">
        <f t="shared" si="12"/>
        <v>335.28000000000003</v>
      </c>
      <c r="J47" s="1">
        <f t="shared" si="12"/>
        <v>385.28000000000003</v>
      </c>
      <c r="K47" s="1">
        <f t="shared" si="12"/>
        <v>485.28000000000003</v>
      </c>
      <c r="L47" s="1">
        <f t="shared" si="12"/>
        <v>585.28</v>
      </c>
      <c r="M47" s="1">
        <f t="shared" si="12"/>
        <v>685.28</v>
      </c>
      <c r="N47" s="1">
        <f t="shared" si="12"/>
        <v>785.28</v>
      </c>
      <c r="O47" s="1">
        <f t="shared" si="6"/>
        <v>285.28000000000003</v>
      </c>
    </row>
    <row r="48" spans="2:15">
      <c r="B48" s="1">
        <v>41</v>
      </c>
      <c r="C48" s="1">
        <f t="shared" ref="C48:H57" si="13">2*C$5/(1+EXP(-$B48*C$2))-C$5+C$6</f>
        <v>325.31536052137153</v>
      </c>
      <c r="D48" s="1">
        <f t="shared" si="13"/>
        <v>500.95167560768738</v>
      </c>
      <c r="E48" s="1">
        <f t="shared" si="13"/>
        <v>698.22790122318088</v>
      </c>
      <c r="F48" s="1">
        <f t="shared" si="13"/>
        <v>789.18125447285843</v>
      </c>
      <c r="G48" s="1">
        <f t="shared" si="13"/>
        <v>825.47923538237637</v>
      </c>
      <c r="H48" s="1">
        <f t="shared" si="13"/>
        <v>837.20167437372902</v>
      </c>
      <c r="I48" s="1">
        <f t="shared" ref="I48:N57" si="14">$O48+I$6</f>
        <v>333.74869999999999</v>
      </c>
      <c r="J48" s="1">
        <f t="shared" si="14"/>
        <v>383.74869999999999</v>
      </c>
      <c r="K48" s="1">
        <f t="shared" si="14"/>
        <v>483.74869999999999</v>
      </c>
      <c r="L48" s="1">
        <f t="shared" si="14"/>
        <v>583.74869999999999</v>
      </c>
      <c r="M48" s="1">
        <f t="shared" si="14"/>
        <v>683.74869999999999</v>
      </c>
      <c r="N48" s="1">
        <f t="shared" si="14"/>
        <v>783.74869999999999</v>
      </c>
      <c r="O48" s="1">
        <f t="shared" si="6"/>
        <v>283.74869999999999</v>
      </c>
    </row>
    <row r="49" spans="2:15">
      <c r="B49" s="1">
        <v>42</v>
      </c>
      <c r="C49" s="1">
        <f t="shared" si="13"/>
        <v>326.18534771236011</v>
      </c>
      <c r="D49" s="1">
        <f t="shared" si="13"/>
        <v>502.21866928840149</v>
      </c>
      <c r="E49" s="1">
        <f t="shared" si="13"/>
        <v>699.80228447385184</v>
      </c>
      <c r="F49" s="1">
        <f t="shared" si="13"/>
        <v>790.72705062697491</v>
      </c>
      <c r="G49" s="1">
        <f t="shared" si="13"/>
        <v>826.82373531915187</v>
      </c>
      <c r="H49" s="1">
        <f t="shared" si="13"/>
        <v>837.95122361063102</v>
      </c>
      <c r="I49" s="1">
        <f t="shared" si="14"/>
        <v>331.79480000000007</v>
      </c>
      <c r="J49" s="1">
        <f t="shared" si="14"/>
        <v>381.79480000000007</v>
      </c>
      <c r="K49" s="1">
        <f t="shared" si="14"/>
        <v>481.79480000000007</v>
      </c>
      <c r="L49" s="1">
        <f t="shared" si="14"/>
        <v>581.79480000000012</v>
      </c>
      <c r="M49" s="1">
        <f t="shared" si="14"/>
        <v>681.79480000000012</v>
      </c>
      <c r="N49" s="1">
        <f t="shared" si="14"/>
        <v>781.79480000000012</v>
      </c>
      <c r="O49" s="1">
        <f t="shared" si="6"/>
        <v>281.79480000000007</v>
      </c>
    </row>
    <row r="50" spans="2:15">
      <c r="B50" s="1">
        <v>43</v>
      </c>
      <c r="C50" s="1">
        <f t="shared" si="13"/>
        <v>326.97487784947646</v>
      </c>
      <c r="D50" s="1">
        <f t="shared" si="13"/>
        <v>503.368490463726</v>
      </c>
      <c r="E50" s="1">
        <f t="shared" si="13"/>
        <v>701.23106760612245</v>
      </c>
      <c r="F50" s="1">
        <f t="shared" si="13"/>
        <v>792.12989041835931</v>
      </c>
      <c r="G50" s="1">
        <f t="shared" si="13"/>
        <v>828.04389491509824</v>
      </c>
      <c r="H50" s="1">
        <f t="shared" si="13"/>
        <v>838.63145398403935</v>
      </c>
      <c r="I50" s="1">
        <f t="shared" si="14"/>
        <v>329.41829999999999</v>
      </c>
      <c r="J50" s="1">
        <f t="shared" si="14"/>
        <v>379.41829999999999</v>
      </c>
      <c r="K50" s="1">
        <f t="shared" si="14"/>
        <v>479.41829999999999</v>
      </c>
      <c r="L50" s="1">
        <f t="shared" si="14"/>
        <v>579.41830000000004</v>
      </c>
      <c r="M50" s="1">
        <f t="shared" si="14"/>
        <v>679.41830000000004</v>
      </c>
      <c r="N50" s="1">
        <f t="shared" si="14"/>
        <v>779.41830000000004</v>
      </c>
      <c r="O50" s="1">
        <f t="shared" si="6"/>
        <v>279.41829999999999</v>
      </c>
    </row>
    <row r="51" spans="2:15">
      <c r="B51" s="1">
        <v>44</v>
      </c>
      <c r="C51" s="1">
        <f t="shared" si="13"/>
        <v>327.69119260671175</v>
      </c>
      <c r="D51" s="1">
        <f t="shared" si="13"/>
        <v>504.41168544431883</v>
      </c>
      <c r="E51" s="1">
        <f t="shared" si="13"/>
        <v>702.52735560631493</v>
      </c>
      <c r="F51" s="1">
        <f t="shared" si="13"/>
        <v>793.40264087760784</v>
      </c>
      <c r="G51" s="1">
        <f t="shared" si="13"/>
        <v>829.1509056340949</v>
      </c>
      <c r="H51" s="1">
        <f t="shared" si="13"/>
        <v>839.24860465617428</v>
      </c>
      <c r="I51" s="1">
        <f t="shared" si="14"/>
        <v>326.61920000000003</v>
      </c>
      <c r="J51" s="1">
        <f t="shared" si="14"/>
        <v>376.61920000000003</v>
      </c>
      <c r="K51" s="1">
        <f t="shared" si="14"/>
        <v>476.61920000000003</v>
      </c>
      <c r="L51" s="1">
        <f t="shared" si="14"/>
        <v>576.61920000000009</v>
      </c>
      <c r="M51" s="1">
        <f t="shared" si="14"/>
        <v>676.61920000000009</v>
      </c>
      <c r="N51" s="1">
        <f t="shared" si="14"/>
        <v>776.61920000000009</v>
      </c>
      <c r="O51" s="1">
        <f t="shared" si="6"/>
        <v>276.61920000000003</v>
      </c>
    </row>
    <row r="52" spans="2:15">
      <c r="B52" s="1">
        <v>45</v>
      </c>
      <c r="C52" s="1">
        <f t="shared" si="13"/>
        <v>328.34091764865991</v>
      </c>
      <c r="D52" s="1">
        <f t="shared" si="13"/>
        <v>505.35790342416584</v>
      </c>
      <c r="E52" s="1">
        <f t="shared" si="13"/>
        <v>703.70313869160645</v>
      </c>
      <c r="F52" s="1">
        <f t="shared" si="13"/>
        <v>794.55707450775753</v>
      </c>
      <c r="G52" s="1">
        <f t="shared" si="13"/>
        <v>830.15500694371076</v>
      </c>
      <c r="H52" s="1">
        <f t="shared" si="13"/>
        <v>839.80838405802388</v>
      </c>
      <c r="I52" s="1">
        <f t="shared" si="14"/>
        <v>323.39749999999998</v>
      </c>
      <c r="J52" s="1">
        <f t="shared" si="14"/>
        <v>373.39749999999998</v>
      </c>
      <c r="K52" s="1">
        <f t="shared" si="14"/>
        <v>473.39749999999998</v>
      </c>
      <c r="L52" s="1">
        <f t="shared" si="14"/>
        <v>573.39750000000004</v>
      </c>
      <c r="M52" s="1">
        <f t="shared" si="14"/>
        <v>673.39750000000004</v>
      </c>
      <c r="N52" s="1">
        <f t="shared" si="14"/>
        <v>773.39750000000004</v>
      </c>
      <c r="O52" s="1">
        <f t="shared" si="6"/>
        <v>273.39749999999998</v>
      </c>
    </row>
    <row r="53" spans="2:15">
      <c r="B53" s="1">
        <v>46</v>
      </c>
      <c r="C53" s="1">
        <f t="shared" si="13"/>
        <v>328.93010852141617</v>
      </c>
      <c r="D53" s="1">
        <f t="shared" si="13"/>
        <v>506.21596331314919</v>
      </c>
      <c r="E53" s="1">
        <f t="shared" si="13"/>
        <v>704.76937535707009</v>
      </c>
      <c r="F53" s="1">
        <f t="shared" si="13"/>
        <v>795.60395082338709</v>
      </c>
      <c r="G53" s="1">
        <f t="shared" si="13"/>
        <v>831.06555723614588</v>
      </c>
      <c r="H53" s="1">
        <f t="shared" si="13"/>
        <v>840.31600942726891</v>
      </c>
      <c r="I53" s="1">
        <f t="shared" si="14"/>
        <v>319.75320000000005</v>
      </c>
      <c r="J53" s="1">
        <f t="shared" si="14"/>
        <v>369.75320000000005</v>
      </c>
      <c r="K53" s="1">
        <f t="shared" si="14"/>
        <v>469.75320000000005</v>
      </c>
      <c r="L53" s="1">
        <f t="shared" si="14"/>
        <v>569.75320000000011</v>
      </c>
      <c r="M53" s="1">
        <f t="shared" si="14"/>
        <v>669.75320000000011</v>
      </c>
      <c r="N53" s="1">
        <f t="shared" si="14"/>
        <v>769.75320000000011</v>
      </c>
      <c r="O53" s="1">
        <f t="shared" si="6"/>
        <v>269.75320000000005</v>
      </c>
    </row>
    <row r="54" spans="2:15">
      <c r="B54" s="1">
        <v>47</v>
      </c>
      <c r="C54" s="1">
        <f t="shared" si="13"/>
        <v>329.46429435118091</v>
      </c>
      <c r="D54" s="1">
        <f t="shared" si="13"/>
        <v>506.99391737689797</v>
      </c>
      <c r="E54" s="1">
        <f t="shared" si="13"/>
        <v>705.736071455402</v>
      </c>
      <c r="F54" s="1">
        <f t="shared" si="13"/>
        <v>796.553093994444</v>
      </c>
      <c r="G54" s="1">
        <f t="shared" si="13"/>
        <v>831.89110136114482</v>
      </c>
      <c r="H54" s="1">
        <f t="shared" si="13"/>
        <v>840.77624445740662</v>
      </c>
      <c r="I54" s="1">
        <f t="shared" si="14"/>
        <v>315.68630000000002</v>
      </c>
      <c r="J54" s="1">
        <f t="shared" si="14"/>
        <v>365.68630000000002</v>
      </c>
      <c r="K54" s="1">
        <f t="shared" si="14"/>
        <v>465.68630000000002</v>
      </c>
      <c r="L54" s="1">
        <f t="shared" si="14"/>
        <v>565.68630000000007</v>
      </c>
      <c r="M54" s="1">
        <f t="shared" si="14"/>
        <v>665.68630000000007</v>
      </c>
      <c r="N54" s="1">
        <f t="shared" si="14"/>
        <v>765.68630000000007</v>
      </c>
      <c r="O54" s="1">
        <f t="shared" si="6"/>
        <v>265.68630000000002</v>
      </c>
    </row>
    <row r="55" spans="2:15">
      <c r="B55" s="1">
        <v>48</v>
      </c>
      <c r="C55" s="1">
        <f t="shared" si="13"/>
        <v>329.94851919827579</v>
      </c>
      <c r="D55" s="1">
        <f t="shared" si="13"/>
        <v>507.69911146213138</v>
      </c>
      <c r="E55" s="1">
        <f t="shared" si="13"/>
        <v>706.61235503373678</v>
      </c>
      <c r="F55" s="1">
        <f t="shared" si="13"/>
        <v>797.413466324198</v>
      </c>
      <c r="G55" s="1">
        <f t="shared" si="13"/>
        <v>832.63943453552679</v>
      </c>
      <c r="H55" s="1">
        <f t="shared" si="13"/>
        <v>841.19343492686221</v>
      </c>
      <c r="I55" s="1">
        <f t="shared" si="14"/>
        <v>311.19679999999994</v>
      </c>
      <c r="J55" s="1">
        <f t="shared" si="14"/>
        <v>361.19679999999994</v>
      </c>
      <c r="K55" s="1">
        <f t="shared" si="14"/>
        <v>461.19679999999994</v>
      </c>
      <c r="L55" s="1">
        <f t="shared" si="14"/>
        <v>561.19679999999994</v>
      </c>
      <c r="M55" s="1">
        <f t="shared" si="14"/>
        <v>661.19679999999994</v>
      </c>
      <c r="N55" s="1">
        <f t="shared" si="14"/>
        <v>761.19679999999994</v>
      </c>
      <c r="O55" s="1">
        <f t="shared" si="6"/>
        <v>261.19679999999994</v>
      </c>
    </row>
    <row r="56" spans="2:15">
      <c r="B56" s="1">
        <v>49</v>
      </c>
      <c r="C56" s="1">
        <f t="shared" si="13"/>
        <v>330.38738098591807</v>
      </c>
      <c r="D56" s="1">
        <f t="shared" si="13"/>
        <v>508.33824169003486</v>
      </c>
      <c r="E56" s="1">
        <f t="shared" si="13"/>
        <v>707.40654678159285</v>
      </c>
      <c r="F56" s="1">
        <f t="shared" si="13"/>
        <v>798.19323741801759</v>
      </c>
      <c r="G56" s="1">
        <f t="shared" si="13"/>
        <v>833.31766250468559</v>
      </c>
      <c r="H56" s="1">
        <f t="shared" si="13"/>
        <v>841.57154223860198</v>
      </c>
      <c r="I56" s="1">
        <f t="shared" si="14"/>
        <v>306.28469999999999</v>
      </c>
      <c r="J56" s="1">
        <f t="shared" si="14"/>
        <v>356.28469999999999</v>
      </c>
      <c r="K56" s="1">
        <f t="shared" si="14"/>
        <v>456.28469999999999</v>
      </c>
      <c r="L56" s="1">
        <f t="shared" si="14"/>
        <v>556.28469999999993</v>
      </c>
      <c r="M56" s="1">
        <f t="shared" si="14"/>
        <v>656.28469999999993</v>
      </c>
      <c r="N56" s="1">
        <f t="shared" si="14"/>
        <v>756.28469999999993</v>
      </c>
      <c r="O56" s="1">
        <f t="shared" si="6"/>
        <v>256.28469999999999</v>
      </c>
    </row>
    <row r="57" spans="2:15">
      <c r="B57" s="1">
        <v>50</v>
      </c>
      <c r="C57" s="1">
        <f t="shared" si="13"/>
        <v>330.78506797959574</v>
      </c>
      <c r="D57" s="1">
        <f t="shared" si="13"/>
        <v>508.91740758248801</v>
      </c>
      <c r="E57" s="1">
        <f t="shared" si="13"/>
        <v>708.12622604623152</v>
      </c>
      <c r="F57" s="1">
        <f t="shared" si="13"/>
        <v>798.89984900004606</v>
      </c>
      <c r="G57" s="1">
        <f t="shared" si="13"/>
        <v>833.93225791872646</v>
      </c>
      <c r="H57" s="1">
        <f t="shared" si="13"/>
        <v>841.9141748494319</v>
      </c>
      <c r="I57" s="1">
        <f t="shared" si="14"/>
        <v>300.94999999999993</v>
      </c>
      <c r="J57" s="1">
        <f t="shared" si="14"/>
        <v>350.94999999999993</v>
      </c>
      <c r="K57" s="1">
        <f t="shared" si="14"/>
        <v>450.94999999999993</v>
      </c>
      <c r="L57" s="1">
        <f t="shared" si="14"/>
        <v>550.94999999999993</v>
      </c>
      <c r="M57" s="1">
        <f t="shared" si="14"/>
        <v>650.94999999999993</v>
      </c>
      <c r="N57" s="1">
        <f t="shared" si="14"/>
        <v>750.94999999999993</v>
      </c>
      <c r="O57" s="1">
        <f t="shared" si="6"/>
        <v>250.94999999999993</v>
      </c>
    </row>
    <row r="58" spans="2:15">
      <c r="B58" s="1">
        <v>51</v>
      </c>
      <c r="C58" s="1">
        <f t="shared" ref="C58:H63" si="15">2*C$5/(1+EXP(-$B58*C$2))-C$5+C$6</f>
        <v>331.14539283669194</v>
      </c>
      <c r="D58" s="1">
        <f t="shared" si="15"/>
        <v>509.44216164975927</v>
      </c>
      <c r="E58" s="1">
        <f t="shared" si="15"/>
        <v>708.77829245098872</v>
      </c>
      <c r="F58" s="1">
        <f t="shared" si="15"/>
        <v>799.54007541268902</v>
      </c>
      <c r="G58" s="1">
        <f t="shared" si="15"/>
        <v>834.48911295360813</v>
      </c>
      <c r="H58" s="1">
        <f t="shared" si="15"/>
        <v>842.2246176059125</v>
      </c>
      <c r="I58" s="1">
        <f t="shared" ref="I58:N63" si="16">$O58+I$6</f>
        <v>295.19270000000006</v>
      </c>
      <c r="J58" s="1">
        <f t="shared" si="16"/>
        <v>345.19270000000006</v>
      </c>
      <c r="K58" s="1">
        <f t="shared" si="16"/>
        <v>445.19270000000006</v>
      </c>
      <c r="L58" s="1">
        <f t="shared" si="16"/>
        <v>545.19270000000006</v>
      </c>
      <c r="M58" s="1">
        <f t="shared" si="16"/>
        <v>645.19270000000006</v>
      </c>
      <c r="N58" s="1">
        <f t="shared" si="16"/>
        <v>745.19270000000006</v>
      </c>
      <c r="O58" s="1">
        <f t="shared" si="6"/>
        <v>245.19270000000006</v>
      </c>
    </row>
    <row r="59" spans="2:15">
      <c r="B59" s="1">
        <v>52</v>
      </c>
      <c r="C59" s="1">
        <f t="shared" si="15"/>
        <v>331.47182427929408</v>
      </c>
      <c r="D59" s="1">
        <f t="shared" si="15"/>
        <v>509.91755551675789</v>
      </c>
      <c r="E59" s="1">
        <f t="shared" si="15"/>
        <v>709.36902321237062</v>
      </c>
      <c r="F59" s="1">
        <f t="shared" si="15"/>
        <v>800.12007989296603</v>
      </c>
      <c r="G59" s="1">
        <f t="shared" si="15"/>
        <v>834.99358825909098</v>
      </c>
      <c r="H59" s="1">
        <f t="shared" si="15"/>
        <v>842.50585903249623</v>
      </c>
      <c r="I59" s="1">
        <f t="shared" si="16"/>
        <v>289.01279999999997</v>
      </c>
      <c r="J59" s="1">
        <f t="shared" si="16"/>
        <v>339.01279999999997</v>
      </c>
      <c r="K59" s="1">
        <f t="shared" si="16"/>
        <v>439.01279999999997</v>
      </c>
      <c r="L59" s="1">
        <f t="shared" si="16"/>
        <v>539.01279999999997</v>
      </c>
      <c r="M59" s="1">
        <f t="shared" si="16"/>
        <v>639.01279999999997</v>
      </c>
      <c r="N59" s="1">
        <f t="shared" si="16"/>
        <v>739.01279999999997</v>
      </c>
      <c r="O59" s="1">
        <f t="shared" si="6"/>
        <v>239.01279999999997</v>
      </c>
    </row>
    <row r="60" spans="2:15">
      <c r="B60" s="1">
        <v>53</v>
      </c>
      <c r="C60" s="1">
        <f t="shared" si="15"/>
        <v>331.76751646773994</v>
      </c>
      <c r="D60" s="1">
        <f t="shared" si="15"/>
        <v>510.34818270078762</v>
      </c>
      <c r="E60" s="1">
        <f t="shared" si="15"/>
        <v>709.90412629626121</v>
      </c>
      <c r="F60" s="1">
        <f t="shared" si="15"/>
        <v>800.64546676352734</v>
      </c>
      <c r="G60" s="1">
        <f t="shared" si="15"/>
        <v>835.45055835335006</v>
      </c>
      <c r="H60" s="1">
        <f t="shared" si="15"/>
        <v>842.76061663870371</v>
      </c>
      <c r="I60" s="1">
        <f t="shared" si="16"/>
        <v>282.41030000000001</v>
      </c>
      <c r="J60" s="1">
        <f t="shared" si="16"/>
        <v>332.41030000000001</v>
      </c>
      <c r="K60" s="1">
        <f t="shared" si="16"/>
        <v>432.41030000000001</v>
      </c>
      <c r="L60" s="1">
        <f t="shared" si="16"/>
        <v>532.41030000000001</v>
      </c>
      <c r="M60" s="1">
        <f t="shared" si="16"/>
        <v>632.41030000000001</v>
      </c>
      <c r="N60" s="1">
        <f t="shared" si="16"/>
        <v>732.41030000000001</v>
      </c>
      <c r="O60" s="1">
        <f t="shared" si="6"/>
        <v>232.41030000000001</v>
      </c>
    </row>
    <row r="61" spans="2:15">
      <c r="B61" s="1">
        <v>54</v>
      </c>
      <c r="C61" s="1">
        <f t="shared" si="15"/>
        <v>332.03533617002938</v>
      </c>
      <c r="D61" s="1">
        <f t="shared" si="15"/>
        <v>510.73821817933987</v>
      </c>
      <c r="E61" s="1">
        <f t="shared" si="15"/>
        <v>710.38878958538976</v>
      </c>
      <c r="F61" s="1">
        <f t="shared" si="15"/>
        <v>801.12132970735433</v>
      </c>
      <c r="G61" s="1">
        <f t="shared" si="15"/>
        <v>835.86445361126334</v>
      </c>
      <c r="H61" s="1">
        <f t="shared" si="15"/>
        <v>842.99136032729791</v>
      </c>
      <c r="I61" s="1">
        <f t="shared" si="16"/>
        <v>275.38519999999994</v>
      </c>
      <c r="J61" s="1">
        <f t="shared" si="16"/>
        <v>325.38519999999994</v>
      </c>
      <c r="K61" s="1">
        <f t="shared" si="16"/>
        <v>425.38519999999994</v>
      </c>
      <c r="L61" s="1">
        <f t="shared" si="16"/>
        <v>525.38519999999994</v>
      </c>
      <c r="M61" s="1">
        <f t="shared" si="16"/>
        <v>625.38519999999994</v>
      </c>
      <c r="N61" s="1">
        <f t="shared" si="16"/>
        <v>725.38519999999994</v>
      </c>
      <c r="O61" s="1">
        <f t="shared" si="6"/>
        <v>225.38519999999994</v>
      </c>
    </row>
    <row r="62" spans="2:15">
      <c r="B62" s="1">
        <v>55</v>
      </c>
      <c r="C62" s="1">
        <f t="shared" si="15"/>
        <v>332.27788783409846</v>
      </c>
      <c r="D62" s="1">
        <f t="shared" si="15"/>
        <v>511.09145490374846</v>
      </c>
      <c r="E62" s="1">
        <f t="shared" si="15"/>
        <v>710.82772625168582</v>
      </c>
      <c r="F62" s="1">
        <f t="shared" si="15"/>
        <v>801.55229631626094</v>
      </c>
      <c r="G62" s="1">
        <f t="shared" si="15"/>
        <v>836.23929901172846</v>
      </c>
      <c r="H62" s="1">
        <f t="shared" si="15"/>
        <v>843.2003339956409</v>
      </c>
      <c r="I62" s="1">
        <f t="shared" si="16"/>
        <v>267.9375</v>
      </c>
      <c r="J62" s="1">
        <f t="shared" si="16"/>
        <v>317.9375</v>
      </c>
      <c r="K62" s="1">
        <f t="shared" si="16"/>
        <v>417.9375</v>
      </c>
      <c r="L62" s="1">
        <f t="shared" si="16"/>
        <v>517.9375</v>
      </c>
      <c r="M62" s="1">
        <f t="shared" si="16"/>
        <v>617.9375</v>
      </c>
      <c r="N62" s="1">
        <f t="shared" si="16"/>
        <v>717.9375</v>
      </c>
      <c r="O62" s="1">
        <f t="shared" si="6"/>
        <v>217.9375</v>
      </c>
    </row>
    <row r="63" spans="2:15">
      <c r="B63" s="1">
        <v>56</v>
      </c>
      <c r="C63" s="1">
        <f t="shared" si="15"/>
        <v>332.49753667728066</v>
      </c>
      <c r="D63" s="1">
        <f t="shared" si="15"/>
        <v>511.41133742520452</v>
      </c>
      <c r="E63" s="1">
        <f t="shared" si="15"/>
        <v>711.22521654041316</v>
      </c>
      <c r="F63" s="1">
        <f t="shared" si="15"/>
        <v>801.9425691163251</v>
      </c>
      <c r="G63" s="1">
        <f t="shared" si="15"/>
        <v>836.57874982069461</v>
      </c>
      <c r="H63" s="1">
        <f t="shared" si="15"/>
        <v>843.38957542873197</v>
      </c>
      <c r="I63" s="1">
        <f t="shared" si="16"/>
        <v>260.06719999999996</v>
      </c>
      <c r="J63" s="1">
        <f t="shared" si="16"/>
        <v>310.06719999999996</v>
      </c>
      <c r="K63" s="1">
        <f t="shared" si="16"/>
        <v>410.06719999999996</v>
      </c>
      <c r="L63" s="1">
        <f t="shared" si="16"/>
        <v>510.06719999999996</v>
      </c>
      <c r="M63" s="1">
        <f t="shared" si="16"/>
        <v>610.06719999999996</v>
      </c>
      <c r="N63" s="1">
        <f t="shared" si="16"/>
        <v>710.06719999999996</v>
      </c>
      <c r="O63" s="1">
        <f t="shared" si="6"/>
        <v>210.06719999999996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B324-8708-CE4D-B10B-07452BED334E}">
  <dimension ref="A1:I22"/>
  <sheetViews>
    <sheetView workbookViewId="0">
      <selection activeCell="C6" sqref="C6"/>
    </sheetView>
  </sheetViews>
  <sheetFormatPr baseColWidth="10" defaultRowHeight="16"/>
  <cols>
    <col min="2" max="2" width="12.5" bestFit="1" customWidth="1"/>
  </cols>
  <sheetData>
    <row r="1" spans="1:9">
      <c r="C1" s="1"/>
    </row>
    <row r="2" spans="1:9">
      <c r="C2" s="1"/>
      <c r="D2" s="1"/>
      <c r="E2" s="1"/>
      <c r="F2" s="1"/>
      <c r="G2" s="1"/>
      <c r="H2" s="1"/>
      <c r="I2" s="1"/>
    </row>
    <row r="3" spans="1:9">
      <c r="C3" s="1">
        <f>(1000-C6)/500*LN(1000/C$6)</f>
        <v>9.1182369682564222</v>
      </c>
      <c r="D3" s="1">
        <f t="shared" ref="D3:I3" si="0">(1000-D6)/500*LN(1000/D$6)</f>
        <v>4.1446531673892828</v>
      </c>
      <c r="E3" s="1">
        <f t="shared" si="0"/>
        <v>2.5751006598945607</v>
      </c>
      <c r="F3" s="1">
        <f t="shared" si="0"/>
        <v>1.6855619260563104</v>
      </c>
      <c r="G3" s="1">
        <f t="shared" si="0"/>
        <v>1.0995488782489862</v>
      </c>
      <c r="H3" s="1">
        <f t="shared" si="0"/>
        <v>0.69314718055994529</v>
      </c>
      <c r="I3" s="1">
        <f t="shared" si="0"/>
        <v>0.40866049901279261</v>
      </c>
    </row>
    <row r="4" spans="1:9">
      <c r="C4" s="1">
        <f t="shared" ref="C4:I4" si="1">(1000-C6)/500</f>
        <v>1.98</v>
      </c>
      <c r="D4" s="1">
        <f t="shared" si="1"/>
        <v>1.8</v>
      </c>
      <c r="E4" s="1">
        <f t="shared" si="1"/>
        <v>1.6</v>
      </c>
      <c r="F4" s="1">
        <f t="shared" si="1"/>
        <v>1.4</v>
      </c>
      <c r="G4" s="1">
        <f t="shared" si="1"/>
        <v>1.2</v>
      </c>
      <c r="H4" s="1">
        <f t="shared" si="1"/>
        <v>1</v>
      </c>
      <c r="I4" s="1">
        <f t="shared" si="1"/>
        <v>0.8</v>
      </c>
    </row>
    <row r="6" spans="1:9">
      <c r="B6" t="s">
        <v>15</v>
      </c>
      <c r="C6" s="1">
        <v>10</v>
      </c>
      <c r="D6" s="2">
        <v>100</v>
      </c>
      <c r="E6" s="2">
        <v>200</v>
      </c>
      <c r="F6" s="2">
        <v>300</v>
      </c>
      <c r="G6" s="2">
        <v>400</v>
      </c>
      <c r="H6" s="2">
        <v>500</v>
      </c>
      <c r="I6" s="2">
        <v>600</v>
      </c>
    </row>
    <row r="7" spans="1:9">
      <c r="B7" t="s">
        <v>17</v>
      </c>
      <c r="C7" s="1">
        <f>C3*C6</f>
        <v>91.182369682564229</v>
      </c>
      <c r="D7" s="1">
        <f>D3*D6</f>
        <v>414.46531673892827</v>
      </c>
      <c r="E7" s="1">
        <f>E3*E6</f>
        <v>515.0201319789121</v>
      </c>
      <c r="F7" s="1">
        <f>F3*F6</f>
        <v>505.66857781689311</v>
      </c>
      <c r="G7" s="1">
        <f>G3*G6</f>
        <v>439.81955129959448</v>
      </c>
      <c r="H7" s="1">
        <f>H3*H6</f>
        <v>346.57359027997262</v>
      </c>
      <c r="I7" s="1">
        <f>I3*I6</f>
        <v>245.19629940767555</v>
      </c>
    </row>
    <row r="8" spans="1:9">
      <c r="B8" t="s">
        <v>16</v>
      </c>
      <c r="C8">
        <f>C7+C6</f>
        <v>101.18236968256423</v>
      </c>
      <c r="D8">
        <f t="shared" ref="D8:I8" si="2">D7+D6</f>
        <v>514.46531673892832</v>
      </c>
      <c r="E8">
        <f t="shared" si="2"/>
        <v>715.0201319789121</v>
      </c>
      <c r="F8">
        <f t="shared" si="2"/>
        <v>805.66857781689305</v>
      </c>
      <c r="G8">
        <f t="shared" si="2"/>
        <v>839.81955129959442</v>
      </c>
      <c r="H8">
        <f t="shared" si="2"/>
        <v>846.57359027997268</v>
      </c>
      <c r="I8">
        <f t="shared" si="2"/>
        <v>845.1962994076755</v>
      </c>
    </row>
    <row r="9" spans="1:9">
      <c r="A9">
        <v>0.2</v>
      </c>
      <c r="B9" t="s">
        <v>19</v>
      </c>
      <c r="C9">
        <f>C$7*$A9+C$6</f>
        <v>28.236473936512848</v>
      </c>
      <c r="D9">
        <f t="shared" ref="D9:I13" si="3">D$7*$A9+D$6</f>
        <v>182.89306334778564</v>
      </c>
      <c r="E9">
        <f t="shared" si="3"/>
        <v>303.00402639578243</v>
      </c>
      <c r="F9">
        <f t="shared" si="3"/>
        <v>401.13371556337864</v>
      </c>
      <c r="G9">
        <f t="shared" si="3"/>
        <v>487.96391025991892</v>
      </c>
      <c r="H9">
        <f t="shared" si="3"/>
        <v>569.31471805599449</v>
      </c>
      <c r="I9">
        <f t="shared" si="3"/>
        <v>649.03925988153514</v>
      </c>
    </row>
    <row r="10" spans="1:9">
      <c r="A10">
        <v>0.4</v>
      </c>
      <c r="B10" t="s">
        <v>19</v>
      </c>
      <c r="C10">
        <f t="shared" ref="C10:I13" si="4">C$7*$A10+C$6</f>
        <v>46.472947873025696</v>
      </c>
      <c r="D10">
        <f t="shared" si="3"/>
        <v>265.78612669557128</v>
      </c>
      <c r="E10">
        <f t="shared" si="3"/>
        <v>406.00805279156486</v>
      </c>
      <c r="F10">
        <f t="shared" si="3"/>
        <v>502.26743112675729</v>
      </c>
      <c r="G10">
        <f t="shared" si="3"/>
        <v>575.92782051983784</v>
      </c>
      <c r="H10">
        <f t="shared" si="3"/>
        <v>638.62943611198909</v>
      </c>
      <c r="I10">
        <f t="shared" si="3"/>
        <v>698.07851976307029</v>
      </c>
    </row>
    <row r="11" spans="1:9">
      <c r="A11">
        <v>0.6</v>
      </c>
      <c r="B11" t="s">
        <v>19</v>
      </c>
      <c r="C11">
        <f t="shared" si="4"/>
        <v>64.709421809538526</v>
      </c>
      <c r="D11">
        <f t="shared" si="3"/>
        <v>348.67919004335693</v>
      </c>
      <c r="E11">
        <f t="shared" si="3"/>
        <v>509.01207918734724</v>
      </c>
      <c r="F11">
        <f t="shared" si="3"/>
        <v>603.40114669013587</v>
      </c>
      <c r="G11">
        <f t="shared" si="3"/>
        <v>663.8917307797567</v>
      </c>
      <c r="H11">
        <f t="shared" si="3"/>
        <v>707.94415416798358</v>
      </c>
      <c r="I11">
        <f t="shared" si="3"/>
        <v>747.11777964460532</v>
      </c>
    </row>
    <row r="12" spans="1:9">
      <c r="A12">
        <v>0.8</v>
      </c>
      <c r="B12" t="s">
        <v>19</v>
      </c>
      <c r="C12">
        <f t="shared" si="4"/>
        <v>82.945895746051391</v>
      </c>
      <c r="D12">
        <f t="shared" si="3"/>
        <v>431.57225339114262</v>
      </c>
      <c r="E12">
        <f t="shared" si="3"/>
        <v>612.01610558312973</v>
      </c>
      <c r="F12">
        <f t="shared" si="3"/>
        <v>704.53486225351458</v>
      </c>
      <c r="G12">
        <f t="shared" si="3"/>
        <v>751.85564103967567</v>
      </c>
      <c r="H12">
        <f t="shared" si="3"/>
        <v>777.25887222397819</v>
      </c>
      <c r="I12">
        <f t="shared" si="3"/>
        <v>796.15703952614047</v>
      </c>
    </row>
    <row r="13" spans="1:9">
      <c r="A13">
        <v>1</v>
      </c>
      <c r="B13" t="s">
        <v>19</v>
      </c>
      <c r="C13">
        <f t="shared" si="4"/>
        <v>101.18236968256423</v>
      </c>
      <c r="D13">
        <f t="shared" si="3"/>
        <v>514.46531673892832</v>
      </c>
      <c r="E13">
        <f t="shared" si="3"/>
        <v>715.0201319789121</v>
      </c>
      <c r="F13">
        <f t="shared" si="3"/>
        <v>805.66857781689305</v>
      </c>
      <c r="G13">
        <f t="shared" si="3"/>
        <v>839.81955129959442</v>
      </c>
      <c r="H13">
        <f t="shared" si="3"/>
        <v>846.57359027997268</v>
      </c>
      <c r="I13">
        <f t="shared" si="3"/>
        <v>845.1962994076755</v>
      </c>
    </row>
    <row r="16" spans="1:9">
      <c r="A16">
        <v>0.2</v>
      </c>
      <c r="B16" t="s">
        <v>18</v>
      </c>
      <c r="C16" s="3">
        <f>LN(C$6)*(C9/C$8)</f>
        <v>0.64257127174333339</v>
      </c>
      <c r="D16">
        <f t="shared" ref="C16:I16" si="5">LN(D$6)*(D9/D$8)</f>
        <v>1.63714375906251</v>
      </c>
      <c r="E16">
        <f t="shared" si="5"/>
        <v>2.2452675433677185</v>
      </c>
      <c r="F16">
        <f t="shared" si="5"/>
        <v>2.8398519190407363</v>
      </c>
      <c r="G16">
        <f t="shared" si="5"/>
        <v>3.4812460177502147</v>
      </c>
      <c r="H16">
        <f t="shared" si="5"/>
        <v>4.1792797436684097</v>
      </c>
      <c r="I16">
        <f t="shared" si="5"/>
        <v>4.9123008369125696</v>
      </c>
    </row>
    <row r="17" spans="1:9">
      <c r="A17">
        <v>0.4</v>
      </c>
      <c r="B17" t="s">
        <v>18</v>
      </c>
      <c r="C17" s="3">
        <f t="shared" ref="C17:I17" si="6">LN(C$6)*(C10/C$8)</f>
        <v>1.0575747270560114</v>
      </c>
      <c r="D17">
        <f t="shared" si="6"/>
        <v>2.379150365793905</v>
      </c>
      <c r="E17">
        <f t="shared" si="6"/>
        <v>3.0085299991627981</v>
      </c>
      <c r="F17">
        <f t="shared" si="6"/>
        <v>3.5558345579446025</v>
      </c>
      <c r="G17">
        <f t="shared" si="6"/>
        <v>4.1088006500896563</v>
      </c>
      <c r="H17">
        <f t="shared" si="6"/>
        <v>4.6881118323568565</v>
      </c>
      <c r="I17">
        <f t="shared" si="6"/>
        <v>5.2834580414884638</v>
      </c>
    </row>
    <row r="18" spans="1:9">
      <c r="A18">
        <v>0.6</v>
      </c>
      <c r="B18" t="s">
        <v>18</v>
      </c>
      <c r="C18" s="3">
        <f t="shared" ref="C18:I18" si="7">LN(C$6)*(C11/C$8)</f>
        <v>1.4725781823686894</v>
      </c>
      <c r="D18">
        <f t="shared" si="7"/>
        <v>3.1211569725252999</v>
      </c>
      <c r="E18">
        <f t="shared" si="7"/>
        <v>3.7717924549578772</v>
      </c>
      <c r="F18">
        <f t="shared" si="7"/>
        <v>4.2718171968484686</v>
      </c>
      <c r="G18">
        <f t="shared" si="7"/>
        <v>4.7363552824290984</v>
      </c>
      <c r="H18">
        <f t="shared" si="7"/>
        <v>5.1969439210453006</v>
      </c>
      <c r="I18">
        <f t="shared" si="7"/>
        <v>5.6546152460643588</v>
      </c>
    </row>
    <row r="19" spans="1:9">
      <c r="A19">
        <v>0.8</v>
      </c>
      <c r="B19" t="s">
        <v>18</v>
      </c>
      <c r="C19" s="3">
        <f t="shared" ref="C19:I19" si="8">LN(C$6)*(C12/C$8)</f>
        <v>1.8875816376813679</v>
      </c>
      <c r="D19">
        <f t="shared" si="8"/>
        <v>3.8631635792566961</v>
      </c>
      <c r="E19">
        <f t="shared" si="8"/>
        <v>4.5350549107529572</v>
      </c>
      <c r="F19">
        <f t="shared" si="8"/>
        <v>4.9877998357523357</v>
      </c>
      <c r="G19">
        <f t="shared" si="8"/>
        <v>5.3639099147685405</v>
      </c>
      <c r="H19">
        <f t="shared" si="8"/>
        <v>5.7057760097337464</v>
      </c>
      <c r="I19">
        <f t="shared" si="8"/>
        <v>6.025772450640253</v>
      </c>
    </row>
    <row r="20" spans="1:9">
      <c r="A20">
        <v>1</v>
      </c>
      <c r="B20" t="s">
        <v>18</v>
      </c>
      <c r="C20" s="3">
        <f t="shared" ref="C20:I20" si="9">LN(C$6)*(C13/C$8)</f>
        <v>2.3025850929940459</v>
      </c>
      <c r="D20">
        <f t="shared" si="9"/>
        <v>4.6051701859880918</v>
      </c>
      <c r="E20">
        <f t="shared" si="9"/>
        <v>5.2983173665480363</v>
      </c>
      <c r="F20">
        <f t="shared" si="9"/>
        <v>5.7037824746562009</v>
      </c>
      <c r="G20">
        <f t="shared" si="9"/>
        <v>5.9914645471079817</v>
      </c>
      <c r="H20">
        <f t="shared" si="9"/>
        <v>6.2146080984221914</v>
      </c>
      <c r="I20">
        <f>LN(I$6)*(I13/I$8)</f>
        <v>6.3969296552161463</v>
      </c>
    </row>
    <row r="21" spans="1:9">
      <c r="C21" s="3"/>
    </row>
    <row r="22" spans="1:9">
      <c r="C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 increase</vt:lpstr>
      <vt:lpstr>post-ART 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Stuart</dc:creator>
  <cp:lastModifiedBy>Robyn Stuart</cp:lastModifiedBy>
  <dcterms:created xsi:type="dcterms:W3CDTF">2024-05-23T01:35:31Z</dcterms:created>
  <dcterms:modified xsi:type="dcterms:W3CDTF">2024-05-27T00:38:39Z</dcterms:modified>
</cp:coreProperties>
</file>