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P\Desktop\"/>
    </mc:Choice>
  </mc:AlternateContent>
  <xr:revisionPtr revIDLastSave="0" documentId="13_ncr:1_{B31BB245-E657-4F85-B730-3613BB117A3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dpowiedzi" sheetId="1" r:id="rId1"/>
    <sheet name="Cechy" sheetId="7" r:id="rId2"/>
    <sheet name="Typy obiektów" sheetId="5" r:id="rId3"/>
    <sheet name="Dane" sheetId="2" r:id="rId4"/>
    <sheet name="Popularność" sheetId="3" r:id="rId5"/>
    <sheet name="Popularność 2" sheetId="4" r:id="rId6"/>
  </sheets>
  <definedNames>
    <definedName name="_xlnm._FilterDatabase" localSheetId="4" hidden="1">Popularność!$A$1:$Q$82</definedName>
    <definedName name="_xlnm._FilterDatabase" localSheetId="5" hidden="1">'Popularność 2'!$A$1:$I$82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3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3" i="5"/>
  <c r="T4" i="5"/>
  <c r="T5" i="5"/>
  <c r="T6" i="5"/>
  <c r="U6" i="5" s="1"/>
  <c r="T7" i="5"/>
  <c r="U7" i="5" s="1"/>
  <c r="T8" i="5"/>
  <c r="U8" i="5" s="1"/>
  <c r="T9" i="5"/>
  <c r="T10" i="5"/>
  <c r="T11" i="5"/>
  <c r="T12" i="5"/>
  <c r="T13" i="5"/>
  <c r="T14" i="5"/>
  <c r="T15" i="5"/>
  <c r="T16" i="5"/>
  <c r="T17" i="5"/>
  <c r="T18" i="5"/>
  <c r="U18" i="5" s="1"/>
  <c r="U4" i="5"/>
  <c r="U5" i="5"/>
  <c r="U9" i="5"/>
  <c r="U10" i="5"/>
  <c r="U11" i="5"/>
  <c r="U12" i="5"/>
  <c r="U13" i="5"/>
  <c r="U14" i="5"/>
  <c r="U15" i="5"/>
  <c r="U16" i="5"/>
  <c r="U17" i="5"/>
  <c r="U3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3" i="5"/>
  <c r="K3" i="5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3" i="5"/>
  <c r="I82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D3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3" i="4"/>
  <c r="C119" i="1"/>
  <c r="C120" i="1"/>
  <c r="C121" i="1"/>
  <c r="C122" i="1"/>
  <c r="B120" i="1"/>
  <c r="B121" i="1"/>
  <c r="B122" i="1"/>
  <c r="B119" i="1"/>
  <c r="U57" i="3"/>
  <c r="U55" i="3"/>
  <c r="U53" i="3"/>
  <c r="U51" i="3"/>
  <c r="U45" i="3"/>
  <c r="U43" i="3"/>
  <c r="U31" i="3"/>
  <c r="U26" i="3"/>
  <c r="U25" i="3"/>
  <c r="U14" i="3"/>
  <c r="U5" i="3"/>
  <c r="U4" i="3"/>
  <c r="T57" i="3"/>
  <c r="Z57" i="3" s="1"/>
  <c r="T55" i="3"/>
  <c r="Z55" i="3" s="1"/>
  <c r="T53" i="3"/>
  <c r="Z53" i="3" s="1"/>
  <c r="T51" i="3"/>
  <c r="Z51" i="3" s="1"/>
  <c r="T45" i="3"/>
  <c r="Z45" i="3" s="1"/>
  <c r="T43" i="3"/>
  <c r="Z43" i="3" s="1"/>
  <c r="T31" i="3"/>
  <c r="Z31" i="3" s="1"/>
  <c r="T26" i="3"/>
  <c r="Z26" i="3" s="1"/>
  <c r="T25" i="3"/>
  <c r="Z25" i="3" s="1"/>
  <c r="T14" i="3"/>
  <c r="Z14" i="3" s="1"/>
  <c r="T5" i="3"/>
  <c r="Z5" i="3" s="1"/>
  <c r="S57" i="3"/>
  <c r="Y57" i="3" s="1"/>
  <c r="S55" i="3"/>
  <c r="Y55" i="3" s="1"/>
  <c r="S53" i="3"/>
  <c r="Y53" i="3" s="1"/>
  <c r="S51" i="3"/>
  <c r="Y51" i="3" s="1"/>
  <c r="S45" i="3"/>
  <c r="Y45" i="3" s="1"/>
  <c r="S43" i="3"/>
  <c r="Y43" i="3" s="1"/>
  <c r="S31" i="3"/>
  <c r="Y31" i="3" s="1"/>
  <c r="S26" i="3"/>
  <c r="Y26" i="3" s="1"/>
  <c r="S25" i="3"/>
  <c r="Y25" i="3" s="1"/>
  <c r="S14" i="3"/>
  <c r="Y14" i="3" s="1"/>
  <c r="S5" i="3"/>
  <c r="Y5" i="3" s="1"/>
  <c r="R57" i="3"/>
  <c r="X57" i="3" s="1"/>
  <c r="R55" i="3"/>
  <c r="X55" i="3" s="1"/>
  <c r="R53" i="3"/>
  <c r="X53" i="3" s="1"/>
  <c r="R51" i="3"/>
  <c r="X51" i="3" s="1"/>
  <c r="R45" i="3"/>
  <c r="X45" i="3" s="1"/>
  <c r="R43" i="3"/>
  <c r="X43" i="3" s="1"/>
  <c r="R31" i="3"/>
  <c r="X31" i="3" s="1"/>
  <c r="R26" i="3"/>
  <c r="X26" i="3" s="1"/>
  <c r="R25" i="3"/>
  <c r="X25" i="3" s="1"/>
  <c r="R14" i="3"/>
  <c r="X14" i="3" s="1"/>
  <c r="R5" i="3"/>
  <c r="X5" i="3" s="1"/>
  <c r="T4" i="3"/>
  <c r="Z4" i="3" s="1"/>
  <c r="S4" i="3"/>
  <c r="Y4" i="3" s="1"/>
  <c r="R4" i="3"/>
  <c r="X4" i="3" s="1"/>
  <c r="P82" i="3"/>
  <c r="K82" i="3"/>
  <c r="F82" i="3"/>
  <c r="P81" i="3"/>
  <c r="K81" i="3"/>
  <c r="F81" i="3"/>
  <c r="P80" i="3"/>
  <c r="K80" i="3"/>
  <c r="F80" i="3"/>
  <c r="P79" i="3"/>
  <c r="K79" i="3"/>
  <c r="F79" i="3"/>
  <c r="P78" i="3"/>
  <c r="K78" i="3"/>
  <c r="F78" i="3"/>
  <c r="P77" i="3"/>
  <c r="K77" i="3"/>
  <c r="F77" i="3"/>
  <c r="P76" i="3"/>
  <c r="K76" i="3"/>
  <c r="F76" i="3"/>
  <c r="P75" i="3"/>
  <c r="K75" i="3"/>
  <c r="F75" i="3"/>
  <c r="P74" i="3"/>
  <c r="K74" i="3"/>
  <c r="F74" i="3"/>
  <c r="P73" i="3"/>
  <c r="K73" i="3"/>
  <c r="F73" i="3"/>
  <c r="P72" i="3"/>
  <c r="K72" i="3"/>
  <c r="F72" i="3"/>
  <c r="P71" i="3"/>
  <c r="K71" i="3"/>
  <c r="F71" i="3"/>
  <c r="P70" i="3"/>
  <c r="K70" i="3"/>
  <c r="F70" i="3"/>
  <c r="P69" i="3"/>
  <c r="K69" i="3"/>
  <c r="F69" i="3"/>
  <c r="P68" i="3"/>
  <c r="K68" i="3"/>
  <c r="F68" i="3"/>
  <c r="P67" i="3"/>
  <c r="K67" i="3"/>
  <c r="F67" i="3"/>
  <c r="P66" i="3"/>
  <c r="K66" i="3"/>
  <c r="F66" i="3"/>
  <c r="P65" i="3"/>
  <c r="K65" i="3"/>
  <c r="F65" i="3"/>
  <c r="P64" i="3"/>
  <c r="K64" i="3"/>
  <c r="F64" i="3"/>
  <c r="P63" i="3"/>
  <c r="K63" i="3"/>
  <c r="F63" i="3"/>
  <c r="P62" i="3"/>
  <c r="K62" i="3"/>
  <c r="F62" i="3"/>
  <c r="P61" i="3"/>
  <c r="K61" i="3"/>
  <c r="F61" i="3"/>
  <c r="P60" i="3"/>
  <c r="K60" i="3"/>
  <c r="F60" i="3"/>
  <c r="P59" i="3"/>
  <c r="K59" i="3"/>
  <c r="F59" i="3"/>
  <c r="P58" i="3"/>
  <c r="K58" i="3"/>
  <c r="F58" i="3"/>
  <c r="P57" i="3"/>
  <c r="K57" i="3"/>
  <c r="W57" i="3" s="1"/>
  <c r="F57" i="3"/>
  <c r="V57" i="3" s="1"/>
  <c r="P56" i="3"/>
  <c r="K56" i="3"/>
  <c r="F56" i="3"/>
  <c r="P55" i="3"/>
  <c r="K55" i="3"/>
  <c r="W55" i="3" s="1"/>
  <c r="F55" i="3"/>
  <c r="V55" i="3" s="1"/>
  <c r="P54" i="3"/>
  <c r="K54" i="3"/>
  <c r="F54" i="3"/>
  <c r="P53" i="3"/>
  <c r="K53" i="3"/>
  <c r="W53" i="3" s="1"/>
  <c r="F53" i="3"/>
  <c r="V53" i="3" s="1"/>
  <c r="P52" i="3"/>
  <c r="K52" i="3"/>
  <c r="F52" i="3"/>
  <c r="P51" i="3"/>
  <c r="K51" i="3"/>
  <c r="W51" i="3" s="1"/>
  <c r="F51" i="3"/>
  <c r="V51" i="3" s="1"/>
  <c r="P50" i="3"/>
  <c r="K50" i="3"/>
  <c r="F50" i="3"/>
  <c r="P49" i="3"/>
  <c r="K49" i="3"/>
  <c r="F49" i="3"/>
  <c r="P48" i="3"/>
  <c r="K48" i="3"/>
  <c r="F48" i="3"/>
  <c r="P47" i="3"/>
  <c r="K47" i="3"/>
  <c r="F47" i="3"/>
  <c r="P46" i="3"/>
  <c r="K46" i="3"/>
  <c r="F46" i="3"/>
  <c r="P45" i="3"/>
  <c r="K45" i="3"/>
  <c r="W45" i="3" s="1"/>
  <c r="F45" i="3"/>
  <c r="V45" i="3" s="1"/>
  <c r="P44" i="3"/>
  <c r="K44" i="3"/>
  <c r="F44" i="3"/>
  <c r="P43" i="3"/>
  <c r="K43" i="3"/>
  <c r="W43" i="3" s="1"/>
  <c r="F43" i="3"/>
  <c r="V43" i="3" s="1"/>
  <c r="P42" i="3"/>
  <c r="K42" i="3"/>
  <c r="F42" i="3"/>
  <c r="Q42" i="3" s="1"/>
  <c r="P41" i="3"/>
  <c r="K41" i="3"/>
  <c r="F41" i="3"/>
  <c r="P40" i="3"/>
  <c r="K40" i="3"/>
  <c r="F40" i="3"/>
  <c r="P39" i="3"/>
  <c r="K39" i="3"/>
  <c r="F39" i="3"/>
  <c r="P38" i="3"/>
  <c r="K38" i="3"/>
  <c r="F38" i="3"/>
  <c r="P37" i="3"/>
  <c r="K37" i="3"/>
  <c r="F37" i="3"/>
  <c r="P36" i="3"/>
  <c r="K36" i="3"/>
  <c r="F36" i="3"/>
  <c r="P35" i="3"/>
  <c r="K35" i="3"/>
  <c r="F35" i="3"/>
  <c r="P34" i="3"/>
  <c r="K34" i="3"/>
  <c r="F34" i="3"/>
  <c r="P33" i="3"/>
  <c r="K33" i="3"/>
  <c r="F33" i="3"/>
  <c r="P32" i="3"/>
  <c r="K32" i="3"/>
  <c r="F32" i="3"/>
  <c r="P31" i="3"/>
  <c r="K31" i="3"/>
  <c r="W31" i="3" s="1"/>
  <c r="F31" i="3"/>
  <c r="V31" i="3" s="1"/>
  <c r="P30" i="3"/>
  <c r="K30" i="3"/>
  <c r="F30" i="3"/>
  <c r="P29" i="3"/>
  <c r="K29" i="3"/>
  <c r="F29" i="3"/>
  <c r="P28" i="3"/>
  <c r="K28" i="3"/>
  <c r="F28" i="3"/>
  <c r="P27" i="3"/>
  <c r="K27" i="3"/>
  <c r="F27" i="3"/>
  <c r="P26" i="3"/>
  <c r="K26" i="3"/>
  <c r="W26" i="3" s="1"/>
  <c r="F26" i="3"/>
  <c r="V26" i="3" s="1"/>
  <c r="P25" i="3"/>
  <c r="K25" i="3"/>
  <c r="W25" i="3" s="1"/>
  <c r="F25" i="3"/>
  <c r="V25" i="3" s="1"/>
  <c r="P24" i="3"/>
  <c r="K24" i="3"/>
  <c r="F24" i="3"/>
  <c r="P23" i="3"/>
  <c r="K23" i="3"/>
  <c r="F23" i="3"/>
  <c r="P22" i="3"/>
  <c r="K22" i="3"/>
  <c r="F22" i="3"/>
  <c r="P21" i="3"/>
  <c r="K21" i="3"/>
  <c r="F21" i="3"/>
  <c r="P20" i="3"/>
  <c r="K20" i="3"/>
  <c r="F20" i="3"/>
  <c r="P19" i="3"/>
  <c r="K19" i="3"/>
  <c r="F19" i="3"/>
  <c r="P18" i="3"/>
  <c r="K18" i="3"/>
  <c r="F18" i="3"/>
  <c r="P17" i="3"/>
  <c r="K17" i="3"/>
  <c r="F17" i="3"/>
  <c r="P16" i="3"/>
  <c r="K16" i="3"/>
  <c r="F16" i="3"/>
  <c r="P15" i="3"/>
  <c r="K15" i="3"/>
  <c r="F15" i="3"/>
  <c r="P14" i="3"/>
  <c r="K14" i="3"/>
  <c r="W14" i="3" s="1"/>
  <c r="F14" i="3"/>
  <c r="V14" i="3" s="1"/>
  <c r="P13" i="3"/>
  <c r="K13" i="3"/>
  <c r="F13" i="3"/>
  <c r="P12" i="3"/>
  <c r="K12" i="3"/>
  <c r="F12" i="3"/>
  <c r="P11" i="3"/>
  <c r="K11" i="3"/>
  <c r="F11" i="3"/>
  <c r="P10" i="3"/>
  <c r="K10" i="3"/>
  <c r="F10" i="3"/>
  <c r="P9" i="3"/>
  <c r="K9" i="3"/>
  <c r="F9" i="3"/>
  <c r="P8" i="3"/>
  <c r="K8" i="3"/>
  <c r="F8" i="3"/>
  <c r="P7" i="3"/>
  <c r="K7" i="3"/>
  <c r="F7" i="3"/>
  <c r="P6" i="3"/>
  <c r="K6" i="3"/>
  <c r="F6" i="3"/>
  <c r="P5" i="3"/>
  <c r="K5" i="3"/>
  <c r="W5" i="3" s="1"/>
  <c r="F5" i="3"/>
  <c r="V5" i="3" s="1"/>
  <c r="P4" i="3"/>
  <c r="K4" i="3"/>
  <c r="W4" i="3" s="1"/>
  <c r="F4" i="3"/>
  <c r="V4" i="3" s="1"/>
  <c r="P3" i="3"/>
  <c r="K3" i="3"/>
  <c r="F3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3" i="2"/>
  <c r="Q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3" i="2"/>
  <c r="Q71" i="3" l="1"/>
  <c r="Q40" i="3"/>
  <c r="Q48" i="3"/>
  <c r="Q60" i="3"/>
  <c r="Q64" i="3"/>
  <c r="Q76" i="3"/>
  <c r="Q81" i="3"/>
  <c r="Q30" i="3"/>
  <c r="Q3" i="3"/>
  <c r="Q12" i="3"/>
  <c r="Q13" i="3"/>
  <c r="Q21" i="3"/>
  <c r="Q33" i="3"/>
  <c r="Q37" i="3"/>
  <c r="Q58" i="3"/>
  <c r="Q66" i="3"/>
  <c r="Q24" i="3"/>
  <c r="Q28" i="3"/>
  <c r="Q63" i="3"/>
  <c r="Q75" i="3"/>
  <c r="Q9" i="3"/>
  <c r="Q17" i="3"/>
  <c r="Q6" i="3"/>
  <c r="Q45" i="3"/>
  <c r="Q57" i="3"/>
  <c r="Q72" i="3"/>
  <c r="Q36" i="3"/>
  <c r="Q29" i="3"/>
  <c r="Q10" i="3"/>
  <c r="Q22" i="3"/>
  <c r="Q53" i="3"/>
  <c r="Q65" i="3"/>
  <c r="Q69" i="3"/>
  <c r="Q73" i="3"/>
  <c r="Q18" i="3"/>
  <c r="Q11" i="3"/>
  <c r="Q15" i="3"/>
  <c r="Q19" i="3"/>
  <c r="Q78" i="3"/>
  <c r="Q82" i="3"/>
  <c r="Q27" i="3"/>
  <c r="Q39" i="3"/>
  <c r="Q54" i="3"/>
  <c r="Q4" i="3"/>
  <c r="Q35" i="3"/>
  <c r="Q47" i="3"/>
  <c r="Q51" i="3"/>
  <c r="Q55" i="3"/>
  <c r="Q8" i="3"/>
  <c r="Q26" i="3"/>
  <c r="Q44" i="3"/>
  <c r="Q62" i="3"/>
  <c r="Q80" i="3"/>
  <c r="Q5" i="3"/>
  <c r="Q16" i="3"/>
  <c r="Q23" i="3"/>
  <c r="Q34" i="3"/>
  <c r="Q41" i="3"/>
  <c r="Q52" i="3"/>
  <c r="Q59" i="3"/>
  <c r="Q70" i="3"/>
  <c r="Q77" i="3"/>
  <c r="Q20" i="3"/>
  <c r="Q31" i="3"/>
  <c r="Q38" i="3"/>
  <c r="Q56" i="3"/>
  <c r="Q67" i="3"/>
  <c r="Q74" i="3"/>
  <c r="Q49" i="3"/>
  <c r="Q46" i="3"/>
  <c r="Q7" i="3"/>
  <c r="Q14" i="3"/>
  <c r="Q25" i="3"/>
  <c r="Q32" i="3"/>
  <c r="Q43" i="3"/>
  <c r="Q50" i="3"/>
  <c r="Q61" i="3"/>
  <c r="Q68" i="3"/>
  <c r="Q79" i="3"/>
</calcChain>
</file>

<file path=xl/sharedStrings.xml><?xml version="1.0" encoding="utf-8"?>
<sst xmlns="http://schemas.openxmlformats.org/spreadsheetml/2006/main" count="1104" uniqueCount="600">
  <si>
    <t>Sygnatura czasowa</t>
  </si>
  <si>
    <t>Wiek</t>
  </si>
  <si>
    <t>Płeć</t>
  </si>
  <si>
    <t>Jakie są 3 najlepsze miejsca/obiekty w regionie łódzkim? (Oddzielone przecinkami)</t>
  </si>
  <si>
    <t>Jaki typ miejsca/obiektu najbardziej lubisz? (Oddzielone przecinkami)</t>
  </si>
  <si>
    <t>Jakie są zalety miejsc, które wpisałeś? (Oddzielone przecinkami)</t>
  </si>
  <si>
    <t>Jakie są wady miejsc, które wpisałeś? (Oddzielone przecinkami)</t>
  </si>
  <si>
    <t>12-18</t>
  </si>
  <si>
    <t>Kobieta</t>
  </si>
  <si>
    <t>Piotrkowska, Manufaktura, Park</t>
  </si>
  <si>
    <t xml:space="preserve">Gdzie mogę spotkac sie z przyjaciółmi, pogadac zjesc moze cos wypic </t>
  </si>
  <si>
    <t xml:space="preserve">Wszystko jest pod ręką </t>
  </si>
  <si>
    <t>Jest tam bardzo dużo ludzi</t>
  </si>
  <si>
    <t>Manu,szkoła politechniki,off</t>
  </si>
  <si>
    <t>Rozrywkowe restauracyjne</t>
  </si>
  <si>
    <t>Jest super</t>
  </si>
  <si>
    <t>Nie ma</t>
  </si>
  <si>
    <t>Mężczyzna</t>
  </si>
  <si>
    <t>Manufaktura</t>
  </si>
  <si>
    <t>Park</t>
  </si>
  <si>
    <t>Spokój, miejsce spotkań</t>
  </si>
  <si>
    <t>Popularność</t>
  </si>
  <si>
    <t>Las Łagiewnicki, Piotrkowska, Park Botaniczny na Retkini</t>
  </si>
  <si>
    <t>Oddzielone od miasta, Można się spotkać ze znajomymi, można usiąść i odpocząć, mały ruch samochodow</t>
  </si>
  <si>
    <t>Miejsce rekreacyjne, możliwość zjedzenia czegoś w spokoju, odpoczynku, można nacieszyć wzrok ładnymi kolorami i budowlami</t>
  </si>
  <si>
    <t>Zalezne od pogody, Nie zawsze jest miejsce na piotrkowskiej są otwarte w zależności od dnia, do parku botanicznego trzeba mieć bilet.</t>
  </si>
  <si>
    <t xml:space="preserve">manufaktura, piotrkowska, galeria łódzka </t>
  </si>
  <si>
    <t>galerie</t>
  </si>
  <si>
    <t xml:space="preserve">są sklepy </t>
  </si>
  <si>
    <t>dużo ludzi</t>
  </si>
  <si>
    <t xml:space="preserve">Manufaktura, Piotrkowska, Park Śledzia </t>
  </si>
  <si>
    <t xml:space="preserve">Gdzie można dobrze zjesc </t>
  </si>
  <si>
    <t xml:space="preserve">Człowiek nie czuje się tam samotny </t>
  </si>
  <si>
    <t xml:space="preserve">Dużo bezdomnych </t>
  </si>
  <si>
    <t>Zalew Sulejowski, Lisowice, Spała</t>
  </si>
  <si>
    <t>kulturowe, historyczne</t>
  </si>
  <si>
    <t xml:space="preserve">wolna przestrzeń </t>
  </si>
  <si>
    <t>Fabryka Ossera, ul. Piotrkowska, Monopolis</t>
  </si>
  <si>
    <t>Związany z kulturą lub miejsce do spotkań towarzyskich</t>
  </si>
  <si>
    <t>Miło się w nich spędza czas, niektóre mają wspaniałą architekturę, a inne unikatową atmosferę</t>
  </si>
  <si>
    <t>Leżą daleko od mojego miejsca zamieszkania</t>
  </si>
  <si>
    <t>Ogród Botaniczny w Łodzi, Park Krajobrazowy Wzniesień Łódzkich, Łódzki Park Kultury Miejskiej</t>
  </si>
  <si>
    <t>Pałace i dworki, muzea i skanseny, parki przyrodnicze</t>
  </si>
  <si>
    <t xml:space="preserve">Bogactwo przyrody, możliwość odcięcia się od zgiełku miasta, ciekawe wystawy, pomocny personel i przewodnicy </t>
  </si>
  <si>
    <t>Andrespol, Wiśniowa Góra, Bedoń</t>
  </si>
  <si>
    <t>Galerie handlowe, miejsca wypoczynkowe, hale sportowe</t>
  </si>
  <si>
    <t xml:space="preserve">Można odpocząć, spędzić kreatywnie czas </t>
  </si>
  <si>
    <t xml:space="preserve">Tłumy, brak prywatności </t>
  </si>
  <si>
    <t xml:space="preserve">Łagiewniki, ulica Piotrkowska w Łodzi, arboretum w Rogowie </t>
  </si>
  <si>
    <t xml:space="preserve">park, kawiarnia, restauracja </t>
  </si>
  <si>
    <t xml:space="preserve">świeże powietrze, dobre jedzenie, miejsce żeby gdzieś usiąść </t>
  </si>
  <si>
    <t xml:space="preserve">dużo ludzi </t>
  </si>
  <si>
    <t>Stadion Widzewa; EC1; PLOPŁ</t>
  </si>
  <si>
    <t>Można w nich fajnie spędzić czas</t>
  </si>
  <si>
    <t xml:space="preserve">Są fajne; elitarne </t>
  </si>
  <si>
    <t>Widzew czasami przegrywa; czasami wydaje się za duże; nie ma wad &lt;3</t>
  </si>
  <si>
    <t>Park 3 Maja w Łodzi, Miejski Ogród Zoologiczny przy ul. Konstantynowskiej w Łodzi, Teatr Nowy im. Kazimierza Dejmka w Łodzi</t>
  </si>
  <si>
    <t>miejsca gdzie mam bezpośredni kontakt z naturą, miejsca gdzie mogę zachłysnąć się literaturą i kulturą, miejsca z których mogę czerpać inspirację artystyczną</t>
  </si>
  <si>
    <t>park i ogród zoologiczny znajdują się na otwartej przestrzeni, czuje się w nich bliski kontakt z naturą, są to miejsca familijne gdzie znajdzje się zajęcie dla osób w każdym wieku i o różnych preferencjach, w teatrze wystawiane są intrygujące sztuki, które zaspokajają pragnienie doznań kulturalnych</t>
  </si>
  <si>
    <t>Zarówno w ogrodzie zoologicznym jak i w teatrze często spotyka się długie kolejki do wejścia, liczba miejsc w teatrze jest ograniczona, park jest często zatłoczony, wolne wejście do parku daje poczucie niebezpieczeństwa związane z napotkaniem osób stanowiących zagrożenie</t>
  </si>
  <si>
    <t>Bałuty, Łagiewniki, Jeziorsko</t>
  </si>
  <si>
    <t>Las</t>
  </si>
  <si>
    <t>Świeże powietrze, zieleń</t>
  </si>
  <si>
    <t>Brak</t>
  </si>
  <si>
    <t>EC2, Fabryka Adama Ossera, Pałac Rudolfa Kellera</t>
  </si>
  <si>
    <t>Opuszczone miejsca ;)</t>
  </si>
  <si>
    <t>Są opuszczone</t>
  </si>
  <si>
    <t>Są chronione</t>
  </si>
  <si>
    <t>Olechów, las na Rudzie pabianickiej, Bełdowo i okolice</t>
  </si>
  <si>
    <t>Łączące mnie z naturą, gdzie mogę psychicznie wypocząć</t>
  </si>
  <si>
    <t>Dużo zieleni, cisza, spokój</t>
  </si>
  <si>
    <t>Brak wad jest wadą</t>
  </si>
  <si>
    <t>Manufaktura, Park na Zdrowiu, Piotrkowska</t>
  </si>
  <si>
    <t>Gdzie można pojeździć na rowerze, gdzie można zagrać w koszykówkę, spokojne i dobre do relaksu</t>
  </si>
  <si>
    <t>Dużo restauracji i sklepów, ciekawe miejsca do zobaczenia, możliwość jazdy na rowerze</t>
  </si>
  <si>
    <t>Dosyć tłoczne i często oblegane, nie zawsze zadbane w należyty sposób, brak stojaków/parkingu dla rowerów</t>
  </si>
  <si>
    <t>manufaktura, Piotrkowska, pasaż róży</t>
  </si>
  <si>
    <t xml:space="preserve">związany z jedzeniem </t>
  </si>
  <si>
    <t xml:space="preserve">ładna turystyka, dobre jedzenie, kluby, najwięcej ludzi </t>
  </si>
  <si>
    <t>niektóre przetłoczone, niektóre na zewnątrz więc w sezonie zimowym mniej ludzi</t>
  </si>
  <si>
    <t>Manufaktura, Piotrkowska, Łódź Fabryczna</t>
  </si>
  <si>
    <t>Centra handlowe</t>
  </si>
  <si>
    <t>Duża różnorodność</t>
  </si>
  <si>
    <t>Strasznie dużo ludzi</t>
  </si>
  <si>
    <t>stawy stefańskiego, manufaktura, ulica piotrkowska</t>
  </si>
  <si>
    <t xml:space="preserve">ladne, ciekawe, gdzie można ciekawie spędzić czas </t>
  </si>
  <si>
    <t>są one unikatowe, maja wiele rzeczy do zrobienia</t>
  </si>
  <si>
    <t>są one często zatłoczone</t>
  </si>
  <si>
    <t xml:space="preserve">Manofaktura, Piotrkowska, Stawy Stefańskiego </t>
  </si>
  <si>
    <t>Mało zaludnione, miejsce dla siebie, na swierzym powietrzu</t>
  </si>
  <si>
    <t xml:space="preserve">Na otwartej przestrzeni, </t>
  </si>
  <si>
    <t xml:space="preserve">Duże skupisko ludzi </t>
  </si>
  <si>
    <t>Park na zdrowiu, Sani kebab, Manufaktura</t>
  </si>
  <si>
    <t>Park, Kino, Restauracje</t>
  </si>
  <si>
    <t>Można zjeść coś ciepłego, zawsze znajdzie się jakieś zajęcie, piękne widoki</t>
  </si>
  <si>
    <t>Jest dużo ludzi, dają za mało sosów</t>
  </si>
  <si>
    <t>Manufaktura, Piotrkowska, parki</t>
  </si>
  <si>
    <t>zróżnicowane, estetyczne</t>
  </si>
  <si>
    <t xml:space="preserve">wiele rzeczy do zrobienia, ładnie, otwarte cały rok </t>
  </si>
  <si>
    <t>19-30</t>
  </si>
  <si>
    <t>Arturówek, Lewityn Pabianice, ?</t>
  </si>
  <si>
    <t xml:space="preserve">Związane z naturą </t>
  </si>
  <si>
    <t xml:space="preserve">Możliwość spacerów, spędzenie czasu na wolnym powietrzu </t>
  </si>
  <si>
    <t xml:space="preserve">Problem z parkowaniem </t>
  </si>
  <si>
    <t>piotrkowska, manufaktura, park sielanka</t>
  </si>
  <si>
    <t>ciekawy, zaludniony</t>
  </si>
  <si>
    <t>duzo punktow turystycznych, gastronomia, miejsce do odpoczynku i spedzania czasu ze znajomymi</t>
  </si>
  <si>
    <t>korki, kolejki, drogie ceny</t>
  </si>
  <si>
    <t>mini zoo w Dobroniu, arboretum w Rogowie, kolej wąskotorowa w Rogowie</t>
  </si>
  <si>
    <t>te ukazane w aplikacji Ratatosk</t>
  </si>
  <si>
    <t>Są w aplikacji Ratatosk</t>
  </si>
  <si>
    <t>aplikacji Ratatosk nie ma na app storze</t>
  </si>
  <si>
    <t>Manufaktura, Piotrkowska</t>
  </si>
  <si>
    <t xml:space="preserve">Gdzie można porozmawiać, spotkać się ze znajomymi, odpocząć </t>
  </si>
  <si>
    <t>Odpoczynek</t>
  </si>
  <si>
    <t>Baseny w Poddębicach, zamek w Rawie Mazowieckiej, żubr w Spale</t>
  </si>
  <si>
    <t>sport</t>
  </si>
  <si>
    <t>jest ciepłą woda i taniej niż u złodziei z Uniejowa, jak wejdziesz na mur to możesz oglądać mecze za darmo, jest ładny i można z nim sobie zrobić zdjęcie</t>
  </si>
  <si>
    <t>jeszcze ich nie otworzyli, trochę ruina, w Spale jest wiele fake-żubrów</t>
  </si>
  <si>
    <t>opuszczona fabryka na Księżym Młynie, Kanały, EC2</t>
  </si>
  <si>
    <t>opuszczone, zamknięte, nie do końca legalne</t>
  </si>
  <si>
    <t>spełniają powyższe kryteria</t>
  </si>
  <si>
    <t>można mieć tam problemy</t>
  </si>
  <si>
    <t>Inne / wolę nie podawać</t>
  </si>
  <si>
    <t>Dobronianka, manufaktura, Uniejów</t>
  </si>
  <si>
    <t>Muzea, zoo, kino</t>
  </si>
  <si>
    <t>Przyjemne miejsce do wyjścia ze znajomymi</t>
  </si>
  <si>
    <t>Drogie, daleko</t>
  </si>
  <si>
    <t>Arboretum w Rogowie, góra Kamieńsk, Palmiarnia Ogrodu Botanicznego</t>
  </si>
  <si>
    <t>Ciche, ciekawe</t>
  </si>
  <si>
    <t>Ciche, tanie</t>
  </si>
  <si>
    <t>Są daleko od siebie</t>
  </si>
  <si>
    <t>McDonald, Sani Kebab, pizzeria Biesiadowo</t>
  </si>
  <si>
    <t xml:space="preserve">Taki, w którym można dobrze zjeść </t>
  </si>
  <si>
    <t xml:space="preserve">Nigdy nie wychodzę z nich głodna </t>
  </si>
  <si>
    <t xml:space="preserve">Duże ceny </t>
  </si>
  <si>
    <t>Zoo ,  palmiarnia , manufaktura</t>
  </si>
  <si>
    <t>Muzea</t>
  </si>
  <si>
    <t>Przystępne i łatwo dostępne</t>
  </si>
  <si>
    <t>Nie ma wad</t>
  </si>
  <si>
    <t>31-50</t>
  </si>
  <si>
    <t>Manufaktura, park źródliska, EC1</t>
  </si>
  <si>
    <t>Park, kino</t>
  </si>
  <si>
    <t>Mają swój charakter</t>
  </si>
  <si>
    <t>Dużo ludzi</t>
  </si>
  <si>
    <t>Manufaktura, Księży Młyn, Las Łagiewnicki</t>
  </si>
  <si>
    <t xml:space="preserve">Park, </t>
  </si>
  <si>
    <t xml:space="preserve">Ciekawe historycznie, można w nich odpoczywać </t>
  </si>
  <si>
    <t xml:space="preserve">Dużo ludzi, </t>
  </si>
  <si>
    <t xml:space="preserve">Park Sienkiewicza, Arturowek, Manufaktura </t>
  </si>
  <si>
    <t>Park, las</t>
  </si>
  <si>
    <t xml:space="preserve">Zielono fajnie, można zrobić wiele ciekawych rzeczy z wieloma ciekawymi osobami </t>
  </si>
  <si>
    <t xml:space="preserve">Żadne </t>
  </si>
  <si>
    <t>Grotniki, Lublinek, Łagiewniki</t>
  </si>
  <si>
    <t>Szlaki górskie, lasy</t>
  </si>
  <si>
    <t>Kontakt z naturą, świeże powietrze</t>
  </si>
  <si>
    <t>Utrudniony teren dla pojazdów, zaśmiecenie przez turystów</t>
  </si>
  <si>
    <t>Zalew Sulejowski, kościół w Inowłodzu, bunkier w Konewce</t>
  </si>
  <si>
    <t>Krajobrazy</t>
  </si>
  <si>
    <t>Spokój, natura</t>
  </si>
  <si>
    <t>Ciężki dojazd</t>
  </si>
  <si>
    <t xml:space="preserve">Ul. Piotrkowska, muzeum sztuki nowoczesnej, Port Łódź </t>
  </si>
  <si>
    <t xml:space="preserve">Centra handlowe, restauracje, muzea, </t>
  </si>
  <si>
    <t xml:space="preserve">Możliwość spotkania się z przyjaciółmi, ciekawe, ubogacające </t>
  </si>
  <si>
    <t>Trudny dojazd</t>
  </si>
  <si>
    <t>Manufaktura, Piotrkowska, Las Łagiewnicki</t>
  </si>
  <si>
    <t>Miejsca rekreacji i rozrywki (typu kręgielnia, kino itp.), restauracje i bary</t>
  </si>
  <si>
    <t>Dobre miejsca na spotkanie się ze znajomymi, dobra jakość spędzonego tam czasu</t>
  </si>
  <si>
    <t>Drogo, słaby dojazd komunikacją miejską z bardziej odległych części Łodzi</t>
  </si>
  <si>
    <t>Park Poniatowskiego, Lublinek, Park Staromiejski</t>
  </si>
  <si>
    <t>Na świeżym powietrzu</t>
  </si>
  <si>
    <t xml:space="preserve">Jest tam mnóstwo ławek wiec można posiedziec ze znajomymi </t>
  </si>
  <si>
    <t xml:space="preserve">Daleko do sklepów </t>
  </si>
  <si>
    <t>Park Zdrowie, Łagiewniki, Uniejów</t>
  </si>
  <si>
    <t>Parki</t>
  </si>
  <si>
    <t>Świeże powietrze, dobra infrastruktura, ścieżka biegowa</t>
  </si>
  <si>
    <t>Słabe oświetlenie</t>
  </si>
  <si>
    <t>Park Arkadia, Ulica Piotrkowska, Manufaktura</t>
  </si>
  <si>
    <t>miejsca przypominające historie regionu</t>
  </si>
  <si>
    <t>czuć klimat starej Lodzi</t>
  </si>
  <si>
    <t xml:space="preserve">mały porządek i wiele osób bezdomnych </t>
  </si>
  <si>
    <t>Łagiewniki, Uniejów, centrum  miasta</t>
  </si>
  <si>
    <t>Otwartą przestrzeń</t>
  </si>
  <si>
    <t>Związane z rekreacją</t>
  </si>
  <si>
    <t>Często jest tam spoto ludzi</t>
  </si>
  <si>
    <t>EC1, ul. Piotrkowska, Manufaktura</t>
  </si>
  <si>
    <t>Takie, które zachwycają od pierwszego momentu</t>
  </si>
  <si>
    <t xml:space="preserve">Jest bardzo ciekawe i posiada świetne miejsce widokowe, miejsce gdzie płynie życie Łodzi, geniusz pod względem umiejętności wykorzystania architektury z lat przeszłych  </t>
  </si>
  <si>
    <t xml:space="preserve">Pełne zobaczenie wszystkich eksponatów może zająć cały dzień, ogródki restauracji przeszkadzają w chodzeniu i podziwianiu kamienic dokoła, jest tłoczno </t>
  </si>
  <si>
    <t xml:space="preserve">Zbiornik Jeziorsko, Puszcza Ksìężymłyńska, Zalew Sulejowski </t>
  </si>
  <si>
    <t>zbiornik wodny, las, muzeum</t>
  </si>
  <si>
    <t>No fajne są, mają super vibe, nie ma dużo ludzi, można się tam dobrze bawić, pozwalają na spokój, dają super wspomnienia</t>
  </si>
  <si>
    <t>Daleko od Łódź, trochę syf, ale ogólnie wad brak</t>
  </si>
  <si>
    <t>Górniak, Park Reymonta, Rynek Bałucki</t>
  </si>
  <si>
    <t>parki, rynki</t>
  </si>
  <si>
    <t>klimat, relatywnie niskie ceny</t>
  </si>
  <si>
    <t>brak</t>
  </si>
  <si>
    <t xml:space="preserve">Manufaktura, ul.Piotrkowska, Stawy Jana </t>
  </si>
  <si>
    <t xml:space="preserve">spokojne, z wieloma atrakcjami </t>
  </si>
  <si>
    <t xml:space="preserve">różnorodność </t>
  </si>
  <si>
    <t xml:space="preserve">zatłumienie </t>
  </si>
  <si>
    <t xml:space="preserve">Śródmieście w Łodzi, zoo, </t>
  </si>
  <si>
    <t>parki, ogrody, starą zabudowę</t>
  </si>
  <si>
    <t>są ciekawe, ładne, pożyteczne, można dzięki nim odpocząć i się zrelaksować</t>
  </si>
  <si>
    <t>są one często zaniedbane( nawet po remoncie/rewitalizacji)</t>
  </si>
  <si>
    <t>Manufaktura, ulica Piotrkowska, mural wiedźmina</t>
  </si>
  <si>
    <t xml:space="preserve">centra handlowe </t>
  </si>
  <si>
    <t xml:space="preserve">ich piękno i wyjątkowość, ilość atrakcji </t>
  </si>
  <si>
    <t>duży ruch</t>
  </si>
  <si>
    <t>Off Piotrkowska, Piotrkowska 217, Park Poniatowskiego</t>
  </si>
  <si>
    <t>Ogródki restauracyjne, parki</t>
  </si>
  <si>
    <t>Przyjazna atmosfera, ciekawe dla oka otoczenie</t>
  </si>
  <si>
    <t>Tłumy ludzi</t>
  </si>
  <si>
    <t>Uroczysko Lublinek, Stawy Stefańskiego, Park na Zdrowiu</t>
  </si>
  <si>
    <t>Tzw zielone typu parki, lasy</t>
  </si>
  <si>
    <t>Czystsze powietrze, z dala od Śródmieścia, piękne widoki</t>
  </si>
  <si>
    <t>Nie mają wad</t>
  </si>
  <si>
    <t>Pasaż róży, ulica piotrkowska, księży młyn</t>
  </si>
  <si>
    <t>Zabytki, lasy</t>
  </si>
  <si>
    <t>Piękno</t>
  </si>
  <si>
    <t>Betonoza</t>
  </si>
  <si>
    <t>Piotrkowska</t>
  </si>
  <si>
    <t xml:space="preserve">Kawiarnie, parki </t>
  </si>
  <si>
    <t>Spokój</t>
  </si>
  <si>
    <t xml:space="preserve">Zanieczyszczenie </t>
  </si>
  <si>
    <t xml:space="preserve">Piotrkowska, park miliona świateł, arturowek </t>
  </si>
  <si>
    <t xml:space="preserve">Świetny klimat, miejsce dla każdego, </t>
  </si>
  <si>
    <t xml:space="preserve">Duza ilość ludzi, </t>
  </si>
  <si>
    <t>Księży Młyn, Piotrkowska, Park Zródliska</t>
  </si>
  <si>
    <t>Księży Młyn, Park Źródliska, Piotrkowska</t>
  </si>
  <si>
    <t>Oprócz Piotrkowskiej spokojna atmosfera</t>
  </si>
  <si>
    <t>Na piotrkowskiej duzo ludzi, ale moze też to byc zaletą</t>
  </si>
  <si>
    <t xml:space="preserve">Zalew sulejowski,  Spała,  Wzniesienia Łódzkie </t>
  </si>
  <si>
    <t xml:space="preserve">Las,  natura, jezioro </t>
  </si>
  <si>
    <t>Cisza, spokój,  świeże powietre</t>
  </si>
  <si>
    <t xml:space="preserve">Trudno o nie w okolicy ŁODZI </t>
  </si>
  <si>
    <t>Park na Zdrowiu, Piotrkowska, Manufaktura</t>
  </si>
  <si>
    <t>Miejsca do spotkań, miejsca samotnego odpoczynku</t>
  </si>
  <si>
    <t>Spokój, Możliwość spotkania ze znajomymi, Możliwość spotkania ze znajomymi</t>
  </si>
  <si>
    <t>Brak, Śmieci, Tłumy ludzi</t>
  </si>
  <si>
    <t>pałac herbsta, pasaż róży, muzeum miasta Łodzi</t>
  </si>
  <si>
    <t>muzea, galerie sztuki</t>
  </si>
  <si>
    <t>możliwość rozwóju kulturalnego</t>
  </si>
  <si>
    <t xml:space="preserve">słaba reklama - cześć mało znana </t>
  </si>
  <si>
    <t xml:space="preserve">niebostan, arturówek, off piotrkowska </t>
  </si>
  <si>
    <t xml:space="preserve">kawiarnie </t>
  </si>
  <si>
    <t xml:space="preserve">przyroda, atmosfera </t>
  </si>
  <si>
    <t xml:space="preserve">tłoczno, nie zawsze czysto </t>
  </si>
  <si>
    <t xml:space="preserve">Piotrkowska, Park Zdrowie, Teatr studyjny </t>
  </si>
  <si>
    <t xml:space="preserve">Rozrywkowe, rekreacyjne i edukacyjne </t>
  </si>
  <si>
    <t xml:space="preserve">Różnorodność ulicy Piotrkowskiej, Duzy teren i zadbany park Zdrowie i inspirujący Teatr studyjny </t>
  </si>
  <si>
    <t xml:space="preserve">Tłum na Piotrkowskiej, reszta miejsc nie ma wad </t>
  </si>
  <si>
    <t xml:space="preserve">Muzeum Kinematografii, Manufaktura, Ogród Botaniczny </t>
  </si>
  <si>
    <t xml:space="preserve">Rozrywkowy, edukacyjny </t>
  </si>
  <si>
    <t xml:space="preserve">Duży wybór atrakcji, atrakcyjne zabudowania i tereny zielone </t>
  </si>
  <si>
    <t xml:space="preserve">Duża liczba odwiedzających </t>
  </si>
  <si>
    <t>Piotrkowska, Zalew Sulejowski, Park krajobrazowy Wzniesień łódzkich</t>
  </si>
  <si>
    <t>Rozrywkowe, Rekreacyjne</t>
  </si>
  <si>
    <t>Są bardzo charakterystyczne, mają miejsce Rozrywkowe</t>
  </si>
  <si>
    <t>Manufaktura, Arurówek, Monopolis</t>
  </si>
  <si>
    <t>Handlowo-rozrywkowe, rekreacyjne, kultury</t>
  </si>
  <si>
    <t>Pięknie odrestaurowany zabytek, miejsce wypoczynku w naturze, rewitalizacja zakładu w nowoczesnej odsłonie z wieloma możliwościami kulturalnych i kulinarnych spotkań</t>
  </si>
  <si>
    <t>Na razie nie dostrzegam wad</t>
  </si>
  <si>
    <t>lasy w Spale, Zalew Sulejowski, Park Źródliska na Widzewie</t>
  </si>
  <si>
    <t>parki, lasy, zalewy</t>
  </si>
  <si>
    <t>cisza i spokoj</t>
  </si>
  <si>
    <t>odleglosc od miejsca zamieszkania</t>
  </si>
  <si>
    <t>Manufaktura, stadion, ulica Piłsudskiego</t>
  </si>
  <si>
    <t xml:space="preserve">Stadion Widzewa Łódź, Bałuty, </t>
  </si>
  <si>
    <t xml:space="preserve">Możliwość obejrzenia meczu, można spotkać się ze znajomymi, </t>
  </si>
  <si>
    <t>Nie widzę żadnych wad tych miejsc</t>
  </si>
  <si>
    <t xml:space="preserve">Atlas arena, Stadion Widzewa, Manufaktura </t>
  </si>
  <si>
    <t xml:space="preserve">Obiekty sportowe </t>
  </si>
  <si>
    <t xml:space="preserve">Możesz trenować </t>
  </si>
  <si>
    <t>Nie można wnosić flar (legalnie)</t>
  </si>
  <si>
    <t>Teatr Wielki w Łodzi, Krośniewice - Dworzec Kolei Wąskotorowej,  Łódź - Wieżowiec Centrali Tekstylnej</t>
  </si>
  <si>
    <t>Budynki socrealistyczne</t>
  </si>
  <si>
    <t xml:space="preserve">Duch dawnych czasów </t>
  </si>
  <si>
    <t>Zaniedbane w pewnym stopniu</t>
  </si>
  <si>
    <t xml:space="preserve">Piotrkowska, Manufaktura, Dworzec Fabryczny </t>
  </si>
  <si>
    <t>zakupowe, spacerowe</t>
  </si>
  <si>
    <t>są ładne</t>
  </si>
  <si>
    <t xml:space="preserve">czasem jest tam tłoczno </t>
  </si>
  <si>
    <t>Piotrkowska, pałac Scheibrela, park źródliska</t>
  </si>
  <si>
    <t>Pałace, kamienice</t>
  </si>
  <si>
    <t>Ładnie wyglądają</t>
  </si>
  <si>
    <t>.</t>
  </si>
  <si>
    <t>Piotrkowska, Manufaktura, Radogoszcz</t>
  </si>
  <si>
    <t>galerie, parki</t>
  </si>
  <si>
    <t>ładne, klimatyczne</t>
  </si>
  <si>
    <t>duża ilość ludzi</t>
  </si>
  <si>
    <t>Manufaktura, Park Zdrowia, Las Łagiewnicki</t>
  </si>
  <si>
    <t>Parki, Lasy, Rzeki, Góry, Wzgórza</t>
  </si>
  <si>
    <t xml:space="preserve">Piękne widoki, Świeże powietrze, Duża ilość atrakcji </t>
  </si>
  <si>
    <t>Duża ilość ludzi</t>
  </si>
  <si>
    <t>manufaktura, park na zdrowiu, fala</t>
  </si>
  <si>
    <t xml:space="preserve">rozrywkowe </t>
  </si>
  <si>
    <t xml:space="preserve">są mega, można posiedzieć ze znajomymi  </t>
  </si>
  <si>
    <t>nudno</t>
  </si>
  <si>
    <t xml:space="preserve">piotrkowska, park sienkiewicza, zamek w leczycy </t>
  </si>
  <si>
    <t xml:space="preserve">mroczna i ciekawa ulica </t>
  </si>
  <si>
    <t>klimat</t>
  </si>
  <si>
    <t>mroz w zime</t>
  </si>
  <si>
    <t xml:space="preserve">Manufaktura, parki Krajobrazowe, Piotrkowska </t>
  </si>
  <si>
    <t xml:space="preserve">Parki, miejsca przestrzenne, ładna architektura </t>
  </si>
  <si>
    <t>Ładna przestrzeń, różnorodność</t>
  </si>
  <si>
    <t xml:space="preserve">Często tłocznie, zaśmiecone </t>
  </si>
  <si>
    <t>Manufaktura, Niebostan, Agrafka</t>
  </si>
  <si>
    <t>Restauracje, centra handlowe</t>
  </si>
  <si>
    <t xml:space="preserve">Spokoj, klimat, cisza i ładna aranżacja </t>
  </si>
  <si>
    <t>Czesto przeludnione</t>
  </si>
  <si>
    <t>ec1, manufaktura, palmiarnia</t>
  </si>
  <si>
    <t xml:space="preserve">taki który ma walory edukacyjne równocześnie zapewniając rozrywkę </t>
  </si>
  <si>
    <t xml:space="preserve">pomysł na kreatywne spędzanie czasu, różnorodność rozrywek - każdy znajdzie coś dla siebie, łatwy dojazd komunikacją miejską do tych miejsc, miła atmosfera, walory edukacyjne </t>
  </si>
  <si>
    <t>kolejki</t>
  </si>
  <si>
    <t xml:space="preserve">manufaktura, park sienkiewicza, piotrkowska </t>
  </si>
  <si>
    <t>ciepło, gdzie można posiedzieć ze znajomymi</t>
  </si>
  <si>
    <t xml:space="preserve">ładne, integrują </t>
  </si>
  <si>
    <t xml:space="preserve">na dworze wiec zimno </t>
  </si>
  <si>
    <t xml:space="preserve">off piotrkowska, park sienkiewicza, park na zdrowiu </t>
  </si>
  <si>
    <t xml:space="preserve">parki, miejsca z jedzeniem </t>
  </si>
  <si>
    <t>ładny wygląd, natura</t>
  </si>
  <si>
    <t xml:space="preserve">zule </t>
  </si>
  <si>
    <t>piotrkowska, park Sienkiewicza, manufaktura</t>
  </si>
  <si>
    <t>parki</t>
  </si>
  <si>
    <t>cisza, spokój</t>
  </si>
  <si>
    <t>menele</t>
  </si>
  <si>
    <t>Manufaktura, Piotrkowska, Port Łódź</t>
  </si>
  <si>
    <t>Parki, Place, Galerie handlowe</t>
  </si>
  <si>
    <t xml:space="preserve">obecność wielu restauracji, sklepy, miejsca rozrywki, są to miejsca spotkań towarzyskich, </t>
  </si>
  <si>
    <t xml:space="preserve">tłok i dużo ludzi, hałas, brak prywatności, zazwyczaj wydaje się pieniądze </t>
  </si>
  <si>
    <t>pasaż róży, kocia kawiarnia, park przy dworcu lodz fabryczna</t>
  </si>
  <si>
    <t>jest tam ladnie</t>
  </si>
  <si>
    <t>czasem jest duzo ludzi</t>
  </si>
  <si>
    <t>manufaktura, piotrkowska, monopolis</t>
  </si>
  <si>
    <t xml:space="preserve">turystyczny, pokazujący stara lodz </t>
  </si>
  <si>
    <t>ładne, ciekawe</t>
  </si>
  <si>
    <t xml:space="preserve">dużo ludzi, często niekulturalnych </t>
  </si>
  <si>
    <t>park sledzia, manufaktura, piotrkowska</t>
  </si>
  <si>
    <t>kawiarnie</t>
  </si>
  <si>
    <t>mozna poznac duzo fajnych osob</t>
  </si>
  <si>
    <t>zimno</t>
  </si>
  <si>
    <t xml:space="preserve">piotrkowska, rynek w konstantynowie, ec1 </t>
  </si>
  <si>
    <t xml:space="preserve">edukacyjne </t>
  </si>
  <si>
    <t xml:space="preserve">piekne zabytki </t>
  </si>
  <si>
    <t>Arboretum, arkadia i księży młyn</t>
  </si>
  <si>
    <t>To zalezy</t>
  </si>
  <si>
    <t>Każde jest inne</t>
  </si>
  <si>
    <t>Manufaktura, Park na zdrowie, aquapark fala</t>
  </si>
  <si>
    <t>Boiska, parki rozrywki i centra handlowe</t>
  </si>
  <si>
    <t>Sposób na nude, miejsce na spotkanie z przyjaciółmi</t>
  </si>
  <si>
    <t xml:space="preserve">Szczególnie w czasach pandemii, zatłoczone miejsca, łatwa możliwość zarażenia się </t>
  </si>
  <si>
    <t xml:space="preserve">Termy Uniejów, Basen Fala, Las Łagiewniki </t>
  </si>
  <si>
    <t>Parki wodne, lasy</t>
  </si>
  <si>
    <t>Relaks</t>
  </si>
  <si>
    <t xml:space="preserve">Czasami jest dużo osób </t>
  </si>
  <si>
    <t>Las Łagiewnicki, zbiornik wodny Rydwan, Park w Arkadii</t>
  </si>
  <si>
    <t>Miejsce / obiekt w naturze - las, park, góry, jeziora</t>
  </si>
  <si>
    <t>Bliskość natury, duża przestrzeń na spacery, świeże powietrze</t>
  </si>
  <si>
    <t>W razie niepogody ich zwiedzanie nie jest przyjemne ;)</t>
  </si>
  <si>
    <t xml:space="preserve">pietryna,park na zdrowiu,i generalnie centrum </t>
  </si>
  <si>
    <t>manufaktura,park na zdrowiu i przy sukcesji</t>
  </si>
  <si>
    <t>gastro,cicho,duzo lawek na chillowanie</t>
  </si>
  <si>
    <t>żule i patusy</t>
  </si>
  <si>
    <t>Łagiewniki, Piotrkowska, parki</t>
  </si>
  <si>
    <t>Lasy, klubokawiarnie</t>
  </si>
  <si>
    <t>Cisza, spokój,  piękno, kreatywność,  pasja</t>
  </si>
  <si>
    <t xml:space="preserve">Śmieci, </t>
  </si>
  <si>
    <t xml:space="preserve">Park w Arkadii,park w Nieborowie, arboretum SGGW </t>
  </si>
  <si>
    <t>Zabytki architektury, muzea sztuki i etnograficzne, parki Krajobrazowe, akweny wodne</t>
  </si>
  <si>
    <t xml:space="preserve">Ciekawe przyrodniczo i architektonicznie, rzadkie i cenne gatunki roślin (arboretum),wizualnie satysfakcjonujące </t>
  </si>
  <si>
    <t>-</t>
  </si>
  <si>
    <t>ul. Piotrkowska, EC1, Sudety</t>
  </si>
  <si>
    <t>Pijalnia, rozrywkowe, klub, tanie</t>
  </si>
  <si>
    <t xml:space="preserve">Alkohol, zabawa, narkotyki, spokój </t>
  </si>
  <si>
    <t xml:space="preserve">twoj stary w musztardzie </t>
  </si>
  <si>
    <t>Kompleks Księży Młyn, Las Łagiewnicki, Klubokawiarnia KIPISZ</t>
  </si>
  <si>
    <t>Park, las, zrewitalizowane budynki z zachowanym widocznym rysem historycznym ale w których organizowane są wydarzenia kulturalne - "nowe życie", muzea</t>
  </si>
  <si>
    <t>Prezentacja unikalnej historii miasta, wielkość i różnorodność roślinności w lesie łagiewnickim oraz jego położenie na terenie miasta - dobra lokalizacja, KIPISZ - przystępne ceny, miejsce zlokalizowane na terenie muzeum włókiennictwa, otwarte na wszelkie wydarzenia i inicjatywy kulturalne i tetniące sztuką.</t>
  </si>
  <si>
    <t>Księży Młyn - brak jednolitej wizji na promocję i rozwój tego kompleksu oraz niewystarczająca dostepność materiałów tabliczek czy informacji umożliwiajacych samodzielne zwiedzanie i zapoznanie z bogatą historią miejsca, KIPISZ - nieco ukryte położenie i niewystarczająca promocja miejsca, Las Łagiewnicki-słabe dofinansowanie, stara infrastruktura, brak miejsca typu kawiarnia/restauracja.</t>
  </si>
  <si>
    <t>Zamek w Łęczycy, Zamek w Uniejowie, Dworek Marii Konopnickiej</t>
  </si>
  <si>
    <t>Zamek, Pałac, Dworek</t>
  </si>
  <si>
    <t>Obiekty historyczne, mają oryginalny styl</t>
  </si>
  <si>
    <t xml:space="preserve">Nie są wystarczająco popularne </t>
  </si>
  <si>
    <t>51+</t>
  </si>
  <si>
    <t>Zamek Biesiekiery, Księży Młyn, zespół cmentarzy ul. Ogrodowa</t>
  </si>
  <si>
    <t>Zamki, muzea, ciekawistki</t>
  </si>
  <si>
    <t>Ciekawe, oryginalne</t>
  </si>
  <si>
    <t>Lepiej zwiedzać latem</t>
  </si>
  <si>
    <t>Zalew Sulejowski, Zalew Jeziorsko, Góra Kamieńsk</t>
  </si>
  <si>
    <t>Natura, przyroda</t>
  </si>
  <si>
    <t>Możliwość uprawiania sportów, wypoczynek</t>
  </si>
  <si>
    <t>Czystość</t>
  </si>
  <si>
    <t>Bunkier konewka, spała, zamek w uniejowie</t>
  </si>
  <si>
    <t xml:space="preserve">Zamki, zabytki, </t>
  </si>
  <si>
    <t>Poznawanie historii, przeszłości danego obszaru</t>
  </si>
  <si>
    <t>Manufaktura,Piotrkowska,Park na Zdrowiu</t>
  </si>
  <si>
    <t>Spokojny,cichy</t>
  </si>
  <si>
    <t>Spotkania z przyjaciółmi,spacerowanie</t>
  </si>
  <si>
    <t>Manufaktura, Biała Fabryka, Las Łagiewnicki</t>
  </si>
  <si>
    <t>Muzeum, teren zielony</t>
  </si>
  <si>
    <t>Przykład doskonałej rewitalizacji obiektu; piękny teren zielony</t>
  </si>
  <si>
    <t>Wzniesienia łódzkie, Rudzka Góra, Las Łagiewnicki</t>
  </si>
  <si>
    <t xml:space="preserve">Natura, pomniki przyrody </t>
  </si>
  <si>
    <t xml:space="preserve">Niepowtarzalne widoki, momentami rzadka urbanistyka, kontakt z przyrodą </t>
  </si>
  <si>
    <t>Zanieczyszczenie powietrza, zaśmiecenie terenu</t>
  </si>
  <si>
    <t xml:space="preserve">Łódź, melina, piotrkowska </t>
  </si>
  <si>
    <t>bar, pub, restauracja</t>
  </si>
  <si>
    <t xml:space="preserve">atmosfera </t>
  </si>
  <si>
    <t>ceny</t>
  </si>
  <si>
    <t>Księży Młyn, Manufaktura, Piotrkowska</t>
  </si>
  <si>
    <t>Pofabryczne</t>
  </si>
  <si>
    <t>Przestronność</t>
  </si>
  <si>
    <t>Stajnia jednorożców, Piotrkowska, Manufaktura</t>
  </si>
  <si>
    <t>Rozrywkowy</t>
  </si>
  <si>
    <t>Miejsce do spotkania z przyjaciółmi</t>
  </si>
  <si>
    <t>Manufaktura, EC1, Arturowek</t>
  </si>
  <si>
    <t>Arturowek, Manufaktura</t>
  </si>
  <si>
    <t xml:space="preserve">Odpoczynek i miejsce kontaktu z przyroda
Zgromadzone w jednym miejscu możliwości zakupów, rozrywki, gastronomi </t>
  </si>
  <si>
    <t xml:space="preserve">Nie zauważyłam wad </t>
  </si>
  <si>
    <t>Manufaktura , Piotrkowska, stadion Widzewa</t>
  </si>
  <si>
    <t>Arturówek</t>
  </si>
  <si>
    <t>Fajne</t>
  </si>
  <si>
    <t>las Łagiewniki, las Molenda las Brus</t>
  </si>
  <si>
    <t>lasy</t>
  </si>
  <si>
    <t>brak ludzi</t>
  </si>
  <si>
    <t>EC1, Dworzec Fabryczny, EC2</t>
  </si>
  <si>
    <t>opuszczone budynki, nowoczesne miejsca (restauracje, bary czy dworzec)</t>
  </si>
  <si>
    <t xml:space="preserve">Ciekawe, fascynujące </t>
  </si>
  <si>
    <t>Za mało ich jest</t>
  </si>
  <si>
    <t>Ogród botaniczny, Park Źródliska, Park Helenów</t>
  </si>
  <si>
    <t xml:space="preserve">Ogród, Park </t>
  </si>
  <si>
    <t xml:space="preserve">Piękna natura, woda </t>
  </si>
  <si>
    <t xml:space="preserve">Nie ma wad </t>
  </si>
  <si>
    <t xml:space="preserve">Fala, malutkie resort, stawy stefanskiego </t>
  </si>
  <si>
    <t xml:space="preserve">Z atrakcjami </t>
  </si>
  <si>
    <t xml:space="preserve">Wiele atrakcji, zadbane </t>
  </si>
  <si>
    <t>Ceny</t>
  </si>
  <si>
    <t>arturówek, stawy jana, park śledzia</t>
  </si>
  <si>
    <t>park</t>
  </si>
  <si>
    <t>ciche, zielone, darmowe</t>
  </si>
  <si>
    <t>czasem jest zimno</t>
  </si>
  <si>
    <t>Piotrkowska, manufaktura, park na zdrowiu</t>
  </si>
  <si>
    <t>teren zielony(park), miejsce do spotkań ze znajomymi(restauracja, manufaktura)</t>
  </si>
  <si>
    <t>restauracje, miejsca do siedzenia, ciepłe pomieszczenia, możliwość zrobienia zakupów</t>
  </si>
  <si>
    <t>tłok, ciężko znaleźć miejsce do siedzenia, ludzie nie przestrzegają wymagań sanitarnych, niektóre miejsca trzeba rezerwować z wyprzedzeniem</t>
  </si>
  <si>
    <t xml:space="preserve">Stacja radegast, Księży Młyn, Piotrkowska/Manufaktura </t>
  </si>
  <si>
    <t xml:space="preserve">Kulturowe, Rozrywkowe, Turystyczne, Przyrodnicze </t>
  </si>
  <si>
    <t xml:space="preserve">Piękne, Historyczne, Zapewniają rozrywkę, Łatwy Dojazd, Ogólnodostępne </t>
  </si>
  <si>
    <t xml:space="preserve">Nie w każdą pogodę wszędzie wejdziesz, nie dla każdego (np. Nie dla ludzi nie lubiących historii, kultury wysokiej w przypadku Radegastu i Księżego Młyna) </t>
  </si>
  <si>
    <t>PLOPŁ</t>
  </si>
  <si>
    <t>Las łagiewnicki</t>
  </si>
  <si>
    <t>Ogród botaniczny</t>
  </si>
  <si>
    <t>Galeria łódzka</t>
  </si>
  <si>
    <t>Spała</t>
  </si>
  <si>
    <t>Zalew Sulejowski</t>
  </si>
  <si>
    <t>Lisowice</t>
  </si>
  <si>
    <t>Fabryka Ossera</t>
  </si>
  <si>
    <t>Kobiety</t>
  </si>
  <si>
    <t>Mężczyźni</t>
  </si>
  <si>
    <t>Inni</t>
  </si>
  <si>
    <t>Suma</t>
  </si>
  <si>
    <t>Monopolis</t>
  </si>
  <si>
    <t>Park Wzniesień Łódzkich</t>
  </si>
  <si>
    <t>Grupy</t>
  </si>
  <si>
    <t>12 do 18</t>
  </si>
  <si>
    <t>19 do 30</t>
  </si>
  <si>
    <t>31 do 50</t>
  </si>
  <si>
    <t>Park Kultury Miejskiej</t>
  </si>
  <si>
    <t>Andrespol</t>
  </si>
  <si>
    <t>Wiśniowa Góra</t>
  </si>
  <si>
    <t>Bedoń</t>
  </si>
  <si>
    <t>Arboretum Rogów</t>
  </si>
  <si>
    <t>stadion Widzewa</t>
  </si>
  <si>
    <t>EC1</t>
  </si>
  <si>
    <t>ZOO</t>
  </si>
  <si>
    <t>Teatr Nowy</t>
  </si>
  <si>
    <t>Bałuty</t>
  </si>
  <si>
    <t>Jeziorsko</t>
  </si>
  <si>
    <t>EC2</t>
  </si>
  <si>
    <t>Pałace</t>
  </si>
  <si>
    <t>Olechów</t>
  </si>
  <si>
    <t>Bełdowo</t>
  </si>
  <si>
    <t>las na Rudzie</t>
  </si>
  <si>
    <t>pasaż Róży</t>
  </si>
  <si>
    <t>dworzec Fabryczna</t>
  </si>
  <si>
    <t>Sani kebab</t>
  </si>
  <si>
    <t>Lewityn Pabianice</t>
  </si>
  <si>
    <t>kolej Rogów</t>
  </si>
  <si>
    <t>basen Poddębice</t>
  </si>
  <si>
    <t>zamek w Rawie</t>
  </si>
  <si>
    <t>księży młyn</t>
  </si>
  <si>
    <t>kanał Dętka</t>
  </si>
  <si>
    <t>Dobronianka</t>
  </si>
  <si>
    <t>Uniejów</t>
  </si>
  <si>
    <t>góra Kamieńsk</t>
  </si>
  <si>
    <t>Pamiarnia</t>
  </si>
  <si>
    <t>McDonald</t>
  </si>
  <si>
    <t>pizzerie</t>
  </si>
  <si>
    <t>grotniki</t>
  </si>
  <si>
    <t>lublinek</t>
  </si>
  <si>
    <t>kościół Inowłódz</t>
  </si>
  <si>
    <t>bunkier w Konewce</t>
  </si>
  <si>
    <t>Muzeum SN</t>
  </si>
  <si>
    <t>port łódź</t>
  </si>
  <si>
    <t>centrum</t>
  </si>
  <si>
    <t>górniak</t>
  </si>
  <si>
    <t>rynek Bałucki</t>
  </si>
  <si>
    <t>stawy</t>
  </si>
  <si>
    <t>mural</t>
  </si>
  <si>
    <t>Muzeum Miasta</t>
  </si>
  <si>
    <t>niebostan</t>
  </si>
  <si>
    <t>teatr studyjny</t>
  </si>
  <si>
    <t>muzeum kinematografii</t>
  </si>
  <si>
    <t>ul. Piłsudskiego</t>
  </si>
  <si>
    <t>Atlas Arena</t>
  </si>
  <si>
    <t>teatr wielki</t>
  </si>
  <si>
    <t>krośniewice - kolej</t>
  </si>
  <si>
    <t>Aquapark fala</t>
  </si>
  <si>
    <t>zamek łęczyca</t>
  </si>
  <si>
    <t>agrafka</t>
  </si>
  <si>
    <t>Off Piotrkowska</t>
  </si>
  <si>
    <t>kocia kawiarnia</t>
  </si>
  <si>
    <t>rynek konstantynów</t>
  </si>
  <si>
    <t>arkadia</t>
  </si>
  <si>
    <t>klubokawiarnia kipisz</t>
  </si>
  <si>
    <t>dworek M. Konopnickiej</t>
  </si>
  <si>
    <t>zamek besiekiery</t>
  </si>
  <si>
    <t>cmentarz Ogrodowa</t>
  </si>
  <si>
    <t>biała Fabryka</t>
  </si>
  <si>
    <t>rudzka góra</t>
  </si>
  <si>
    <t>jednorożec</t>
  </si>
  <si>
    <t>stacja Radegast</t>
  </si>
  <si>
    <t>rybakówka</t>
  </si>
  <si>
    <t>Rybakówka,Spała,Arboretum Rogów</t>
  </si>
  <si>
    <t>Zabytkowe ,historyczne,ciekawe</t>
  </si>
  <si>
    <t>Poznawanie przyrody i obcowanie z nią</t>
  </si>
  <si>
    <t>Nie ma takich wad</t>
  </si>
  <si>
    <t>Suma (ogółem)</t>
  </si>
  <si>
    <t>% Kobiet</t>
  </si>
  <si>
    <t>% Mężczyzn</t>
  </si>
  <si>
    <t>%12-18</t>
  </si>
  <si>
    <t>% 12-18</t>
  </si>
  <si>
    <t>%19-30</t>
  </si>
  <si>
    <t>%31-50</t>
  </si>
  <si>
    <t>% 19-30</t>
  </si>
  <si>
    <t>% 31-50</t>
  </si>
  <si>
    <t>Ogółem</t>
  </si>
  <si>
    <t>Łącznie</t>
  </si>
  <si>
    <t>Powtórzenia</t>
  </si>
  <si>
    <t>Typ miejsca</t>
  </si>
  <si>
    <t>Zalety</t>
  </si>
  <si>
    <t>Wady</t>
  </si>
  <si>
    <t>Spotkania</t>
  </si>
  <si>
    <t>Restauracja</t>
  </si>
  <si>
    <t>Opuszczone</t>
  </si>
  <si>
    <t>trasy rowerowe</t>
  </si>
  <si>
    <t>boisko do kosza</t>
  </si>
  <si>
    <t>Kino</t>
  </si>
  <si>
    <t>Obiekty sportowe</t>
  </si>
  <si>
    <t>kręgielnia</t>
  </si>
  <si>
    <t>Historyczne</t>
  </si>
  <si>
    <t>Edukacyjne</t>
  </si>
  <si>
    <t>stadiony</t>
  </si>
  <si>
    <t>zalewy, jeziora</t>
  </si>
  <si>
    <t>Centra Handlowe</t>
  </si>
  <si>
    <t>% K12-18</t>
  </si>
  <si>
    <t>% K19-30</t>
  </si>
  <si>
    <t>% K31-50</t>
  </si>
  <si>
    <t>% K51+</t>
  </si>
  <si>
    <t>% M12-18</t>
  </si>
  <si>
    <t>% M19-30</t>
  </si>
  <si>
    <t>% M31-50</t>
  </si>
  <si>
    <t>%M51+</t>
  </si>
  <si>
    <t>Procent (ogółem)</t>
  </si>
  <si>
    <t>ciekawe</t>
  </si>
  <si>
    <t>oryginalne</t>
  </si>
  <si>
    <t>Uwagi</t>
  </si>
  <si>
    <t>przestronność</t>
  </si>
  <si>
    <t>słabe światło</t>
  </si>
  <si>
    <t>miejsce spotkań</t>
  </si>
  <si>
    <t>możliwości rekreacyjne</t>
  </si>
  <si>
    <t>bilety</t>
  </si>
  <si>
    <t>obecność sklepów</t>
  </si>
  <si>
    <t>bezdomni</t>
  </si>
  <si>
    <t>obecność restauracji</t>
  </si>
  <si>
    <t>zatłoczenie</t>
  </si>
  <si>
    <t>niebezpieczeństwo</t>
  </si>
  <si>
    <t>tanie</t>
  </si>
  <si>
    <t>duża odległość</t>
  </si>
  <si>
    <t>niedogodności drogowe</t>
  </si>
  <si>
    <t>piękno, widoki</t>
  </si>
  <si>
    <t>śmieci, zaniedbanie</t>
  </si>
  <si>
    <t>na świeżym powietrzu</t>
  </si>
  <si>
    <t>zależne od pogody</t>
  </si>
  <si>
    <t>hałas</t>
  </si>
  <si>
    <t>drogo</t>
  </si>
  <si>
    <t>lokalizacja</t>
  </si>
  <si>
    <t>walory historyczne</t>
  </si>
  <si>
    <t>cisza, relaks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</si>
</sst>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4" fillId="0" borderId="0" xfId="0" quotePrefix="1" applyFont="1"/>
    <xf numFmtId="0" fontId="0" fillId="0" borderId="0" xfId="0"/>
    <xf numFmtId="22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7" fontId="2" fillId="0" borderId="0" xfId="0" quotePrefix="1" applyNumberFormat="1" applyFont="1" applyAlignment="1"/>
    <xf numFmtId="17" fontId="2" fillId="0" borderId="0" xfId="0" quotePrefix="1" applyNumberFormat="1" applyFont="1" applyAlignment="1">
      <alignment horizontal="center" vertical="center"/>
    </xf>
    <xf numFmtId="2" fontId="0" fillId="0" borderId="0" xfId="0" applyNumberFormat="1" applyFont="1" applyAlignment="1"/>
    <xf numFmtId="9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</a:t>
            </a:r>
            <a:r>
              <a:rPr lang="pl-PL" baseline="0"/>
              <a:t> powtarzane z</a:t>
            </a:r>
            <a:r>
              <a:rPr lang="pl-PL"/>
              <a:t>alety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Cechy!$B$1</c:f>
              <c:strCache>
                <c:ptCount val="1"/>
                <c:pt idx="0">
                  <c:v>Powtórzenia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Cechy!$A$2:$A$15</c:f>
              <c:strCache>
                <c:ptCount val="14"/>
                <c:pt idx="0">
                  <c:v>ciekawe</c:v>
                </c:pt>
                <c:pt idx="1">
                  <c:v>oryginalne</c:v>
                </c:pt>
                <c:pt idx="2">
                  <c:v>przestronność</c:v>
                </c:pt>
                <c:pt idx="3">
                  <c:v>klimat</c:v>
                </c:pt>
                <c:pt idx="4">
                  <c:v>na świeżym powietrzu</c:v>
                </c:pt>
                <c:pt idx="5">
                  <c:v>cisza, relaks</c:v>
                </c:pt>
                <c:pt idx="6">
                  <c:v>piękno, widoki</c:v>
                </c:pt>
                <c:pt idx="7">
                  <c:v>miejsce spotkań</c:v>
                </c:pt>
                <c:pt idx="8">
                  <c:v>możliwości rekreacyjne</c:v>
                </c:pt>
                <c:pt idx="9">
                  <c:v>obecność sklepów</c:v>
                </c:pt>
                <c:pt idx="10">
                  <c:v>obecność restauracji</c:v>
                </c:pt>
                <c:pt idx="11">
                  <c:v>tanie</c:v>
                </c:pt>
                <c:pt idx="12">
                  <c:v>walory historyczne</c:v>
                </c:pt>
                <c:pt idx="13">
                  <c:v>lokalizacja</c:v>
                </c:pt>
              </c:strCache>
            </c:strRef>
          </c:cat>
          <c:val>
            <c:numRef>
              <c:f>Cechy!$B$2:$B$15</c:f>
              <c:numCache>
                <c:formatCode>General</c:formatCode>
                <c:ptCount val="14"/>
                <c:pt idx="0">
                  <c:v>14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21</c:v>
                </c:pt>
                <c:pt idx="5">
                  <c:v>24</c:v>
                </c:pt>
                <c:pt idx="6">
                  <c:v>24</c:v>
                </c:pt>
                <c:pt idx="7">
                  <c:v>16</c:v>
                </c:pt>
                <c:pt idx="8">
                  <c:v>19</c:v>
                </c:pt>
                <c:pt idx="9">
                  <c:v>4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C-4DAF-B03C-66921D3E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2114008"/>
        <c:axId val="642135000"/>
      </c:barChart>
      <c:catAx>
        <c:axId val="64211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35000"/>
        <c:crosses val="autoZero"/>
        <c:auto val="1"/>
        <c:lblAlgn val="ctr"/>
        <c:lblOffset val="100"/>
        <c:noMultiLvlLbl val="0"/>
      </c:catAx>
      <c:valAx>
        <c:axId val="642135000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ankietowanych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2083333333333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14008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Popularność obiektów ze względu na płeć i wiek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 K12-18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'Popularność 2'!$A$2:$A$57</c:f>
              <c:strCache>
                <c:ptCount val="11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Zalew Sulejowski</c:v>
                </c:pt>
              </c:strCache>
            </c:strRef>
          </c:cat>
          <c:val>
            <c:numRef>
              <c:f>'Popularność 2'!$B$2:$B$57</c:f>
              <c:numCache>
                <c:formatCode>General</c:formatCode>
                <c:ptCount val="11"/>
                <c:pt idx="0">
                  <c:v>2.083333333333333</c:v>
                </c:pt>
                <c:pt idx="1">
                  <c:v>6.25</c:v>
                </c:pt>
                <c:pt idx="2">
                  <c:v>4.1666666666666661</c:v>
                </c:pt>
                <c:pt idx="3">
                  <c:v>0</c:v>
                </c:pt>
                <c:pt idx="4">
                  <c:v>2.083333333333333</c:v>
                </c:pt>
                <c:pt idx="5">
                  <c:v>54.166666666666664</c:v>
                </c:pt>
                <c:pt idx="6">
                  <c:v>39.583333333333329</c:v>
                </c:pt>
                <c:pt idx="7">
                  <c:v>58.333333333333336</c:v>
                </c:pt>
                <c:pt idx="8">
                  <c:v>2.083333333333333</c:v>
                </c:pt>
                <c:pt idx="9">
                  <c:v>8.3333333333333321</c:v>
                </c:pt>
                <c:pt idx="10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A-4D2F-844C-FDD58433D3FF}"/>
            </c:ext>
          </c:extLst>
        </c:ser>
        <c:ser>
          <c:idx val="2"/>
          <c:order val="2"/>
          <c:tx>
            <c:v>% K31-50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'Popularność 2'!$A$2:$A$57</c:f>
              <c:strCache>
                <c:ptCount val="11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Zalew Sulejowski</c:v>
                </c:pt>
              </c:strCache>
            </c:strRef>
          </c:cat>
          <c:val>
            <c:numRef>
              <c:f>'Popularność 2'!$D$2:$D$57</c:f>
              <c:numCache>
                <c:formatCode>General</c:formatCode>
                <c:ptCount val="11"/>
                <c:pt idx="0">
                  <c:v>9.0909090909090917</c:v>
                </c:pt>
                <c:pt idx="1">
                  <c:v>9.0909090909090917</c:v>
                </c:pt>
                <c:pt idx="2">
                  <c:v>0</c:v>
                </c:pt>
                <c:pt idx="3">
                  <c:v>27.27272727272727</c:v>
                </c:pt>
                <c:pt idx="4">
                  <c:v>54.54545454545454</c:v>
                </c:pt>
                <c:pt idx="5">
                  <c:v>27.27272727272727</c:v>
                </c:pt>
                <c:pt idx="6">
                  <c:v>27.27272727272727</c:v>
                </c:pt>
                <c:pt idx="7">
                  <c:v>0</c:v>
                </c:pt>
                <c:pt idx="8">
                  <c:v>18.181818181818183</c:v>
                </c:pt>
                <c:pt idx="9">
                  <c:v>9.0909090909090917</c:v>
                </c:pt>
                <c:pt idx="10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A-4D2F-844C-FDD58433D3FF}"/>
            </c:ext>
          </c:extLst>
        </c:ser>
        <c:ser>
          <c:idx val="4"/>
          <c:order val="4"/>
          <c:tx>
            <c:v>% M12-18</c:v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'Popularność 2'!$A$2:$A$57</c:f>
              <c:strCache>
                <c:ptCount val="11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Zalew Sulejowski</c:v>
                </c:pt>
              </c:strCache>
            </c:strRef>
          </c:cat>
          <c:val>
            <c:numRef>
              <c:f>'Popularność 2'!$F$2:$F$57</c:f>
              <c:numCache>
                <c:formatCode>General</c:formatCode>
                <c:ptCount val="11"/>
                <c:pt idx="0">
                  <c:v>6.0606060606060606</c:v>
                </c:pt>
                <c:pt idx="1">
                  <c:v>3.0303030303030303</c:v>
                </c:pt>
                <c:pt idx="2">
                  <c:v>6.0606060606060606</c:v>
                </c:pt>
                <c:pt idx="3">
                  <c:v>6.0606060606060606</c:v>
                </c:pt>
                <c:pt idx="4">
                  <c:v>18.181818181818183</c:v>
                </c:pt>
                <c:pt idx="5">
                  <c:v>48.484848484848484</c:v>
                </c:pt>
                <c:pt idx="6">
                  <c:v>36.363636363636367</c:v>
                </c:pt>
                <c:pt idx="7">
                  <c:v>42.424242424242422</c:v>
                </c:pt>
                <c:pt idx="8">
                  <c:v>6.0606060606060606</c:v>
                </c:pt>
                <c:pt idx="9">
                  <c:v>3.0303030303030303</c:v>
                </c:pt>
                <c:pt idx="10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A-4D2F-844C-FDD58433D3FF}"/>
            </c:ext>
          </c:extLst>
        </c:ser>
        <c:ser>
          <c:idx val="5"/>
          <c:order val="5"/>
          <c:tx>
            <c:v>% M31-50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'Popularność 2'!$A$2:$A$57</c:f>
              <c:strCache>
                <c:ptCount val="11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Zalew Sulejowski</c:v>
                </c:pt>
              </c:strCache>
            </c:strRef>
          </c:cat>
          <c:val>
            <c:numRef>
              <c:f>'Popularność 2'!$G$2:$G$57</c:f>
              <c:numCache>
                <c:formatCode>General</c:formatCode>
                <c:ptCount val="11"/>
                <c:pt idx="0">
                  <c:v>20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60</c:v>
                </c:pt>
                <c:pt idx="7">
                  <c:v>40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A-4D2F-844C-FDD58433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93958232"/>
        <c:axId val="59396380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% K19-30</c:v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'Popularność 2'!$A$2:$A$57</c15:sqref>
                        </c15:formulaRef>
                      </c:ext>
                    </c:extLst>
                    <c:strCache>
                      <c:ptCount val="11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'Popularność 2'!$C$2:$C$57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9.0909090909090917</c:v>
                      </c:pt>
                      <c:pt idx="1">
                        <c:v>9.0909090909090917</c:v>
                      </c:pt>
                      <c:pt idx="2">
                        <c:v>9.0909090909090917</c:v>
                      </c:pt>
                      <c:pt idx="3">
                        <c:v>27.27272727272727</c:v>
                      </c:pt>
                      <c:pt idx="4">
                        <c:v>9.0909090909090917</c:v>
                      </c:pt>
                      <c:pt idx="5">
                        <c:v>9.0909090909090917</c:v>
                      </c:pt>
                      <c:pt idx="6">
                        <c:v>27.27272727272727</c:v>
                      </c:pt>
                      <c:pt idx="7">
                        <c:v>27.27272727272727</c:v>
                      </c:pt>
                      <c:pt idx="8">
                        <c:v>0</c:v>
                      </c:pt>
                      <c:pt idx="9">
                        <c:v>9.0909090909090917</c:v>
                      </c:pt>
                      <c:pt idx="10">
                        <c:v>27.27272727272727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28A-4D2F-844C-FDD58433D3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2'!$E$1</c15:sqref>
                        </c15:formulaRef>
                      </c:ext>
                    </c:extLst>
                    <c:strCache>
                      <c:ptCount val="1"/>
                      <c:pt idx="0">
                        <c:v>Ogółem</c:v>
                      </c:pt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2'!$A$2:$A$57</c15:sqref>
                        </c15:formulaRef>
                      </c:ext>
                    </c:extLst>
                    <c:strCache>
                      <c:ptCount val="11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'Popularność 2'!$E$2:$E$57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5.0847457627118651</c:v>
                      </c:pt>
                      <c:pt idx="1">
                        <c:v>10.16949152542373</c:v>
                      </c:pt>
                      <c:pt idx="2">
                        <c:v>6.7796610169491522</c:v>
                      </c:pt>
                      <c:pt idx="3">
                        <c:v>10.16949152542373</c:v>
                      </c:pt>
                      <c:pt idx="4">
                        <c:v>13.559322033898304</c:v>
                      </c:pt>
                      <c:pt idx="5">
                        <c:v>52.542372881355938</c:v>
                      </c:pt>
                      <c:pt idx="6">
                        <c:v>42.372881355932201</c:v>
                      </c:pt>
                      <c:pt idx="7">
                        <c:v>52.542372881355938</c:v>
                      </c:pt>
                      <c:pt idx="8">
                        <c:v>5.0847457627118651</c:v>
                      </c:pt>
                      <c:pt idx="9">
                        <c:v>10.16949152542373</c:v>
                      </c:pt>
                      <c:pt idx="10">
                        <c:v>8.4745762711864394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28A-4D2F-844C-FDD58433D3F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2'!$H$1</c15:sqref>
                        </c15:formulaRef>
                      </c:ext>
                    </c:extLst>
                    <c:strCache>
                      <c:ptCount val="1"/>
                      <c:pt idx="0">
                        <c:v>Ogółem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2'!$A$2:$A$57</c15:sqref>
                        </c15:formulaRef>
                      </c:ext>
                    </c:extLst>
                    <c:strCache>
                      <c:ptCount val="11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'Popularność 2'!$H$2:$H$57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7.3170731707317067</c:v>
                      </c:pt>
                      <c:pt idx="1">
                        <c:v>2.4390243902439024</c:v>
                      </c:pt>
                      <c:pt idx="2">
                        <c:v>7.3170731707317067</c:v>
                      </c:pt>
                      <c:pt idx="3">
                        <c:v>9.7560975609756095</c:v>
                      </c:pt>
                      <c:pt idx="4">
                        <c:v>21.951219512195124</c:v>
                      </c:pt>
                      <c:pt idx="5">
                        <c:v>46.341463414634148</c:v>
                      </c:pt>
                      <c:pt idx="6">
                        <c:v>36.585365853658537</c:v>
                      </c:pt>
                      <c:pt idx="7">
                        <c:v>41.463414634146339</c:v>
                      </c:pt>
                      <c:pt idx="8">
                        <c:v>7.3170731707317067</c:v>
                      </c:pt>
                      <c:pt idx="9">
                        <c:v>2.4390243902439024</c:v>
                      </c:pt>
                      <c:pt idx="10">
                        <c:v>4.8780487804878048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28A-4D2F-844C-FDD58433D3F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2'!$I$1</c15:sqref>
                        </c15:formulaRef>
                      </c:ext>
                    </c:extLst>
                    <c:strCache>
                      <c:ptCount val="1"/>
                      <c:pt idx="0">
                        <c:v>Łącznie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'Popularność 2'!$A$2:$A$57</c15:sqref>
                        </c15:formulaRef>
                      </c:ext>
                    </c:extLst>
                    <c:strCache>
                      <c:ptCount val="11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'Popularność 2'!$I$2:$I$57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5.3571428571428568</c:v>
                      </c:pt>
                      <c:pt idx="1">
                        <c:v>6.25</c:v>
                      </c:pt>
                      <c:pt idx="2">
                        <c:v>6.25</c:v>
                      </c:pt>
                      <c:pt idx="3">
                        <c:v>8.9285714285714288</c:v>
                      </c:pt>
                      <c:pt idx="4">
                        <c:v>15.178571428571427</c:v>
                      </c:pt>
                      <c:pt idx="5">
                        <c:v>44.642857142857146</c:v>
                      </c:pt>
                      <c:pt idx="6">
                        <c:v>35.714285714285715</c:v>
                      </c:pt>
                      <c:pt idx="7">
                        <c:v>42.857142857142854</c:v>
                      </c:pt>
                      <c:pt idx="8">
                        <c:v>5.3571428571428568</c:v>
                      </c:pt>
                      <c:pt idx="9">
                        <c:v>6.25</c:v>
                      </c:pt>
                      <c:pt idx="10">
                        <c:v>6.25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28A-4D2F-844C-FDD58433D3FF}"/>
                  </c:ext>
                </c:extLst>
              </c15:ser>
            </c15:filteredBarSeries>
          </c:ext>
        </c:extLst>
      </c:barChart>
      <c:catAx>
        <c:axId val="59395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963808"/>
        <c:crosses val="autoZero"/>
        <c:auto val="1"/>
        <c:lblAlgn val="ctr"/>
        <c:lblOffset val="100"/>
        <c:noMultiLvlLbl val="0"/>
      </c:catAx>
      <c:valAx>
        <c:axId val="5939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Ankietowanych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555555555555555E-2"/>
              <c:y val="0.19351851851851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395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 powtarzane wady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Cechy!$F$1</c:f>
              <c:strCache>
                <c:ptCount val="1"/>
                <c:pt idx="0">
                  <c:v>Powtórzenia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Cechy!$E$2:$E$12</c:f>
              <c:strCache>
                <c:ptCount val="11"/>
                <c:pt idx="0">
                  <c:v>zależne od pogody</c:v>
                </c:pt>
                <c:pt idx="1">
                  <c:v>zatłoczenie</c:v>
                </c:pt>
                <c:pt idx="2">
                  <c:v>słabe światło</c:v>
                </c:pt>
                <c:pt idx="3">
                  <c:v>śmieci, zaniedbanie</c:v>
                </c:pt>
                <c:pt idx="4">
                  <c:v>bilety</c:v>
                </c:pt>
                <c:pt idx="5">
                  <c:v>drogo</c:v>
                </c:pt>
                <c:pt idx="6">
                  <c:v>bezdomni</c:v>
                </c:pt>
                <c:pt idx="7">
                  <c:v>niedogodności drogowe</c:v>
                </c:pt>
                <c:pt idx="8">
                  <c:v>niebezpieczeństwo</c:v>
                </c:pt>
                <c:pt idx="9">
                  <c:v>duża odległość</c:v>
                </c:pt>
                <c:pt idx="10">
                  <c:v>hałas</c:v>
                </c:pt>
              </c:strCache>
            </c:strRef>
          </c:cat>
          <c:val>
            <c:numRef>
              <c:f>Cechy!$F$2:$F$12</c:f>
              <c:numCache>
                <c:formatCode>General</c:formatCode>
                <c:ptCount val="11"/>
                <c:pt idx="0">
                  <c:v>9</c:v>
                </c:pt>
                <c:pt idx="1">
                  <c:v>39</c:v>
                </c:pt>
                <c:pt idx="2">
                  <c:v>1</c:v>
                </c:pt>
                <c:pt idx="3">
                  <c:v>10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7D4-A8EC-90B26143E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5492120"/>
        <c:axId val="645492448"/>
      </c:barChart>
      <c:catAx>
        <c:axId val="64549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92448"/>
        <c:crosses val="autoZero"/>
        <c:auto val="1"/>
        <c:lblAlgn val="ctr"/>
        <c:lblOffset val="100"/>
        <c:noMultiLvlLbl val="0"/>
      </c:catAx>
      <c:valAx>
        <c:axId val="64549244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Ankietowanych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4.1666666666666664E-2"/>
              <c:y val="0.1083333333333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49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 wskazywane przeznaczenie obiektu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20"/>
          <c:tx>
            <c:strRef>
              <c:f>'Typy obiektów'!$V$1</c:f>
              <c:strCache>
                <c:ptCount val="1"/>
                <c:pt idx="0">
                  <c:v>Suma (ogółem)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obiektów'!$V$2:$V$18</c15:sqref>
                  </c15:fullRef>
                </c:ext>
              </c:extLst>
              <c:f>('Typy obiektów'!$V$3:$V$8,'Typy obiektów'!$V$12:$V$17)</c:f>
              <c:numCache>
                <c:formatCode>General</c:formatCode>
                <c:ptCount val="12"/>
                <c:pt idx="0">
                  <c:v>40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20</c:v>
                </c:pt>
                <c:pt idx="5">
                  <c:v>26</c:v>
                </c:pt>
                <c:pt idx="6">
                  <c:v>12</c:v>
                </c:pt>
                <c:pt idx="7">
                  <c:v>9</c:v>
                </c:pt>
                <c:pt idx="8">
                  <c:v>9</c:v>
                </c:pt>
                <c:pt idx="9">
                  <c:v>21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47-4066-A2AE-4360D673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2125488"/>
        <c:axId val="64212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'Typy obiektów'!$B$1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'Typy obiektów'!$B$2:$B$18</c15:sqref>
                        </c15:fullRef>
                        <c15:formulaRef>
                          <c15:sqref>('Typy obiektów'!$B$3:$B$8,'Typy obiektów'!$B$12:$B$17)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F47-4066-A2AE-4360D67309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obiektów'!$C$2:$C$18</c15:sqref>
                        </c15:fullRef>
                        <c15:formulaRef>
                          <c15:sqref>('Typy obiektów'!$C$3:$C$8,'Typy obiektów'!$C$12:$C$17)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37.5</c:v>
                      </c:pt>
                      <c:pt idx="1">
                        <c:v>10.416666666666668</c:v>
                      </c:pt>
                      <c:pt idx="2">
                        <c:v>8.3333333333333321</c:v>
                      </c:pt>
                      <c:pt idx="3">
                        <c:v>18.75</c:v>
                      </c:pt>
                      <c:pt idx="4">
                        <c:v>27.083333333333332</c:v>
                      </c:pt>
                      <c:pt idx="5">
                        <c:v>6.25</c:v>
                      </c:pt>
                      <c:pt idx="6">
                        <c:v>10.416666666666668</c:v>
                      </c:pt>
                      <c:pt idx="7">
                        <c:v>6.25</c:v>
                      </c:pt>
                      <c:pt idx="8">
                        <c:v>10.416666666666668</c:v>
                      </c:pt>
                      <c:pt idx="9">
                        <c:v>14.583333333333334</c:v>
                      </c:pt>
                      <c:pt idx="10">
                        <c:v>16.666666666666664</c:v>
                      </c:pt>
                      <c:pt idx="11">
                        <c:v>4.1666666666666661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F47-4066-A2AE-4360D67309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obiektów'!$D$2:$D$18</c15:sqref>
                        </c15:fullRef>
                        <c15:formulaRef>
                          <c15:sqref>('Typy obiektów'!$D$3:$D$8,'Typy obiektów'!$D$12:$D$17)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F47-4066-A2AE-4360D67309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obiektów'!$E$2:$E$18</c15:sqref>
                        </c15:fullRef>
                        <c15:formulaRef>
                          <c15:sqref>('Typy obiektów'!$E$3:$E$8,'Typy obiektów'!$E$12:$E$17)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63.636363636363633</c:v>
                      </c:pt>
                      <c:pt idx="1">
                        <c:v>9.0909090909090917</c:v>
                      </c:pt>
                      <c:pt idx="2">
                        <c:v>9.0909090909090917</c:v>
                      </c:pt>
                      <c:pt idx="3">
                        <c:v>9.0909090909090917</c:v>
                      </c:pt>
                      <c:pt idx="4">
                        <c:v>9.0909090909090917</c:v>
                      </c:pt>
                      <c:pt idx="5">
                        <c:v>63.636363636363633</c:v>
                      </c:pt>
                      <c:pt idx="6">
                        <c:v>9.0909090909090917</c:v>
                      </c:pt>
                      <c:pt idx="7">
                        <c:v>0</c:v>
                      </c:pt>
                      <c:pt idx="8">
                        <c:v>9.0909090909090917</c:v>
                      </c:pt>
                      <c:pt idx="9">
                        <c:v>45.454545454545453</c:v>
                      </c:pt>
                      <c:pt idx="10">
                        <c:v>36.363636363636367</c:v>
                      </c:pt>
                      <c:pt idx="11">
                        <c:v>63.636363636363633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F47-4066-A2AE-4360D673090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obiektów'!$F$2:$F$18</c15:sqref>
                        </c15:fullRef>
                        <c15:formulaRef>
                          <c15:sqref>('Typy obiektów'!$F$3:$F$8,'Typy obiektów'!$F$12:$F$17)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F47-4066-A2AE-4360D673090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obiektów'!$G$2:$G$18</c15:sqref>
                        </c15:fullRef>
                        <c15:formulaRef>
                          <c15:sqref>('Typy obiektów'!$G$3:$G$8,'Typy obiektów'!$G$12:$G$17)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54.54545454545454</c:v>
                      </c:pt>
                      <c:pt idx="1">
                        <c:v>9.0909090909090917</c:v>
                      </c:pt>
                      <c:pt idx="2">
                        <c:v>9.0909090909090917</c:v>
                      </c:pt>
                      <c:pt idx="3">
                        <c:v>9.0909090909090917</c:v>
                      </c:pt>
                      <c:pt idx="4">
                        <c:v>9.0909090909090917</c:v>
                      </c:pt>
                      <c:pt idx="5">
                        <c:v>63.636363636363633</c:v>
                      </c:pt>
                      <c:pt idx="6">
                        <c:v>9.0909090909090917</c:v>
                      </c:pt>
                      <c:pt idx="7">
                        <c:v>0</c:v>
                      </c:pt>
                      <c:pt idx="8">
                        <c:v>9.0909090909090917</c:v>
                      </c:pt>
                      <c:pt idx="9">
                        <c:v>36.363636363636367</c:v>
                      </c:pt>
                      <c:pt idx="10">
                        <c:v>0</c:v>
                      </c:pt>
                      <c:pt idx="11">
                        <c:v>27.27272727272727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F47-4066-A2AE-4360D673090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obiektów'!$H$2:$H$18</c15:sqref>
                        </c15:fullRef>
                        <c15:formulaRef>
                          <c15:sqref>('Typy obiektów'!$H$3:$H$8,'Typy obiektów'!$H$12:$H$17)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F47-4066-A2AE-4360D673090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obiektów'!$I$2:$I$18</c15:sqref>
                        </c15:fullRef>
                        <c15:formulaRef>
                          <c15:sqref>('Typy obiektów'!$I$3:$I$8,'Typy obiektów'!$I$12:$I$17)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0</c:v>
                      </c:pt>
                      <c:pt idx="1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F47-4066-A2AE-4360D673090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obiektów'!$J$1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obiektów'!$J$2:$J$18</c15:sqref>
                        </c15:fullRef>
                        <c15:formulaRef>
                          <c15:sqref>('Typy obiektów'!$J$3:$J$8,'Typy obiektów'!$J$12:$J$17)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17</c:v>
                      </c:pt>
                      <c:pt idx="10">
                        <c:v>12</c:v>
                      </c:pt>
                      <c:pt idx="1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F47-4066-A2AE-4360D673090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obiektów'!$K$1</c15:sqref>
                        </c15:formulaRef>
                      </c:ext>
                    </c:extLst>
                    <c:strCache>
                      <c:ptCount val="1"/>
                      <c:pt idx="0">
                        <c:v>% Kobiet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obiektów'!$K$2:$K$18</c15:sqref>
                        </c15:fullRef>
                        <c15:formulaRef>
                          <c15:sqref>('Typy obiektów'!$K$3:$K$8,'Typy obiektów'!$K$12:$K$17)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43.661971830985912</c:v>
                      </c:pt>
                      <c:pt idx="1">
                        <c:v>9.8591549295774641</c:v>
                      </c:pt>
                      <c:pt idx="2">
                        <c:v>8.4507042253521121</c:v>
                      </c:pt>
                      <c:pt idx="3">
                        <c:v>15.492957746478872</c:v>
                      </c:pt>
                      <c:pt idx="4">
                        <c:v>21.12676056338028</c:v>
                      </c:pt>
                      <c:pt idx="5">
                        <c:v>23.943661971830984</c:v>
                      </c:pt>
                      <c:pt idx="6">
                        <c:v>9.8591549295774641</c:v>
                      </c:pt>
                      <c:pt idx="7">
                        <c:v>4.225352112676056</c:v>
                      </c:pt>
                      <c:pt idx="8">
                        <c:v>9.8591549295774641</c:v>
                      </c:pt>
                      <c:pt idx="9">
                        <c:v>23.943661971830984</c:v>
                      </c:pt>
                      <c:pt idx="10">
                        <c:v>16.901408450704224</c:v>
                      </c:pt>
                      <c:pt idx="11">
                        <c:v>18.30985915492958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F47-4066-A2AE-4360D673090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obiektów'!$L$1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obiektów'!$L$2:$L$18</c15:sqref>
                        </c15:fullRef>
                        <c15:formulaRef>
                          <c15:sqref>('Typy obiektów'!$L$3:$L$8,'Typy obiektów'!$L$12:$L$17)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F47-4066-A2AE-4360D673090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obiektów'!$M$2:$M$18</c15:sqref>
                        </c15:fullRef>
                        <c15:formulaRef>
                          <c15:sqref>('Typy obiektów'!$M$3:$M$8,'Typy obiektów'!$M$12:$M$17)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18.181818181818183</c:v>
                      </c:pt>
                      <c:pt idx="1">
                        <c:v>6.0606060606060606</c:v>
                      </c:pt>
                      <c:pt idx="2">
                        <c:v>15.151515151515152</c:v>
                      </c:pt>
                      <c:pt idx="3">
                        <c:v>3.0303030303030303</c:v>
                      </c:pt>
                      <c:pt idx="4">
                        <c:v>12.121212121212121</c:v>
                      </c:pt>
                      <c:pt idx="5">
                        <c:v>21.212121212121211</c:v>
                      </c:pt>
                      <c:pt idx="6">
                        <c:v>12.121212121212121</c:v>
                      </c:pt>
                      <c:pt idx="7">
                        <c:v>18.181818181818183</c:v>
                      </c:pt>
                      <c:pt idx="8">
                        <c:v>6.0606060606060606</c:v>
                      </c:pt>
                      <c:pt idx="9">
                        <c:v>3.0303030303030303</c:v>
                      </c:pt>
                      <c:pt idx="10">
                        <c:v>6.0606060606060606</c:v>
                      </c:pt>
                      <c:pt idx="11">
                        <c:v>3.0303030303030303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F47-4066-A2AE-4360D673090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obiektów'!$N$2:$N$18</c15:sqref>
                        </c15:fullRef>
                        <c15:formulaRef>
                          <c15:sqref>('Typy obiektów'!$N$3:$N$8,'Typy obiektów'!$N$12:$N$17)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F47-4066-A2AE-4360D673090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obiektów'!$O$2:$O$18</c15:sqref>
                        </c15:fullRef>
                        <c15:formulaRef>
                          <c15:sqref>('Typy obiektów'!$O$3:$O$8,'Typy obiektów'!$O$12:$O$17)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F47-4066-A2AE-4360D673090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obiektów'!$P$2:$P$18</c15:sqref>
                        </c15:fullRef>
                        <c15:formulaRef>
                          <c15:sqref>('Typy obiektów'!$P$3:$P$8,'Typy obiektów'!$P$12:$P$17)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F47-4066-A2AE-4360D673090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obiektów'!$Q$2:$Q$18</c15:sqref>
                        </c15:fullRef>
                        <c15:formulaRef>
                          <c15:sqref>('Typy obiektów'!$Q$3:$Q$8,'Typy obiektów'!$Q$12:$Q$17)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F47-4066-A2AE-4360D673090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obiektów'!$R$2:$R$18</c15:sqref>
                        </c15:fullRef>
                        <c15:formulaRef>
                          <c15:sqref>('Typy obiektów'!$R$3:$R$8,'Typy obiektów'!$R$12:$R$17)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F47-4066-A2AE-4360D673090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obiektów'!$S$2:$S$18</c15:sqref>
                        </c15:fullRef>
                        <c15:formulaRef>
                          <c15:sqref>('Typy obiektów'!$S$3:$S$8,'Typy obiektów'!$S$12:$S$17)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50</c:v>
                      </c:pt>
                      <c:pt idx="11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F47-4066-A2AE-4360D673090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obiektów'!$T$1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obiektów'!$T$2:$T$18</c15:sqref>
                        </c15:fullRef>
                        <c15:formulaRef>
                          <c15:sqref>('Typy obiektów'!$T$3:$T$8,'Typy obiektów'!$T$12:$T$17)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DF47-4066-A2AE-4360D673090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obiektów'!$U$1</c15:sqref>
                        </c15:formulaRef>
                      </c:ext>
                    </c:extLst>
                    <c:strCache>
                      <c:ptCount val="1"/>
                      <c:pt idx="0">
                        <c:v>% Mężczyzn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obiektów'!$U$2:$U$18</c15:sqref>
                        </c15:fullRef>
                        <c15:formulaRef>
                          <c15:sqref>('Typy obiektów'!$U$3:$U$8,'Typy obiektów'!$U$12:$U$17)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21.951219512195124</c:v>
                      </c:pt>
                      <c:pt idx="1">
                        <c:v>4.8780487804878048</c:v>
                      </c:pt>
                      <c:pt idx="2">
                        <c:v>12.195121951219512</c:v>
                      </c:pt>
                      <c:pt idx="3">
                        <c:v>2.4390243902439024</c:v>
                      </c:pt>
                      <c:pt idx="4">
                        <c:v>12.195121951219512</c:v>
                      </c:pt>
                      <c:pt idx="5">
                        <c:v>21.951219512195124</c:v>
                      </c:pt>
                      <c:pt idx="6">
                        <c:v>12.195121951219512</c:v>
                      </c:pt>
                      <c:pt idx="7">
                        <c:v>14.634146341463413</c:v>
                      </c:pt>
                      <c:pt idx="8">
                        <c:v>4.8780487804878048</c:v>
                      </c:pt>
                      <c:pt idx="9">
                        <c:v>9.7560975609756095</c:v>
                      </c:pt>
                      <c:pt idx="10">
                        <c:v>9.7560975609756095</c:v>
                      </c:pt>
                      <c:pt idx="11">
                        <c:v>4.8780487804878048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DF47-4066-A2AE-4360D673090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obiektów'!$W$1</c15:sqref>
                        </c15:formulaRef>
                      </c:ext>
                    </c:extLst>
                    <c:strCache>
                      <c:ptCount val="1"/>
                      <c:pt idx="0">
                        <c:v>Procent (ogółem)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obiektów'!$W$2:$W$18</c15:sqref>
                        </c15:fullRef>
                        <c15:formulaRef>
                          <c15:sqref>('Typy obiektów'!$W$3:$W$8,'Typy obiektów'!$W$12:$W$17)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35.714285714285715</c:v>
                      </c:pt>
                      <c:pt idx="1">
                        <c:v>8.0357142857142865</c:v>
                      </c:pt>
                      <c:pt idx="2">
                        <c:v>9.8214285714285712</c:v>
                      </c:pt>
                      <c:pt idx="3">
                        <c:v>10.714285714285714</c:v>
                      </c:pt>
                      <c:pt idx="4">
                        <c:v>17.857142857142858</c:v>
                      </c:pt>
                      <c:pt idx="5">
                        <c:v>23.214285714285715</c:v>
                      </c:pt>
                      <c:pt idx="6">
                        <c:v>10.714285714285714</c:v>
                      </c:pt>
                      <c:pt idx="7">
                        <c:v>8.0357142857142865</c:v>
                      </c:pt>
                      <c:pt idx="8">
                        <c:v>8.0357142857142865</c:v>
                      </c:pt>
                      <c:pt idx="9">
                        <c:v>18.75</c:v>
                      </c:pt>
                      <c:pt idx="10">
                        <c:v>14.285714285714285</c:v>
                      </c:pt>
                      <c:pt idx="11">
                        <c:v>13.392857142857142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DF47-4066-A2AE-4360D6730901}"/>
                  </c:ext>
                </c:extLst>
              </c15:ser>
            </c15:filteredBarSeries>
          </c:ext>
        </c:extLst>
      </c:barChart>
      <c:catAx>
        <c:axId val="6421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27456"/>
        <c:crosses val="autoZero"/>
        <c:auto val="1"/>
        <c:lblAlgn val="ctr"/>
        <c:lblOffset val="100"/>
        <c:noMultiLvlLbl val="0"/>
      </c:catAx>
      <c:valAx>
        <c:axId val="64212745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ankietowanych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8611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25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 wskazywane przeznaczenie (według płci)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'Typy obiektów'!$K$1</c:f>
              <c:strCache>
                <c:ptCount val="1"/>
                <c:pt idx="0">
                  <c:v>% Kobiet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obiektów'!$K$2:$K$18</c15:sqref>
                  </c15:fullRef>
                </c:ext>
              </c:extLst>
              <c:f>('Typy obiektów'!$K$3:$K$8,'Typy obiektów'!$K$12:$K$17)</c:f>
              <c:numCache>
                <c:formatCode>General</c:formatCode>
                <c:ptCount val="12"/>
                <c:pt idx="0">
                  <c:v>43.661971830985912</c:v>
                </c:pt>
                <c:pt idx="1">
                  <c:v>9.8591549295774641</c:v>
                </c:pt>
                <c:pt idx="2">
                  <c:v>8.4507042253521121</c:v>
                </c:pt>
                <c:pt idx="3">
                  <c:v>15.492957746478872</c:v>
                </c:pt>
                <c:pt idx="4">
                  <c:v>21.12676056338028</c:v>
                </c:pt>
                <c:pt idx="5">
                  <c:v>23.943661971830984</c:v>
                </c:pt>
                <c:pt idx="6">
                  <c:v>9.8591549295774641</c:v>
                </c:pt>
                <c:pt idx="7">
                  <c:v>4.225352112676056</c:v>
                </c:pt>
                <c:pt idx="8">
                  <c:v>9.8591549295774641</c:v>
                </c:pt>
                <c:pt idx="9">
                  <c:v>23.943661971830984</c:v>
                </c:pt>
                <c:pt idx="10">
                  <c:v>16.901408450704224</c:v>
                </c:pt>
                <c:pt idx="11">
                  <c:v>18.30985915492958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8C-43BD-8014-A88E6975B794}"/>
            </c:ext>
          </c:extLst>
        </c:ser>
        <c:ser>
          <c:idx val="19"/>
          <c:order val="19"/>
          <c:tx>
            <c:strRef>
              <c:f>'Typy obiektów'!$U$1</c:f>
              <c:strCache>
                <c:ptCount val="1"/>
                <c:pt idx="0">
                  <c:v>% Mężczyzn</c:v>
                </c:pt>
              </c:strCache>
            </c:strRef>
          </c:tx>
          <c:spPr>
            <a:solidFill>
              <a:schemeClr val="accent2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obiektów'!$U$2:$U$18</c15:sqref>
                  </c15:fullRef>
                </c:ext>
              </c:extLst>
              <c:f>('Typy obiektów'!$U$3:$U$8,'Typy obiektów'!$U$12:$U$17)</c:f>
              <c:numCache>
                <c:formatCode>General</c:formatCode>
                <c:ptCount val="12"/>
                <c:pt idx="0">
                  <c:v>21.951219512195124</c:v>
                </c:pt>
                <c:pt idx="1">
                  <c:v>4.8780487804878048</c:v>
                </c:pt>
                <c:pt idx="2">
                  <c:v>12.195121951219512</c:v>
                </c:pt>
                <c:pt idx="3">
                  <c:v>2.4390243902439024</c:v>
                </c:pt>
                <c:pt idx="4">
                  <c:v>12.195121951219512</c:v>
                </c:pt>
                <c:pt idx="5">
                  <c:v>21.951219512195124</c:v>
                </c:pt>
                <c:pt idx="6">
                  <c:v>12.195121951219512</c:v>
                </c:pt>
                <c:pt idx="7">
                  <c:v>14.634146341463413</c:v>
                </c:pt>
                <c:pt idx="8">
                  <c:v>4.8780487804878048</c:v>
                </c:pt>
                <c:pt idx="9">
                  <c:v>9.7560975609756095</c:v>
                </c:pt>
                <c:pt idx="10">
                  <c:v>9.7560975609756095</c:v>
                </c:pt>
                <c:pt idx="11">
                  <c:v>4.8780487804878048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8C-43BD-8014-A88E6975B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89817688"/>
        <c:axId val="589808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'Typy obiektów'!$B$1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'Typy obiektów'!$B$2:$B$18</c15:sqref>
                        </c15:fullRef>
                        <c15:formulaRef>
                          <c15:sqref>('Typy obiektów'!$B$3:$B$8,'Typy obiektów'!$B$12:$B$17)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8C-43BD-8014-A88E6975B7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obiektów'!$C$2:$C$18</c15:sqref>
                        </c15:fullRef>
                        <c15:formulaRef>
                          <c15:sqref>('Typy obiektów'!$C$3:$C$8,'Typy obiektów'!$C$12:$C$17)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37.5</c:v>
                      </c:pt>
                      <c:pt idx="1">
                        <c:v>10.416666666666668</c:v>
                      </c:pt>
                      <c:pt idx="2">
                        <c:v>8.3333333333333321</c:v>
                      </c:pt>
                      <c:pt idx="3">
                        <c:v>18.75</c:v>
                      </c:pt>
                      <c:pt idx="4">
                        <c:v>27.083333333333332</c:v>
                      </c:pt>
                      <c:pt idx="5">
                        <c:v>6.25</c:v>
                      </c:pt>
                      <c:pt idx="6">
                        <c:v>10.416666666666668</c:v>
                      </c:pt>
                      <c:pt idx="7">
                        <c:v>6.25</c:v>
                      </c:pt>
                      <c:pt idx="8">
                        <c:v>10.416666666666668</c:v>
                      </c:pt>
                      <c:pt idx="9">
                        <c:v>14.583333333333334</c:v>
                      </c:pt>
                      <c:pt idx="10">
                        <c:v>16.666666666666664</c:v>
                      </c:pt>
                      <c:pt idx="11">
                        <c:v>4.1666666666666661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08C-43BD-8014-A88E6975B7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obiektów'!$D$2:$D$18</c15:sqref>
                        </c15:fullRef>
                        <c15:formulaRef>
                          <c15:sqref>('Typy obiektów'!$D$3:$D$8,'Typy obiektów'!$D$12:$D$17)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08C-43BD-8014-A88E6975B7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obiektów'!$E$2:$E$18</c15:sqref>
                        </c15:fullRef>
                        <c15:formulaRef>
                          <c15:sqref>('Typy obiektów'!$E$3:$E$8,'Typy obiektów'!$E$12:$E$17)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63.636363636363633</c:v>
                      </c:pt>
                      <c:pt idx="1">
                        <c:v>9.0909090909090917</c:v>
                      </c:pt>
                      <c:pt idx="2">
                        <c:v>9.0909090909090917</c:v>
                      </c:pt>
                      <c:pt idx="3">
                        <c:v>9.0909090909090917</c:v>
                      </c:pt>
                      <c:pt idx="4">
                        <c:v>9.0909090909090917</c:v>
                      </c:pt>
                      <c:pt idx="5">
                        <c:v>63.636363636363633</c:v>
                      </c:pt>
                      <c:pt idx="6">
                        <c:v>9.0909090909090917</c:v>
                      </c:pt>
                      <c:pt idx="7">
                        <c:v>0</c:v>
                      </c:pt>
                      <c:pt idx="8">
                        <c:v>9.0909090909090917</c:v>
                      </c:pt>
                      <c:pt idx="9">
                        <c:v>45.454545454545453</c:v>
                      </c:pt>
                      <c:pt idx="10">
                        <c:v>36.363636363636367</c:v>
                      </c:pt>
                      <c:pt idx="11">
                        <c:v>63.636363636363633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08C-43BD-8014-A88E6975B7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obiektów'!$F$2:$F$18</c15:sqref>
                        </c15:fullRef>
                        <c15:formulaRef>
                          <c15:sqref>('Typy obiektów'!$F$3:$F$8,'Typy obiektów'!$F$12:$F$17)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08C-43BD-8014-A88E6975B79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obiektów'!$G$2:$G$18</c15:sqref>
                        </c15:fullRef>
                        <c15:formulaRef>
                          <c15:sqref>('Typy obiektów'!$G$3:$G$8,'Typy obiektów'!$G$12:$G$17)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54.54545454545454</c:v>
                      </c:pt>
                      <c:pt idx="1">
                        <c:v>9.0909090909090917</c:v>
                      </c:pt>
                      <c:pt idx="2">
                        <c:v>9.0909090909090917</c:v>
                      </c:pt>
                      <c:pt idx="3">
                        <c:v>9.0909090909090917</c:v>
                      </c:pt>
                      <c:pt idx="4">
                        <c:v>9.0909090909090917</c:v>
                      </c:pt>
                      <c:pt idx="5">
                        <c:v>63.636363636363633</c:v>
                      </c:pt>
                      <c:pt idx="6">
                        <c:v>9.0909090909090917</c:v>
                      </c:pt>
                      <c:pt idx="7">
                        <c:v>0</c:v>
                      </c:pt>
                      <c:pt idx="8">
                        <c:v>9.0909090909090917</c:v>
                      </c:pt>
                      <c:pt idx="9">
                        <c:v>36.363636363636367</c:v>
                      </c:pt>
                      <c:pt idx="10">
                        <c:v>0</c:v>
                      </c:pt>
                      <c:pt idx="11">
                        <c:v>27.27272727272727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08C-43BD-8014-A88E6975B7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obiektów'!$H$2:$H$18</c15:sqref>
                        </c15:fullRef>
                        <c15:formulaRef>
                          <c15:sqref>('Typy obiektów'!$H$3:$H$8,'Typy obiektów'!$H$12:$H$17)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08C-43BD-8014-A88E6975B79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obiektów'!$I$2:$I$18</c15:sqref>
                        </c15:fullRef>
                        <c15:formulaRef>
                          <c15:sqref>('Typy obiektów'!$I$3:$I$8,'Typy obiektów'!$I$12:$I$17)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0</c:v>
                      </c:pt>
                      <c:pt idx="1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08C-43BD-8014-A88E6975B7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obiektów'!$J$1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obiektów'!$J$2:$J$18</c15:sqref>
                        </c15:fullRef>
                        <c15:formulaRef>
                          <c15:sqref>('Typy obiektów'!$J$3:$J$8,'Typy obiektów'!$J$12:$J$17)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17</c:v>
                      </c:pt>
                      <c:pt idx="10">
                        <c:v>12</c:v>
                      </c:pt>
                      <c:pt idx="1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08C-43BD-8014-A88E6975B79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obiektów'!$L$1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obiektów'!$L$2:$L$18</c15:sqref>
                        </c15:fullRef>
                        <c15:formulaRef>
                          <c15:sqref>('Typy obiektów'!$L$3:$L$8,'Typy obiektów'!$L$12:$L$17)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08C-43BD-8014-A88E6975B79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obiektów'!$M$2:$M$18</c15:sqref>
                        </c15:fullRef>
                        <c15:formulaRef>
                          <c15:sqref>('Typy obiektów'!$M$3:$M$8,'Typy obiektów'!$M$12:$M$17)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18.181818181818183</c:v>
                      </c:pt>
                      <c:pt idx="1">
                        <c:v>6.0606060606060606</c:v>
                      </c:pt>
                      <c:pt idx="2">
                        <c:v>15.151515151515152</c:v>
                      </c:pt>
                      <c:pt idx="3">
                        <c:v>3.0303030303030303</c:v>
                      </c:pt>
                      <c:pt idx="4">
                        <c:v>12.121212121212121</c:v>
                      </c:pt>
                      <c:pt idx="5">
                        <c:v>21.212121212121211</c:v>
                      </c:pt>
                      <c:pt idx="6">
                        <c:v>12.121212121212121</c:v>
                      </c:pt>
                      <c:pt idx="7">
                        <c:v>18.181818181818183</c:v>
                      </c:pt>
                      <c:pt idx="8">
                        <c:v>6.0606060606060606</c:v>
                      </c:pt>
                      <c:pt idx="9">
                        <c:v>3.0303030303030303</c:v>
                      </c:pt>
                      <c:pt idx="10">
                        <c:v>6.0606060606060606</c:v>
                      </c:pt>
                      <c:pt idx="11">
                        <c:v>3.0303030303030303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08C-43BD-8014-A88E6975B79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obiektów'!$N$2:$N$18</c15:sqref>
                        </c15:fullRef>
                        <c15:formulaRef>
                          <c15:sqref>('Typy obiektów'!$N$3:$N$8,'Typy obiektów'!$N$12:$N$17)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08C-43BD-8014-A88E6975B79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obiektów'!$O$2:$O$18</c15:sqref>
                        </c15:fullRef>
                        <c15:formulaRef>
                          <c15:sqref>('Typy obiektów'!$O$3:$O$8,'Typy obiektów'!$O$12:$O$17)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08C-43BD-8014-A88E6975B79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obiektów'!$P$2:$P$18</c15:sqref>
                        </c15:fullRef>
                        <c15:formulaRef>
                          <c15:sqref>('Typy obiektów'!$P$3:$P$8,'Typy obiektów'!$P$12:$P$17)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08C-43BD-8014-A88E6975B79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obiektów'!$Q$2:$Q$18</c15:sqref>
                        </c15:fullRef>
                        <c15:formulaRef>
                          <c15:sqref>('Typy obiektów'!$Q$3:$Q$8,'Typy obiektów'!$Q$12:$Q$17)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08C-43BD-8014-A88E6975B79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obiektów'!$R$2:$R$18</c15:sqref>
                        </c15:fullRef>
                        <c15:formulaRef>
                          <c15:sqref>('Typy obiektów'!$R$3:$R$8,'Typy obiektów'!$R$12:$R$17)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B08C-43BD-8014-A88E6975B79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obiektów'!$S$2:$S$18</c15:sqref>
                        </c15:fullRef>
                        <c15:formulaRef>
                          <c15:sqref>('Typy obiektów'!$S$3:$S$8,'Typy obiektów'!$S$12:$S$17)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50</c:v>
                      </c:pt>
                      <c:pt idx="11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B08C-43BD-8014-A88E6975B79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obiektów'!$T$1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obiektów'!$T$2:$T$18</c15:sqref>
                        </c15:fullRef>
                        <c15:formulaRef>
                          <c15:sqref>('Typy obiektów'!$T$3:$T$8,'Typy obiektów'!$T$12:$T$17)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B08C-43BD-8014-A88E6975B79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obiektów'!$V$1</c15:sqref>
                        </c15:formulaRef>
                      </c:ext>
                    </c:extLst>
                    <c:strCache>
                      <c:ptCount val="1"/>
                      <c:pt idx="0">
                        <c:v>Suma (ogółem)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obiektów'!$V$2:$V$18</c15:sqref>
                        </c15:fullRef>
                        <c15:formulaRef>
                          <c15:sqref>('Typy obiektów'!$V$3:$V$8,'Typy obiektów'!$V$12:$V$17)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20</c:v>
                      </c:pt>
                      <c:pt idx="5">
                        <c:v>26</c:v>
                      </c:pt>
                      <c:pt idx="6">
                        <c:v>12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B08C-43BD-8014-A88E6975B79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obiektów'!$W$1</c15:sqref>
                        </c15:formulaRef>
                      </c:ext>
                    </c:extLst>
                    <c:strCache>
                      <c:ptCount val="1"/>
                      <c:pt idx="0">
                        <c:v>Procent (ogółem)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obiektów'!$W$2:$W$18</c15:sqref>
                        </c15:fullRef>
                        <c15:formulaRef>
                          <c15:sqref>('Typy obiektów'!$W$3:$W$8,'Typy obiektów'!$W$12:$W$17)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35.714285714285715</c:v>
                      </c:pt>
                      <c:pt idx="1">
                        <c:v>8.0357142857142865</c:v>
                      </c:pt>
                      <c:pt idx="2">
                        <c:v>9.8214285714285712</c:v>
                      </c:pt>
                      <c:pt idx="3">
                        <c:v>10.714285714285714</c:v>
                      </c:pt>
                      <c:pt idx="4">
                        <c:v>17.857142857142858</c:v>
                      </c:pt>
                      <c:pt idx="5">
                        <c:v>23.214285714285715</c:v>
                      </c:pt>
                      <c:pt idx="6">
                        <c:v>10.714285714285714</c:v>
                      </c:pt>
                      <c:pt idx="7">
                        <c:v>8.0357142857142865</c:v>
                      </c:pt>
                      <c:pt idx="8">
                        <c:v>8.0357142857142865</c:v>
                      </c:pt>
                      <c:pt idx="9">
                        <c:v>18.75</c:v>
                      </c:pt>
                      <c:pt idx="10">
                        <c:v>14.285714285714285</c:v>
                      </c:pt>
                      <c:pt idx="11">
                        <c:v>13.392857142857142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B08C-43BD-8014-A88E6975B794}"/>
                  </c:ext>
                </c:extLst>
              </c15:ser>
            </c15:filteredBarSeries>
          </c:ext>
        </c:extLst>
      </c:barChart>
      <c:catAx>
        <c:axId val="58981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08832"/>
        <c:crosses val="autoZero"/>
        <c:auto val="1"/>
        <c:lblAlgn val="ctr"/>
        <c:lblOffset val="100"/>
        <c:noMultiLvlLbl val="0"/>
      </c:catAx>
      <c:valAx>
        <c:axId val="58980883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98176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 wskazywane przeznaczenie obiektu (płeć</a:t>
            </a:r>
            <a:r>
              <a:rPr lang="pl-PL" baseline="0"/>
              <a:t> i wiek)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% K12-18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obiektów'!$C$2:$C$18</c15:sqref>
                  </c15:fullRef>
                </c:ext>
              </c:extLst>
              <c:f>('Typy obiektów'!$C$3:$C$8,'Typy obiektów'!$C$12:$C$17)</c:f>
              <c:numCache>
                <c:formatCode>General</c:formatCode>
                <c:ptCount val="12"/>
                <c:pt idx="0">
                  <c:v>37.5</c:v>
                </c:pt>
                <c:pt idx="1">
                  <c:v>10.416666666666668</c:v>
                </c:pt>
                <c:pt idx="2">
                  <c:v>8.3333333333333321</c:v>
                </c:pt>
                <c:pt idx="3">
                  <c:v>18.75</c:v>
                </c:pt>
                <c:pt idx="4">
                  <c:v>27.083333333333332</c:v>
                </c:pt>
                <c:pt idx="5">
                  <c:v>6.25</c:v>
                </c:pt>
                <c:pt idx="6">
                  <c:v>10.416666666666668</c:v>
                </c:pt>
                <c:pt idx="7">
                  <c:v>6.25</c:v>
                </c:pt>
                <c:pt idx="8">
                  <c:v>10.416666666666668</c:v>
                </c:pt>
                <c:pt idx="9">
                  <c:v>14.583333333333334</c:v>
                </c:pt>
                <c:pt idx="10">
                  <c:v>16.666666666666664</c:v>
                </c:pt>
                <c:pt idx="11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5-418D-9C24-A247B2D3BCDA}"/>
            </c:ext>
          </c:extLst>
        </c:ser>
        <c:ser>
          <c:idx val="3"/>
          <c:order val="3"/>
          <c:tx>
            <c:v>% K19-30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obiektów'!$E$2:$E$18</c15:sqref>
                  </c15:fullRef>
                </c:ext>
              </c:extLst>
              <c:f>('Typy obiektów'!$E$3:$E$8,'Typy obiektów'!$E$12:$E$17)</c:f>
              <c:numCache>
                <c:formatCode>General</c:formatCode>
                <c:ptCount val="12"/>
                <c:pt idx="0">
                  <c:v>63.636363636363633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9.0909090909090917</c:v>
                </c:pt>
                <c:pt idx="4">
                  <c:v>9.0909090909090917</c:v>
                </c:pt>
                <c:pt idx="5">
                  <c:v>63.636363636363633</c:v>
                </c:pt>
                <c:pt idx="6">
                  <c:v>9.0909090909090917</c:v>
                </c:pt>
                <c:pt idx="7">
                  <c:v>0</c:v>
                </c:pt>
                <c:pt idx="8">
                  <c:v>9.0909090909090917</c:v>
                </c:pt>
                <c:pt idx="9">
                  <c:v>45.454545454545453</c:v>
                </c:pt>
                <c:pt idx="10">
                  <c:v>36.363636363636367</c:v>
                </c:pt>
                <c:pt idx="11">
                  <c:v>63.636363636363633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5-418D-9C24-A247B2D3BCDA}"/>
            </c:ext>
          </c:extLst>
        </c:ser>
        <c:ser>
          <c:idx val="5"/>
          <c:order val="5"/>
          <c:tx>
            <c:v>% K31-50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obiektów'!$G$2:$G$18</c15:sqref>
                  </c15:fullRef>
                </c:ext>
              </c:extLst>
              <c:f>('Typy obiektów'!$G$3:$G$8,'Typy obiektów'!$G$12:$G$17)</c:f>
              <c:numCache>
                <c:formatCode>General</c:formatCode>
                <c:ptCount val="12"/>
                <c:pt idx="0">
                  <c:v>54.54545454545454</c:v>
                </c:pt>
                <c:pt idx="1">
                  <c:v>9.0909090909090917</c:v>
                </c:pt>
                <c:pt idx="2">
                  <c:v>9.0909090909090917</c:v>
                </c:pt>
                <c:pt idx="3">
                  <c:v>9.0909090909090917</c:v>
                </c:pt>
                <c:pt idx="4">
                  <c:v>9.0909090909090917</c:v>
                </c:pt>
                <c:pt idx="5">
                  <c:v>63.636363636363633</c:v>
                </c:pt>
                <c:pt idx="6">
                  <c:v>9.0909090909090917</c:v>
                </c:pt>
                <c:pt idx="7">
                  <c:v>0</c:v>
                </c:pt>
                <c:pt idx="8">
                  <c:v>9.0909090909090917</c:v>
                </c:pt>
                <c:pt idx="9">
                  <c:v>36.363636363636367</c:v>
                </c:pt>
                <c:pt idx="10">
                  <c:v>0</c:v>
                </c:pt>
                <c:pt idx="11">
                  <c:v>27.27272727272727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5-418D-9C24-A247B2D3BCDA}"/>
            </c:ext>
          </c:extLst>
        </c:ser>
        <c:ser>
          <c:idx val="11"/>
          <c:order val="11"/>
          <c:tx>
            <c:v>% M12-18</c:v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obiektów'!$A$2:$A$18</c15:sqref>
                  </c15:fullRef>
                </c:ext>
              </c:extLst>
              <c:f>('Typy obiektów'!$A$3:$A$8,'Typy obiektów'!$A$12:$A$17)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obiektów'!$M$2:$M$18</c15:sqref>
                  </c15:fullRef>
                </c:ext>
              </c:extLst>
              <c:f>('Typy obiektów'!$M$3:$M$8,'Typy obiektów'!$M$12:$M$17)</c:f>
              <c:numCache>
                <c:formatCode>General</c:formatCode>
                <c:ptCount val="12"/>
                <c:pt idx="0">
                  <c:v>18.181818181818183</c:v>
                </c:pt>
                <c:pt idx="1">
                  <c:v>6.0606060606060606</c:v>
                </c:pt>
                <c:pt idx="2">
                  <c:v>15.151515151515152</c:v>
                </c:pt>
                <c:pt idx="3">
                  <c:v>3.0303030303030303</c:v>
                </c:pt>
                <c:pt idx="4">
                  <c:v>12.121212121212121</c:v>
                </c:pt>
                <c:pt idx="5">
                  <c:v>21.212121212121211</c:v>
                </c:pt>
                <c:pt idx="6">
                  <c:v>12.121212121212121</c:v>
                </c:pt>
                <c:pt idx="7">
                  <c:v>18.181818181818183</c:v>
                </c:pt>
                <c:pt idx="8">
                  <c:v>6.0606060606060606</c:v>
                </c:pt>
                <c:pt idx="9">
                  <c:v>3.0303030303030303</c:v>
                </c:pt>
                <c:pt idx="10">
                  <c:v>6.0606060606060606</c:v>
                </c:pt>
                <c:pt idx="11">
                  <c:v>3.0303030303030303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B5-418D-9C24-A247B2D3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2125488"/>
        <c:axId val="642127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'Typy obiektów'!$B$1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'Typy obiektów'!$B$2:$B$18</c15:sqref>
                        </c15:fullRef>
                        <c15:formulaRef>
                          <c15:sqref>('Typy obiektów'!$B$3:$B$8,'Typy obiektów'!$B$12:$B$17)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13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B5-418D-9C24-A247B2D3BC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obiektów'!$D$2:$D$18</c15:sqref>
                        </c15:fullRef>
                        <c15:formulaRef>
                          <c15:sqref>('Typy obiektów'!$D$3:$D$8,'Typy obiektów'!$D$12:$D$17)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4B5-418D-9C24-A247B2D3BCD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obiektów'!$F$2:$F$18</c15:sqref>
                        </c15:fullRef>
                        <c15:formulaRef>
                          <c15:sqref>('Typy obiektów'!$F$3:$F$8,'Typy obiektów'!$F$12:$F$17)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4B5-418D-9C24-A247B2D3BC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obiektów'!$H$2:$H$18</c15:sqref>
                        </c15:fullRef>
                        <c15:formulaRef>
                          <c15:sqref>('Typy obiektów'!$H$3:$H$8,'Typy obiektów'!$H$12:$H$17)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4B5-418D-9C24-A247B2D3BCD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obiektów'!$I$2:$I$18</c15:sqref>
                        </c15:fullRef>
                        <c15:formulaRef>
                          <c15:sqref>('Typy obiektów'!$I$3:$I$8,'Typy obiektów'!$I$12:$I$17)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0</c:v>
                      </c:pt>
                      <c:pt idx="1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B5-418D-9C24-A247B2D3BC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obiektów'!$J$1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obiektów'!$J$2:$J$18</c15:sqref>
                        </c15:fullRef>
                        <c15:formulaRef>
                          <c15:sqref>('Typy obiektów'!$J$3:$J$8,'Typy obiektów'!$J$12:$J$17)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15</c:v>
                      </c:pt>
                      <c:pt idx="5">
                        <c:v>17</c:v>
                      </c:pt>
                      <c:pt idx="6">
                        <c:v>7</c:v>
                      </c:pt>
                      <c:pt idx="7">
                        <c:v>3</c:v>
                      </c:pt>
                      <c:pt idx="8">
                        <c:v>7</c:v>
                      </c:pt>
                      <c:pt idx="9">
                        <c:v>17</c:v>
                      </c:pt>
                      <c:pt idx="10">
                        <c:v>12</c:v>
                      </c:pt>
                      <c:pt idx="11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4B5-418D-9C24-A247B2D3BC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obiektów'!$K$1</c15:sqref>
                        </c15:formulaRef>
                      </c:ext>
                    </c:extLst>
                    <c:strCache>
                      <c:ptCount val="1"/>
                      <c:pt idx="0">
                        <c:v>% Kobiet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obiektów'!$K$2:$K$18</c15:sqref>
                        </c15:fullRef>
                        <c15:formulaRef>
                          <c15:sqref>('Typy obiektów'!$K$3:$K$8,'Typy obiektów'!$K$12:$K$17)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43.661971830985912</c:v>
                      </c:pt>
                      <c:pt idx="1">
                        <c:v>9.8591549295774641</c:v>
                      </c:pt>
                      <c:pt idx="2">
                        <c:v>8.4507042253521121</c:v>
                      </c:pt>
                      <c:pt idx="3">
                        <c:v>15.492957746478872</c:v>
                      </c:pt>
                      <c:pt idx="4">
                        <c:v>21.12676056338028</c:v>
                      </c:pt>
                      <c:pt idx="5">
                        <c:v>23.943661971830984</c:v>
                      </c:pt>
                      <c:pt idx="6">
                        <c:v>9.8591549295774641</c:v>
                      </c:pt>
                      <c:pt idx="7">
                        <c:v>4.225352112676056</c:v>
                      </c:pt>
                      <c:pt idx="8">
                        <c:v>9.8591549295774641</c:v>
                      </c:pt>
                      <c:pt idx="9">
                        <c:v>23.943661971830984</c:v>
                      </c:pt>
                      <c:pt idx="10">
                        <c:v>16.901408450704224</c:v>
                      </c:pt>
                      <c:pt idx="11">
                        <c:v>18.30985915492958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4B5-418D-9C24-A247B2D3BCD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obiektów'!$L$1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obiektów'!$L$2:$L$18</c15:sqref>
                        </c15:fullRef>
                        <c15:formulaRef>
                          <c15:sqref>('Typy obiektów'!$L$3:$L$8,'Typy obiektów'!$L$12:$L$17)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4</c:v>
                      </c:pt>
                      <c:pt idx="5">
                        <c:v>7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84B5-418D-9C24-A247B2D3BC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obiektów'!$N$2:$N$18</c15:sqref>
                        </c15:fullRef>
                        <c15:formulaRef>
                          <c15:sqref>('Typy obiektów'!$N$3:$N$8,'Typy obiektów'!$N$12:$N$17)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84B5-418D-9C24-A247B2D3BCD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obiektów'!$O$2:$O$18</c15:sqref>
                        </c15:fullRef>
                        <c15:formulaRef>
                          <c15:sqref>('Typy obiektów'!$O$3:$O$8,'Typy obiektów'!$O$12:$O$17)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84B5-418D-9C24-A247B2D3BC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obiektów'!$P$2:$P$18</c15:sqref>
                        </c15:fullRef>
                        <c15:formulaRef>
                          <c15:sqref>('Typy obiektów'!$P$3:$P$8,'Typy obiektów'!$P$12:$P$17)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4B5-418D-9C24-A247B2D3BCD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obiektów'!$Q$2:$Q$18</c15:sqref>
                        </c15:fullRef>
                        <c15:formulaRef>
                          <c15:sqref>('Typy obiektów'!$Q$3:$Q$8,'Typy obiektów'!$Q$12:$Q$17)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84B5-418D-9C24-A247B2D3BCD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obiektów'!$R$1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obiektów'!$R$2:$R$18</c15:sqref>
                        </c15:fullRef>
                        <c15:formulaRef>
                          <c15:sqref>('Typy obiektów'!$R$3:$R$8,'Typy obiektów'!$R$12:$R$17)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4B5-418D-9C24-A247B2D3BCD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obiektów'!$S$1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obiektów'!$S$2:$S$18</c15:sqref>
                        </c15:fullRef>
                        <c15:formulaRef>
                          <c15:sqref>('Typy obiektów'!$S$3:$S$8,'Typy obiektów'!$S$12:$S$17)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100</c:v>
                      </c:pt>
                      <c:pt idx="10">
                        <c:v>50</c:v>
                      </c:pt>
                      <c:pt idx="11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84B5-418D-9C24-A247B2D3BCD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obiektów'!$T$1</c15:sqref>
                        </c15:formulaRef>
                      </c:ext>
                    </c:extLst>
                    <c:strCache>
                      <c:ptCount val="1"/>
                      <c:pt idx="0">
                        <c:v>Suma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obiektów'!$T$2:$T$18</c15:sqref>
                        </c15:fullRef>
                        <c15:formulaRef>
                          <c15:sqref>('Typy obiektów'!$T$3:$T$8,'Typy obiektów'!$T$12:$T$17)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84B5-418D-9C24-A247B2D3BCD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obiektów'!$U$1</c15:sqref>
                        </c15:formulaRef>
                      </c:ext>
                    </c:extLst>
                    <c:strCache>
                      <c:ptCount val="1"/>
                      <c:pt idx="0">
                        <c:v>% Mężczyzn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obiektów'!$U$2:$U$18</c15:sqref>
                        </c15:fullRef>
                        <c15:formulaRef>
                          <c15:sqref>('Typy obiektów'!$U$3:$U$8,'Typy obiektów'!$U$12:$U$17)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21.951219512195124</c:v>
                      </c:pt>
                      <c:pt idx="1">
                        <c:v>4.8780487804878048</c:v>
                      </c:pt>
                      <c:pt idx="2">
                        <c:v>12.195121951219512</c:v>
                      </c:pt>
                      <c:pt idx="3">
                        <c:v>2.4390243902439024</c:v>
                      </c:pt>
                      <c:pt idx="4">
                        <c:v>12.195121951219512</c:v>
                      </c:pt>
                      <c:pt idx="5">
                        <c:v>21.951219512195124</c:v>
                      </c:pt>
                      <c:pt idx="6">
                        <c:v>12.195121951219512</c:v>
                      </c:pt>
                      <c:pt idx="7">
                        <c:v>14.634146341463413</c:v>
                      </c:pt>
                      <c:pt idx="8">
                        <c:v>4.8780487804878048</c:v>
                      </c:pt>
                      <c:pt idx="9">
                        <c:v>9.7560975609756095</c:v>
                      </c:pt>
                      <c:pt idx="10">
                        <c:v>9.7560975609756095</c:v>
                      </c:pt>
                      <c:pt idx="11">
                        <c:v>4.8780487804878048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84B5-418D-9C24-A247B2D3BCD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'Typy obiektów'!$V$1</c15:sqref>
                        </c15:formulaRef>
                      </c:ext>
                    </c:extLst>
                    <c:strCache>
                      <c:ptCount val="1"/>
                      <c:pt idx="0">
                        <c:v>Suma (ogółem)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obiektów'!$V$2:$V$18</c15:sqref>
                        </c15:fullRef>
                        <c15:formulaRef>
                          <c15:sqref>('Typy obiektów'!$V$3:$V$8,'Typy obiektów'!$V$12:$V$17)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20</c:v>
                      </c:pt>
                      <c:pt idx="5">
                        <c:v>26</c:v>
                      </c:pt>
                      <c:pt idx="6">
                        <c:v>12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16</c:v>
                      </c:pt>
                      <c:pt idx="11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4B5-418D-9C24-A247B2D3BCD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'Typy obiektów'!$W$1</c15:sqref>
                        </c15:formulaRef>
                      </c:ext>
                    </c:extLst>
                    <c:strCache>
                      <c:ptCount val="1"/>
                      <c:pt idx="0">
                        <c:v>Procent (ogółem)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'Typy obiektów'!$A$2:$A$18</c15:sqref>
                        </c15:fullRef>
                        <c15:formulaRef>
                          <c15:sqref>('Typy obiektów'!$A$3:$A$8,'Typy obiektów'!$A$12:$A$17)</c15:sqref>
                        </c15:formulaRef>
                      </c:ext>
                    </c:extLst>
                    <c:strCache>
                      <c:ptCount val="12"/>
                      <c:pt idx="0">
                        <c:v>Park</c:v>
                      </c:pt>
                      <c:pt idx="1">
                        <c:v>Spotkania</c:v>
                      </c:pt>
                      <c:pt idx="2">
                        <c:v>Odpoczynek</c:v>
                      </c:pt>
                      <c:pt idx="3">
                        <c:v>Centra Handlowe</c:v>
                      </c:pt>
                      <c:pt idx="4">
                        <c:v>Restauracja</c:v>
                      </c:pt>
                      <c:pt idx="5">
                        <c:v>Las</c:v>
                      </c:pt>
                      <c:pt idx="6">
                        <c:v>Kino</c:v>
                      </c:pt>
                      <c:pt idx="7">
                        <c:v>Obiekty sportowe</c:v>
                      </c:pt>
                      <c:pt idx="8">
                        <c:v>kręgielnia</c:v>
                      </c:pt>
                      <c:pt idx="9">
                        <c:v>Historyczne</c:v>
                      </c:pt>
                      <c:pt idx="10">
                        <c:v>Edukacyjne</c:v>
                      </c:pt>
                      <c:pt idx="11">
                        <c:v>zalewy, jeziora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'Typy obiektów'!$W$2:$W$18</c15:sqref>
                        </c15:fullRef>
                        <c15:formulaRef>
                          <c15:sqref>('Typy obiektów'!$W$3:$W$8,'Typy obiektów'!$W$12:$W$17)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35.714285714285715</c:v>
                      </c:pt>
                      <c:pt idx="1">
                        <c:v>8.0357142857142865</c:v>
                      </c:pt>
                      <c:pt idx="2">
                        <c:v>9.8214285714285712</c:v>
                      </c:pt>
                      <c:pt idx="3">
                        <c:v>10.714285714285714</c:v>
                      </c:pt>
                      <c:pt idx="4">
                        <c:v>17.857142857142858</c:v>
                      </c:pt>
                      <c:pt idx="5">
                        <c:v>23.214285714285715</c:v>
                      </c:pt>
                      <c:pt idx="6">
                        <c:v>10.714285714285714</c:v>
                      </c:pt>
                      <c:pt idx="7">
                        <c:v>8.0357142857142865</c:v>
                      </c:pt>
                      <c:pt idx="8">
                        <c:v>8.0357142857142865</c:v>
                      </c:pt>
                      <c:pt idx="9">
                        <c:v>18.75</c:v>
                      </c:pt>
                      <c:pt idx="10">
                        <c:v>14.285714285714285</c:v>
                      </c:pt>
                      <c:pt idx="11">
                        <c:v>13.392857142857142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84B5-418D-9C24-A247B2D3BCDA}"/>
                  </c:ext>
                </c:extLst>
              </c15:ser>
            </c15:filteredBarSeries>
          </c:ext>
        </c:extLst>
      </c:barChart>
      <c:catAx>
        <c:axId val="6421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27456"/>
        <c:crosses val="autoZero"/>
        <c:auto val="1"/>
        <c:lblAlgn val="ctr"/>
        <c:lblOffset val="100"/>
        <c:noMultiLvlLbl val="0"/>
      </c:catAx>
      <c:valAx>
        <c:axId val="6421274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ankietowanych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8611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25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Najczęściej wskazywane przeznaczenie (według wieku)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'Typy obiektów'!$Z$2</c:f>
              <c:strCache>
                <c:ptCount val="1"/>
                <c:pt idx="0">
                  <c:v>%12-18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obiektów'!$Y$3:$Y$18</c15:sqref>
                  </c15:fullRef>
                </c:ext>
              </c:extLst>
              <c:f>('Typy obiektów'!$Y$3:$Y$8,'Typy obiektów'!$Y$12:$Y$17)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obiektów'!$Z$3:$Z$18</c15:sqref>
                  </c15:fullRef>
                </c:ext>
              </c:extLst>
              <c:f>('Typy obiektów'!$Z$3:$Z$8,'Typy obiektów'!$Z$12:$Z$17)</c:f>
              <c:numCache>
                <c:formatCode>General</c:formatCode>
                <c:ptCount val="12"/>
                <c:pt idx="0">
                  <c:v>29.629629629629626</c:v>
                </c:pt>
                <c:pt idx="1">
                  <c:v>8.6419753086419746</c:v>
                </c:pt>
                <c:pt idx="2">
                  <c:v>11.111111111111111</c:v>
                </c:pt>
                <c:pt idx="3">
                  <c:v>12.345679012345679</c:v>
                </c:pt>
                <c:pt idx="4">
                  <c:v>20.987654320987652</c:v>
                </c:pt>
                <c:pt idx="5">
                  <c:v>12.345679012345679</c:v>
                </c:pt>
                <c:pt idx="6">
                  <c:v>11.111111111111111</c:v>
                </c:pt>
                <c:pt idx="7">
                  <c:v>11.111111111111111</c:v>
                </c:pt>
                <c:pt idx="8">
                  <c:v>8.6419753086419746</c:v>
                </c:pt>
                <c:pt idx="9">
                  <c:v>9.8765432098765427</c:v>
                </c:pt>
                <c:pt idx="10">
                  <c:v>12.345679012345679</c:v>
                </c:pt>
                <c:pt idx="11">
                  <c:v>3.7037037037037033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9-4052-8C7C-3A84DB074496}"/>
            </c:ext>
          </c:extLst>
        </c:ser>
        <c:ser>
          <c:idx val="1"/>
          <c:order val="1"/>
          <c:tx>
            <c:strRef>
              <c:f>'Typy obiektów'!$AA$2</c:f>
              <c:strCache>
                <c:ptCount val="1"/>
                <c:pt idx="0">
                  <c:v>%19-30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obiektów'!$Y$3:$Y$18</c15:sqref>
                  </c15:fullRef>
                </c:ext>
              </c:extLst>
              <c:f>('Typy obiektów'!$Y$3:$Y$8,'Typy obiektów'!$Y$12:$Y$17)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obiektów'!$AA$3:$AA$18</c15:sqref>
                  </c15:fullRef>
                </c:ext>
              </c:extLst>
              <c:f>('Typy obiektów'!$AA$3:$AA$8,'Typy obiektów'!$AA$12:$AA$17)</c:f>
              <c:numCache>
                <c:formatCode>General</c:formatCode>
                <c:ptCount val="12"/>
                <c:pt idx="0">
                  <c:v>66.666666666666657</c:v>
                </c:pt>
                <c:pt idx="1">
                  <c:v>8.3333333333333321</c:v>
                </c:pt>
                <c:pt idx="2">
                  <c:v>8.3333333333333321</c:v>
                </c:pt>
                <c:pt idx="3">
                  <c:v>8.3333333333333321</c:v>
                </c:pt>
                <c:pt idx="4">
                  <c:v>8.3333333333333321</c:v>
                </c:pt>
                <c:pt idx="5">
                  <c:v>66.666666666666657</c:v>
                </c:pt>
                <c:pt idx="6">
                  <c:v>8.3333333333333321</c:v>
                </c:pt>
                <c:pt idx="7">
                  <c:v>0</c:v>
                </c:pt>
                <c:pt idx="8">
                  <c:v>8.3333333333333321</c:v>
                </c:pt>
                <c:pt idx="9">
                  <c:v>41.666666666666671</c:v>
                </c:pt>
                <c:pt idx="10">
                  <c:v>33.333333333333329</c:v>
                </c:pt>
                <c:pt idx="11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9-4052-8C7C-3A84DB074496}"/>
            </c:ext>
          </c:extLst>
        </c:ser>
        <c:ser>
          <c:idx val="2"/>
          <c:order val="2"/>
          <c:tx>
            <c:strRef>
              <c:f>'Typy obiektów'!$AB$2</c:f>
              <c:strCache>
                <c:ptCount val="1"/>
                <c:pt idx="0">
                  <c:v>%31-50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'Typy obiektów'!$Y$3:$Y$18</c15:sqref>
                  </c15:fullRef>
                </c:ext>
              </c:extLst>
              <c:f>('Typy obiektów'!$Y$3:$Y$8,'Typy obiektów'!$Y$12:$Y$17)</c:f>
              <c:strCache>
                <c:ptCount val="12"/>
                <c:pt idx="0">
                  <c:v>Park</c:v>
                </c:pt>
                <c:pt idx="1">
                  <c:v>Spotkania</c:v>
                </c:pt>
                <c:pt idx="2">
                  <c:v>Odpoczynek</c:v>
                </c:pt>
                <c:pt idx="3">
                  <c:v>Centra Handlowe</c:v>
                </c:pt>
                <c:pt idx="4">
                  <c:v>Restauracja</c:v>
                </c:pt>
                <c:pt idx="5">
                  <c:v>Las</c:v>
                </c:pt>
                <c:pt idx="6">
                  <c:v>Kino</c:v>
                </c:pt>
                <c:pt idx="7">
                  <c:v>Obiekty sportowe</c:v>
                </c:pt>
                <c:pt idx="8">
                  <c:v>kręgielnia</c:v>
                </c:pt>
                <c:pt idx="9">
                  <c:v>Historyczne</c:v>
                </c:pt>
                <c:pt idx="10">
                  <c:v>Edukacyjne</c:v>
                </c:pt>
                <c:pt idx="11">
                  <c:v>zalewy, jeziora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'Typy obiektów'!$AB$3:$AB$18</c15:sqref>
                  </c15:fullRef>
                </c:ext>
              </c:extLst>
              <c:f>('Typy obiektów'!$AB$3:$AB$8,'Typy obiektów'!$AB$12:$AB$17)</c:f>
              <c:numCache>
                <c:formatCode>General</c:formatCode>
                <c:ptCount val="12"/>
                <c:pt idx="0">
                  <c:v>50</c:v>
                </c:pt>
                <c:pt idx="1">
                  <c:v>6.25</c:v>
                </c:pt>
                <c:pt idx="2">
                  <c:v>6.25</c:v>
                </c:pt>
                <c:pt idx="3">
                  <c:v>6.25</c:v>
                </c:pt>
                <c:pt idx="4">
                  <c:v>12.5</c:v>
                </c:pt>
                <c:pt idx="5">
                  <c:v>50</c:v>
                </c:pt>
                <c:pt idx="6">
                  <c:v>12.5</c:v>
                </c:pt>
                <c:pt idx="7">
                  <c:v>0</c:v>
                </c:pt>
                <c:pt idx="8">
                  <c:v>6.25</c:v>
                </c:pt>
                <c:pt idx="9">
                  <c:v>31.25</c:v>
                </c:pt>
                <c:pt idx="10">
                  <c:v>6.25</c:v>
                </c:pt>
                <c:pt idx="11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9-4052-8C7C-3A84DB07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41850120"/>
        <c:axId val="1141853400"/>
      </c:barChart>
      <c:catAx>
        <c:axId val="114185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1853400"/>
        <c:crosses val="autoZero"/>
        <c:auto val="1"/>
        <c:lblAlgn val="ctr"/>
        <c:lblOffset val="100"/>
        <c:noMultiLvlLbl val="0"/>
      </c:catAx>
      <c:valAx>
        <c:axId val="114185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185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Najpopularniejsze obiekty regionu łódzkiego (ogół)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Popularność!$Q$1</c:f>
              <c:strCache>
                <c:ptCount val="1"/>
                <c:pt idx="0">
                  <c:v>Suma (ogółem)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Popularność!$Q$2:$Q$57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17</c:v>
                </c:pt>
                <c:pt idx="5">
                  <c:v>50</c:v>
                </c:pt>
                <c:pt idx="6">
                  <c:v>41</c:v>
                </c:pt>
                <c:pt idx="7">
                  <c:v>49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1FE-44A2-BE82-2EB9CF8E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86979440"/>
        <c:axId val="58698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Popularność!$B$1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Popularność!$B$2:$B$57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4">
                        <c:v>1</c:v>
                      </c:pt>
                      <c:pt idx="5">
                        <c:v>26</c:v>
                      </c:pt>
                      <c:pt idx="6">
                        <c:v>19</c:v>
                      </c:pt>
                      <c:pt idx="7">
                        <c:v>28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FE-44A2-BE82-2EB9CF8E6C4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Popularność!$C$2:$C$57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9">
                        <c:v>1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1FE-44A2-BE82-2EB9CF8E6C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Popularność!$D$2:$D$57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FE-44A2-BE82-2EB9CF8E6C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Popularność!$E$2:$E$57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1</c:v>
                      </c:pt>
                      <c:pt idx="2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1FE-44A2-BE82-2EB9CF8E6C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Popularność!$F$1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Popularność!$F$2:$F$57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31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1FE-44A2-BE82-2EB9CF8E6C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Popularność!$G$1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Popularność!$G$2:$G$57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16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</c:v>
                      </c:pt>
                      <c:pt idx="9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1FE-44A2-BE82-2EB9CF8E6C4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Popularność!$H$2:$H$57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1FE-44A2-BE82-2EB9CF8E6C4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Popularność!$I$2:$I$57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2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1FE-44A2-BE82-2EB9CF8E6C4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Popularność!$J$2:$J$57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</c:v>
                      </c:pt>
                      <c:pt idx="5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1FE-44A2-BE82-2EB9CF8E6C4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Popularność!$K$1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Popularność!$K$2:$K$57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1FE-44A2-BE82-2EB9CF8E6C4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Popularność!$L$1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Popularność!$L$2:$L$57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C1FE-44A2-BE82-2EB9CF8E6C4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Popularność!$M$2:$M$57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1FE-44A2-BE82-2EB9CF8E6C4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Popularność!$N$2:$N$57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1FE-44A2-BE82-2EB9CF8E6C4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Popularność!$O$2:$O$57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1FE-44A2-BE82-2EB9CF8E6C4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Popularność!$P$1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Popularność!$P$2:$P$57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1FE-44A2-BE82-2EB9CF8E6C4F}"/>
                  </c:ext>
                </c:extLst>
              </c15:ser>
            </c15:filteredBarSeries>
          </c:ext>
        </c:extLst>
      </c:barChart>
      <c:catAx>
        <c:axId val="5869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980424"/>
        <c:crosses val="autoZero"/>
        <c:auto val="1"/>
        <c:lblAlgn val="ctr"/>
        <c:lblOffset val="100"/>
        <c:noMultiLvlLbl val="0"/>
      </c:catAx>
      <c:valAx>
        <c:axId val="58698042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ankietowanych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7802010282365536E-2"/>
              <c:y val="0.1154857452324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697944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Najpopularniejsze obiekty regionu łódzkiego (płeć)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0"/>
          <c:order val="20"/>
          <c:tx>
            <c:strRef>
              <c:f>Popularność!$V$1</c:f>
              <c:strCache>
                <c:ptCount val="1"/>
                <c:pt idx="0">
                  <c:v>% Kobiet</c:v>
                </c:pt>
              </c:strCache>
            </c:strRef>
          </c:tx>
          <c:spPr>
            <a:solidFill>
              <a:schemeClr val="accent3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Popularność!$V$2:$V$57</c:f>
              <c:numCache>
                <c:formatCode>0.00</c:formatCode>
                <c:ptCount val="12"/>
                <c:pt idx="0">
                  <c:v>4.225352112676056</c:v>
                </c:pt>
                <c:pt idx="1">
                  <c:v>7.042253521126761</c:v>
                </c:pt>
                <c:pt idx="2">
                  <c:v>4.225352112676056</c:v>
                </c:pt>
                <c:pt idx="3">
                  <c:v>8.4507042253521121</c:v>
                </c:pt>
                <c:pt idx="4">
                  <c:v>11.267605633802818</c:v>
                </c:pt>
                <c:pt idx="5">
                  <c:v>42.25352112676056</c:v>
                </c:pt>
                <c:pt idx="6">
                  <c:v>35.2112676056338</c:v>
                </c:pt>
                <c:pt idx="7">
                  <c:v>43.661971830985912</c:v>
                </c:pt>
                <c:pt idx="8">
                  <c:v>4.225352112676056</c:v>
                </c:pt>
                <c:pt idx="9">
                  <c:v>8.4507042253521121</c:v>
                </c:pt>
                <c:pt idx="10">
                  <c:v>5.6338028169014089</c:v>
                </c:pt>
                <c:pt idx="11">
                  <c:v>7.042253521126761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8A4-4321-A9BC-C5EB102B8689}"/>
            </c:ext>
          </c:extLst>
        </c:ser>
        <c:ser>
          <c:idx val="21"/>
          <c:order val="21"/>
          <c:tx>
            <c:strRef>
              <c:f>Popularność!$W$1</c:f>
              <c:strCache>
                <c:ptCount val="1"/>
                <c:pt idx="0">
                  <c:v>% Mężczyzn</c:v>
                </c:pt>
              </c:strCache>
            </c:strRef>
          </c:tx>
          <c:spPr>
            <a:solidFill>
              <a:schemeClr val="accent4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Popularność!$W$2:$W$57</c:f>
              <c:numCache>
                <c:formatCode>0.00</c:formatCode>
                <c:ptCount val="12"/>
                <c:pt idx="0">
                  <c:v>7.3170731707317067</c:v>
                </c:pt>
                <c:pt idx="1">
                  <c:v>2.4390243902439024</c:v>
                </c:pt>
                <c:pt idx="2">
                  <c:v>7.3170731707317067</c:v>
                </c:pt>
                <c:pt idx="3">
                  <c:v>9.7560975609756095</c:v>
                </c:pt>
                <c:pt idx="4">
                  <c:v>21.951219512195124</c:v>
                </c:pt>
                <c:pt idx="5">
                  <c:v>46.341463414634148</c:v>
                </c:pt>
                <c:pt idx="6">
                  <c:v>36.585365853658537</c:v>
                </c:pt>
                <c:pt idx="7">
                  <c:v>41.463414634146339</c:v>
                </c:pt>
                <c:pt idx="8">
                  <c:v>7.3170731707317067</c:v>
                </c:pt>
                <c:pt idx="9">
                  <c:v>2.4390243902439024</c:v>
                </c:pt>
                <c:pt idx="10">
                  <c:v>2.4390243902439024</c:v>
                </c:pt>
                <c:pt idx="11">
                  <c:v>4.8780487804878048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8A4-4321-A9BC-C5EB102B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42136968"/>
        <c:axId val="642137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Popularność!$B$1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Popularność!$B$2:$B$57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4">
                        <c:v>1</c:v>
                      </c:pt>
                      <c:pt idx="5">
                        <c:v>26</c:v>
                      </c:pt>
                      <c:pt idx="6">
                        <c:v>19</c:v>
                      </c:pt>
                      <c:pt idx="7">
                        <c:v>28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8A4-4321-A9BC-C5EB102B868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Popularność!$C$2:$C$57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9">
                        <c:v>1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A4-4321-A9BC-C5EB102B868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Popularność!$D$2:$D$57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8A4-4321-A9BC-C5EB102B868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Popularność!$E$2:$E$57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1</c:v>
                      </c:pt>
                      <c:pt idx="2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8A4-4321-A9BC-C5EB102B868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Popularność!$F$1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Popularność!$F$2:$F$57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31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8A4-4321-A9BC-C5EB102B868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Popularność!$G$1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Popularność!$G$2:$G$57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16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</c:v>
                      </c:pt>
                      <c:pt idx="9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8A4-4321-A9BC-C5EB102B868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Popularność!$H$2:$H$57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8A4-4321-A9BC-C5EB102B868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Popularność!$I$2:$I$57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2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8A4-4321-A9BC-C5EB102B868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Popularność!$J$2:$J$57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</c:v>
                      </c:pt>
                      <c:pt idx="5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8A4-4321-A9BC-C5EB102B868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Popularność!$K$1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Popularność!$K$2:$K$57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8A4-4321-A9BC-C5EB102B868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Popularność!$L$1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Popularność!$L$2:$L$57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8A4-4321-A9BC-C5EB102B868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Popularność!$M$2:$M$57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8A4-4321-A9BC-C5EB102B868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Popularność!$N$2:$N$57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98A4-4321-A9BC-C5EB102B868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Popularność!$O$2:$O$57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98A4-4321-A9BC-C5EB102B868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Popularność!$P$1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Popularność!$P$2:$P$57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98A4-4321-A9BC-C5EB102B868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Popularność!$Q$1</c15:sqref>
                        </c15:formulaRef>
                      </c:ext>
                    </c:extLst>
                    <c:strCache>
                      <c:ptCount val="1"/>
                      <c:pt idx="0">
                        <c:v>Suma (ogółem)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Popularność!$Q$2:$Q$57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50</c:v>
                      </c:pt>
                      <c:pt idx="6">
                        <c:v>41</c:v>
                      </c:pt>
                      <c:pt idx="7">
                        <c:v>49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8A4-4321-A9BC-C5EB102B8689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Popularność!$R$1</c15:sqref>
                        </c15:formulaRef>
                      </c:ext>
                    </c:extLst>
                    <c:strCache>
                      <c:ptCount val="1"/>
                      <c:pt idx="0">
                        <c:v>12-18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Popularność!$R$2:$R$57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7</c:v>
                      </c:pt>
                      <c:pt idx="5">
                        <c:v>43</c:v>
                      </c:pt>
                      <c:pt idx="6">
                        <c:v>32</c:v>
                      </c:pt>
                      <c:pt idx="7">
                        <c:v>43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98A4-4321-A9BC-C5EB102B8689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Popularność!$S$1</c15:sqref>
                        </c15:formulaRef>
                      </c:ext>
                    </c:extLst>
                    <c:strCache>
                      <c:ptCount val="1"/>
                      <c:pt idx="0">
                        <c:v>19-30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Popularność!$S$2:$S$57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98A4-4321-A9BC-C5EB102B8689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Popularność!$T$1</c15:sqref>
                        </c15:formulaRef>
                      </c:ext>
                    </c:extLst>
                    <c:strCache>
                      <c:ptCount val="1"/>
                      <c:pt idx="0">
                        <c:v>31-50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Popularność!$T$2:$T$57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98A4-4321-A9BC-C5EB102B8689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Popularność!$U$1</c15:sqref>
                        </c15:formulaRef>
                      </c:ext>
                    </c:extLst>
                    <c:strCache>
                      <c:ptCount val="1"/>
                      <c:pt idx="0">
                        <c:v>51+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Popularność!$U$2:$U$57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98A4-4321-A9BC-C5EB102B8689}"/>
                  </c:ext>
                </c:extLst>
              </c15:ser>
            </c15:filteredBarSeries>
          </c:ext>
        </c:extLst>
      </c:barChart>
      <c:catAx>
        <c:axId val="6421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37296"/>
        <c:crosses val="autoZero"/>
        <c:auto val="1"/>
        <c:lblAlgn val="ctr"/>
        <c:lblOffset val="100"/>
        <c:noMultiLvlLbl val="0"/>
      </c:catAx>
      <c:valAx>
        <c:axId val="642137296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ankietowanych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608900200524449E-2"/>
              <c:y val="0.1714285504684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2136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Najpopularniejsze obiekty regionu łódzkiego (wiek)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2"/>
          <c:order val="22"/>
          <c:tx>
            <c:strRef>
              <c:f>Popularność!$X$1</c:f>
              <c:strCache>
                <c:ptCount val="1"/>
                <c:pt idx="0">
                  <c:v>% 12-18</c:v>
                </c:pt>
              </c:strCache>
            </c:strRef>
          </c:tx>
          <c:spPr>
            <a:solidFill>
              <a:schemeClr val="accent5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Popularność!$X$2:$X$57</c:f>
              <c:numCache>
                <c:formatCode>General</c:formatCode>
                <c:ptCount val="12"/>
                <c:pt idx="0">
                  <c:v>3.7037037037037033</c:v>
                </c:pt>
                <c:pt idx="1">
                  <c:v>4.9382716049382713</c:v>
                </c:pt>
                <c:pt idx="2">
                  <c:v>6.1728395061728394</c:v>
                </c:pt>
                <c:pt idx="3">
                  <c:v>2.4691358024691357</c:v>
                </c:pt>
                <c:pt idx="4">
                  <c:v>8.6419753086419746</c:v>
                </c:pt>
                <c:pt idx="5">
                  <c:v>53.086419753086425</c:v>
                </c:pt>
                <c:pt idx="6">
                  <c:v>39.506172839506171</c:v>
                </c:pt>
                <c:pt idx="7">
                  <c:v>53.086419753086425</c:v>
                </c:pt>
                <c:pt idx="8">
                  <c:v>3.7037037037037033</c:v>
                </c:pt>
                <c:pt idx="9">
                  <c:v>6.1728395061728394</c:v>
                </c:pt>
                <c:pt idx="10">
                  <c:v>2.4691358024691357</c:v>
                </c:pt>
                <c:pt idx="11">
                  <c:v>3.7037037037037033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CC-418E-B1CC-6F2D8B3150BD}"/>
            </c:ext>
          </c:extLst>
        </c:ser>
        <c:ser>
          <c:idx val="23"/>
          <c:order val="23"/>
          <c:tx>
            <c:strRef>
              <c:f>Popularność!$Y$1</c:f>
              <c:strCache>
                <c:ptCount val="1"/>
                <c:pt idx="0">
                  <c:v>% 19-30</c:v>
                </c:pt>
              </c:strCache>
            </c:strRef>
          </c:tx>
          <c:spPr>
            <a:solidFill>
              <a:schemeClr val="accent6">
                <a:lumMod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Popularność!$Y$2:$Y$57</c:f>
              <c:numCache>
                <c:formatCode>General</c:formatCode>
                <c:ptCount val="12"/>
                <c:pt idx="0">
                  <c:v>8.3333333333333321</c:v>
                </c:pt>
                <c:pt idx="1">
                  <c:v>8.3333333333333321</c:v>
                </c:pt>
                <c:pt idx="2">
                  <c:v>8.3333333333333321</c:v>
                </c:pt>
                <c:pt idx="3">
                  <c:v>25</c:v>
                </c:pt>
                <c:pt idx="4">
                  <c:v>16.666666666666664</c:v>
                </c:pt>
                <c:pt idx="5">
                  <c:v>8.3333333333333321</c:v>
                </c:pt>
                <c:pt idx="6">
                  <c:v>25</c:v>
                </c:pt>
                <c:pt idx="7">
                  <c:v>25</c:v>
                </c:pt>
                <c:pt idx="8">
                  <c:v>0</c:v>
                </c:pt>
                <c:pt idx="9">
                  <c:v>8.3333333333333321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CC-418E-B1CC-6F2D8B3150BD}"/>
            </c:ext>
          </c:extLst>
        </c:ser>
        <c:ser>
          <c:idx val="24"/>
          <c:order val="24"/>
          <c:tx>
            <c:strRef>
              <c:f>Popularność!$Z$1</c:f>
              <c:strCache>
                <c:ptCount val="1"/>
                <c:pt idx="0">
                  <c:v>% 31-50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Popularność!$A$2:$A$57</c:f>
              <c:strCache>
                <c:ptCount val="12"/>
                <c:pt idx="0">
                  <c:v>Arboretum Rogów</c:v>
                </c:pt>
                <c:pt idx="1">
                  <c:v>Arturówek</c:v>
                </c:pt>
                <c:pt idx="2">
                  <c:v>EC1</c:v>
                </c:pt>
                <c:pt idx="3">
                  <c:v>księży młyn</c:v>
                </c:pt>
                <c:pt idx="4">
                  <c:v>Las łagiewnicki</c:v>
                </c:pt>
                <c:pt idx="5">
                  <c:v>Manufaktura</c:v>
                </c:pt>
                <c:pt idx="6">
                  <c:v>Parki</c:v>
                </c:pt>
                <c:pt idx="7">
                  <c:v>Piotrkowska</c:v>
                </c:pt>
                <c:pt idx="8">
                  <c:v>Spała</c:v>
                </c:pt>
                <c:pt idx="9">
                  <c:v>stawy</c:v>
                </c:pt>
                <c:pt idx="10">
                  <c:v>Uniejów</c:v>
                </c:pt>
                <c:pt idx="11">
                  <c:v>Zalew Sulejowski</c:v>
                </c:pt>
              </c:strCache>
            </c:strRef>
          </c:cat>
          <c:val>
            <c:numRef>
              <c:f>Popularność!$Z$2:$Z$57</c:f>
              <c:numCache>
                <c:formatCode>General</c:formatCode>
                <c:ptCount val="12"/>
                <c:pt idx="0">
                  <c:v>12.5</c:v>
                </c:pt>
                <c:pt idx="1">
                  <c:v>6.25</c:v>
                </c:pt>
                <c:pt idx="2">
                  <c:v>6.25</c:v>
                </c:pt>
                <c:pt idx="3">
                  <c:v>18.75</c:v>
                </c:pt>
                <c:pt idx="4">
                  <c:v>50</c:v>
                </c:pt>
                <c:pt idx="5">
                  <c:v>31.25</c:v>
                </c:pt>
                <c:pt idx="6">
                  <c:v>37.5</c:v>
                </c:pt>
                <c:pt idx="7">
                  <c:v>12.5</c:v>
                </c:pt>
                <c:pt idx="8">
                  <c:v>18.75</c:v>
                </c:pt>
                <c:pt idx="9">
                  <c:v>6.25</c:v>
                </c:pt>
                <c:pt idx="10">
                  <c:v>25</c:v>
                </c:pt>
                <c:pt idx="11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CC-418E-B1CC-6F2D8B31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50380264"/>
        <c:axId val="650377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Popularność!$B$1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1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Popularność!$B$2:$B$57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4">
                        <c:v>1</c:v>
                      </c:pt>
                      <c:pt idx="5">
                        <c:v>26</c:v>
                      </c:pt>
                      <c:pt idx="6">
                        <c:v>19</c:v>
                      </c:pt>
                      <c:pt idx="7">
                        <c:v>28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CC-418E-B1CC-6F2D8B315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Popularność!$C$2:$C$57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9">
                        <c:v>1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9CC-418E-B1CC-6F2D8B3150B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Popularność!$D$2:$D$57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9CC-418E-B1CC-6F2D8B3150B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Popularność!$E$2:$E$57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1">
                        <c:v>1</c:v>
                      </c:pt>
                      <c:pt idx="2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9CC-418E-B1CC-6F2D8B3150B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Popularność!$F$1</c15:sqref>
                        </c15:formulaRef>
                      </c:ext>
                    </c:extLst>
                    <c:strCache>
                      <c:ptCount val="1"/>
                      <c:pt idx="0">
                        <c:v>Kobiety</c:v>
                      </c:pt>
                    </c:strCache>
                  </c:strRef>
                </c:tx>
                <c:spPr>
                  <a:solidFill>
                    <a:schemeClr val="accent5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Popularność!$F$2:$F$57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30</c:v>
                      </c:pt>
                      <c:pt idx="6">
                        <c:v>25</c:v>
                      </c:pt>
                      <c:pt idx="7">
                        <c:v>31</c:v>
                      </c:pt>
                      <c:pt idx="8">
                        <c:v>3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9CC-418E-B1CC-6F2D8B3150B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Popularność!$G$1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6"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Popularność!$G$2:$G$57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16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2</c:v>
                      </c:pt>
                      <c:pt idx="9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9CC-418E-B1CC-6F2D8B3150B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Popularność!$H$2:$H$57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9CC-418E-B1CC-6F2D8B3150B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Popularność!$I$2:$I$57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2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9CC-418E-B1CC-6F2D8B3150B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Popularność!$J$2:$J$57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3">
                        <c:v>2</c:v>
                      </c:pt>
                      <c:pt idx="5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9CC-418E-B1CC-6F2D8B3150B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Popularność!$K$1</c15:sqref>
                        </c15:formulaRef>
                      </c:ext>
                    </c:extLst>
                    <c:strCache>
                      <c:ptCount val="1"/>
                      <c:pt idx="0">
                        <c:v>Mężczyźni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Popularność!$K$2:$K$57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9</c:v>
                      </c:pt>
                      <c:pt idx="5">
                        <c:v>19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9CC-418E-B1CC-6F2D8B3150B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Popularność!$L$1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Popularność!$L$2:$L$57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1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E9CC-418E-B1CC-6F2D8B3150B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Popularność!$M$2:$M$57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E9CC-418E-B1CC-6F2D8B3150B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Popularność!$N$2:$N$57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E9CC-418E-B1CC-6F2D8B3150B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Popularność!$O$2:$O$57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E9CC-418E-B1CC-6F2D8B3150B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Popularność!$P$1</c15:sqref>
                        </c15:formulaRef>
                      </c:ext>
                    </c:extLst>
                    <c:strCache>
                      <c:ptCount val="1"/>
                      <c:pt idx="0">
                        <c:v>Inni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Popularność!$P$2:$P$57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E9CC-418E-B1CC-6F2D8B3150B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Popularność!$Q$1</c15:sqref>
                        </c15:formulaRef>
                      </c:ext>
                    </c:extLst>
                    <c:strCache>
                      <c:ptCount val="1"/>
                      <c:pt idx="0">
                        <c:v>Suma (ogółem)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Popularność!$Q$2:$Q$57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10</c:v>
                      </c:pt>
                      <c:pt idx="4">
                        <c:v>17</c:v>
                      </c:pt>
                      <c:pt idx="5">
                        <c:v>50</c:v>
                      </c:pt>
                      <c:pt idx="6">
                        <c:v>41</c:v>
                      </c:pt>
                      <c:pt idx="7">
                        <c:v>49</c:v>
                      </c:pt>
                      <c:pt idx="8">
                        <c:v>6</c:v>
                      </c:pt>
                      <c:pt idx="9">
                        <c:v>7</c:v>
                      </c:pt>
                      <c:pt idx="10">
                        <c:v>6</c:v>
                      </c:pt>
                      <c:pt idx="11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9CC-418E-B1CC-6F2D8B3150B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Popularność!$R$1</c15:sqref>
                        </c15:formulaRef>
                      </c:ext>
                    </c:extLst>
                    <c:strCache>
                      <c:ptCount val="1"/>
                      <c:pt idx="0">
                        <c:v>12-18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Popularność!$R$2:$R$57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2</c:v>
                      </c:pt>
                      <c:pt idx="4">
                        <c:v>7</c:v>
                      </c:pt>
                      <c:pt idx="5">
                        <c:v>43</c:v>
                      </c:pt>
                      <c:pt idx="6">
                        <c:v>32</c:v>
                      </c:pt>
                      <c:pt idx="7">
                        <c:v>43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E9CC-418E-B1CC-6F2D8B3150B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Popularność!$S$1</c15:sqref>
                        </c15:formulaRef>
                      </c:ext>
                    </c:extLst>
                    <c:strCache>
                      <c:ptCount val="1"/>
                      <c:pt idx="0">
                        <c:v>19-30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Popularność!$S$2:$S$57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9CC-418E-B1CC-6F2D8B3150B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Popularność!$T$1</c15:sqref>
                        </c15:formulaRef>
                      </c:ext>
                    </c:extLst>
                    <c:strCache>
                      <c:ptCount val="1"/>
                      <c:pt idx="0">
                        <c:v>31-50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Popularność!$T$2:$T$57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E9CC-418E-B1CC-6F2D8B3150B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Popularność!$U$1</c15:sqref>
                        </c15:formulaRef>
                      </c:ext>
                    </c:extLst>
                    <c:strCache>
                      <c:ptCount val="1"/>
                      <c:pt idx="0">
                        <c:v>51+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Popularność!$U$2:$U$57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E9CC-418E-B1CC-6F2D8B3150B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Popularność!$V$1</c15:sqref>
                        </c15:formulaRef>
                      </c:ext>
                    </c:extLst>
                    <c:strCache>
                      <c:ptCount val="1"/>
                      <c:pt idx="0">
                        <c:v>% Kobiet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Popularność!$V$2:$V$57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4.225352112676056</c:v>
                      </c:pt>
                      <c:pt idx="1">
                        <c:v>7.042253521126761</c:v>
                      </c:pt>
                      <c:pt idx="2">
                        <c:v>4.225352112676056</c:v>
                      </c:pt>
                      <c:pt idx="3">
                        <c:v>8.4507042253521121</c:v>
                      </c:pt>
                      <c:pt idx="4">
                        <c:v>11.267605633802818</c:v>
                      </c:pt>
                      <c:pt idx="5">
                        <c:v>42.25352112676056</c:v>
                      </c:pt>
                      <c:pt idx="6">
                        <c:v>35.2112676056338</c:v>
                      </c:pt>
                      <c:pt idx="7">
                        <c:v>43.661971830985912</c:v>
                      </c:pt>
                      <c:pt idx="8">
                        <c:v>4.225352112676056</c:v>
                      </c:pt>
                      <c:pt idx="9">
                        <c:v>8.4507042253521121</c:v>
                      </c:pt>
                      <c:pt idx="10">
                        <c:v>5.6338028169014089</c:v>
                      </c:pt>
                      <c:pt idx="11">
                        <c:v>7.042253521126761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E9CC-418E-B1CC-6F2D8B3150B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Popularność!$W$1</c15:sqref>
                        </c15:formulaRef>
                      </c:ext>
                    </c:extLst>
                    <c:strCache>
                      <c:ptCount val="1"/>
                      <c:pt idx="0">
                        <c:v>% Mężczyzn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alpha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Popularność!$A$2:$A$57</c15:sqref>
                        </c15:formulaRef>
                      </c:ext>
                    </c:extLst>
                    <c:strCache>
                      <c:ptCount val="12"/>
                      <c:pt idx="0">
                        <c:v>Arboretum Rogów</c:v>
                      </c:pt>
                      <c:pt idx="1">
                        <c:v>Arturówek</c:v>
                      </c:pt>
                      <c:pt idx="2">
                        <c:v>EC1</c:v>
                      </c:pt>
                      <c:pt idx="3">
                        <c:v>księży młyn</c:v>
                      </c:pt>
                      <c:pt idx="4">
                        <c:v>Las łagiewnicki</c:v>
                      </c:pt>
                      <c:pt idx="5">
                        <c:v>Manufaktura</c:v>
                      </c:pt>
                      <c:pt idx="6">
                        <c:v>Parki</c:v>
                      </c:pt>
                      <c:pt idx="7">
                        <c:v>Piotrkowska</c:v>
                      </c:pt>
                      <c:pt idx="8">
                        <c:v>Spała</c:v>
                      </c:pt>
                      <c:pt idx="9">
                        <c:v>stawy</c:v>
                      </c:pt>
                      <c:pt idx="10">
                        <c:v>Uniejów</c:v>
                      </c:pt>
                      <c:pt idx="11">
                        <c:v>Zalew Sulejowski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Popularność!$W$2:$W$57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7.3170731707317067</c:v>
                      </c:pt>
                      <c:pt idx="1">
                        <c:v>2.4390243902439024</c:v>
                      </c:pt>
                      <c:pt idx="2">
                        <c:v>7.3170731707317067</c:v>
                      </c:pt>
                      <c:pt idx="3">
                        <c:v>9.7560975609756095</c:v>
                      </c:pt>
                      <c:pt idx="4">
                        <c:v>21.951219512195124</c:v>
                      </c:pt>
                      <c:pt idx="5">
                        <c:v>46.341463414634148</c:v>
                      </c:pt>
                      <c:pt idx="6">
                        <c:v>36.585365853658537</c:v>
                      </c:pt>
                      <c:pt idx="7">
                        <c:v>41.463414634146339</c:v>
                      </c:pt>
                      <c:pt idx="8">
                        <c:v>7.3170731707317067</c:v>
                      </c:pt>
                      <c:pt idx="9">
                        <c:v>2.4390243902439024</c:v>
                      </c:pt>
                      <c:pt idx="10">
                        <c:v>2.4390243902439024</c:v>
                      </c:pt>
                      <c:pt idx="11">
                        <c:v>4.8780487804878048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E9CC-418E-B1CC-6F2D8B3150BD}"/>
                  </c:ext>
                </c:extLst>
              </c15:ser>
            </c15:filteredBarSeries>
          </c:ext>
        </c:extLst>
      </c:barChart>
      <c:catAx>
        <c:axId val="65038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77968"/>
        <c:crosses val="autoZero"/>
        <c:auto val="1"/>
        <c:lblAlgn val="ctr"/>
        <c:lblOffset val="100"/>
        <c:noMultiLvlLbl val="0"/>
      </c:catAx>
      <c:valAx>
        <c:axId val="650377968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</a:t>
                </a:r>
                <a:r>
                  <a:rPr lang="pl-PL" baseline="0"/>
                  <a:t> ankietowanych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0608900200524449E-2"/>
              <c:y val="0.171366007372962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802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502920</xdr:colOff>
      <xdr:row>32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4CB3FF-B15A-49A5-A0D4-646F49619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483870</xdr:colOff>
      <xdr:row>16</xdr:row>
      <xdr:rowOff>7620</xdr:rowOff>
    </xdr:from>
    <xdr:to>
      <xdr:col>10</xdr:col>
      <xdr:colOff>186690</xdr:colOff>
      <xdr:row>32</xdr:row>
      <xdr:rowOff>68580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93D03D7-F9E3-4C59-B692-759B1D05A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22860</xdr:rowOff>
    </xdr:from>
    <xdr:to>
      <xdr:col>6</xdr:col>
      <xdr:colOff>167640</xdr:colOff>
      <xdr:row>35</xdr:row>
      <xdr:rowOff>83820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3E6A0A-93F8-43B0-93FA-482C97E0F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163830</xdr:colOff>
      <xdr:row>19</xdr:row>
      <xdr:rowOff>22860</xdr:rowOff>
    </xdr:from>
    <xdr:to>
      <xdr:col>13</xdr:col>
      <xdr:colOff>133350</xdr:colOff>
      <xdr:row>35</xdr:row>
      <xdr:rowOff>83820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364C68A-C41D-4769-918E-DF3AB6139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83820</xdr:rowOff>
    </xdr:from>
    <xdr:to>
      <xdr:col>6</xdr:col>
      <xdr:colOff>167640</xdr:colOff>
      <xdr:row>51</xdr:row>
      <xdr:rowOff>144780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EB8A743-C5D1-4C62-B2D3-4576956A5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160761</xdr:colOff>
      <xdr:row>35</xdr:row>
      <xdr:rowOff>86234</xdr:rowOff>
    </xdr:from>
    <xdr:to>
      <xdr:col>13</xdr:col>
      <xdr:colOff>133052</xdr:colOff>
      <xdr:row>52</xdr:row>
      <xdr:rowOff>3107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460CEC5-96FD-49A9-AD9F-6D103115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152399</xdr:rowOff>
    </xdr:from>
    <xdr:to>
      <xdr:col>6</xdr:col>
      <xdr:colOff>233082</xdr:colOff>
      <xdr:row>98</xdr:row>
      <xdr:rowOff>170328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4AA4DED-F814-4B4E-878A-FC8645F51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242047</xdr:colOff>
      <xdr:row>82</xdr:row>
      <xdr:rowOff>152400</xdr:rowOff>
    </xdr:from>
    <xdr:to>
      <xdr:col>13</xdr:col>
      <xdr:colOff>251012</xdr:colOff>
      <xdr:row>99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628642-A24D-4BD0-B760-B728AE0B6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13448</xdr:colOff>
      <xdr:row>99</xdr:row>
      <xdr:rowOff>8965</xdr:rowOff>
    </xdr:from>
    <xdr:to>
      <xdr:col>6</xdr:col>
      <xdr:colOff>242547</xdr:colOff>
      <xdr:row>115</xdr:row>
      <xdr:rowOff>26894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AF7EC6B-38AD-4F34-AB72-F8BBDDFE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83</xdr:row>
      <xdr:rowOff>0</xdr:rowOff>
    </xdr:from>
    <xdr:to>
      <xdr:col>6</xdr:col>
      <xdr:colOff>350520</xdr:colOff>
      <xdr:row>99</xdr:row>
      <xdr:rowOff>60960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ADCC94-FA0B-4458-9AE6-9482595CC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6"/>
  <sheetViews>
    <sheetView workbookViewId="0">
      <pane ySplit="1" topLeftCell="A107" activePane="bottomLeft" state="frozen"/>
      <selection pane="bottomLeft" activeCell="B126" sqref="B126"/>
    </sheetView>
  </sheetViews>
  <sheetFormatPr defaultColWidth="14.44140625" defaultRowHeight="15.75" customHeight="1" x14ac:dyDescent="0.25"/>
  <cols>
    <col min="1" max="3" width="21.5546875" customWidth="1"/>
    <col min="4" max="4" width="86.77734375" customWidth="1"/>
    <col min="5" max="5" width="35.33203125" customWidth="1"/>
    <col min="6" max="6" width="122.33203125" customWidth="1"/>
    <col min="7" max="7" width="46.33203125" customWidth="1"/>
    <col min="8" max="13" width="21.5546875" customWidth="1"/>
  </cols>
  <sheetData>
    <row r="1" spans="1:7" ht="13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13.2" x14ac:dyDescent="0.25">
      <c r="A2" s="10">
        <v>44517.660136631945</v>
      </c>
      <c r="B2" s="11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</row>
    <row r="3" spans="1:7" ht="13.2" x14ac:dyDescent="0.25">
      <c r="A3" s="10">
        <v>44517.66462649306</v>
      </c>
      <c r="B3" s="11" t="s">
        <v>7</v>
      </c>
      <c r="C3" s="9" t="s">
        <v>8</v>
      </c>
      <c r="D3" s="9" t="s">
        <v>13</v>
      </c>
      <c r="E3" s="9" t="s">
        <v>14</v>
      </c>
      <c r="F3" s="9" t="s">
        <v>15</v>
      </c>
      <c r="G3" s="9" t="s">
        <v>16</v>
      </c>
    </row>
    <row r="4" spans="1:7" ht="13.2" x14ac:dyDescent="0.25">
      <c r="A4" s="10">
        <v>44517.678524444447</v>
      </c>
      <c r="B4" s="11" t="s">
        <v>7</v>
      </c>
      <c r="C4" s="9" t="s">
        <v>17</v>
      </c>
      <c r="D4" s="9" t="s">
        <v>18</v>
      </c>
      <c r="E4" s="9" t="s">
        <v>19</v>
      </c>
      <c r="F4" s="9" t="s">
        <v>20</v>
      </c>
      <c r="G4" s="9" t="s">
        <v>21</v>
      </c>
    </row>
    <row r="5" spans="1:7" ht="13.2" x14ac:dyDescent="0.25">
      <c r="A5" s="10">
        <v>44517.682023483794</v>
      </c>
      <c r="B5" s="11" t="s">
        <v>7</v>
      </c>
      <c r="C5" s="9" t="s">
        <v>17</v>
      </c>
      <c r="D5" s="9" t="s">
        <v>22</v>
      </c>
      <c r="E5" s="9" t="s">
        <v>23</v>
      </c>
      <c r="F5" s="9" t="s">
        <v>24</v>
      </c>
      <c r="G5" s="9" t="s">
        <v>25</v>
      </c>
    </row>
    <row r="6" spans="1:7" ht="13.2" x14ac:dyDescent="0.25">
      <c r="A6" s="10">
        <v>44517.686227569444</v>
      </c>
      <c r="B6" s="11" t="s">
        <v>7</v>
      </c>
      <c r="C6" s="9" t="s">
        <v>17</v>
      </c>
      <c r="D6" s="9" t="s">
        <v>26</v>
      </c>
      <c r="E6" s="9" t="s">
        <v>27</v>
      </c>
      <c r="F6" s="9" t="s">
        <v>28</v>
      </c>
      <c r="G6" s="9" t="s">
        <v>29</v>
      </c>
    </row>
    <row r="7" spans="1:7" ht="13.2" x14ac:dyDescent="0.25">
      <c r="A7" s="10">
        <v>44517.691291828705</v>
      </c>
      <c r="B7" s="11" t="s">
        <v>7</v>
      </c>
      <c r="C7" s="9" t="s">
        <v>17</v>
      </c>
      <c r="D7" s="9" t="s">
        <v>30</v>
      </c>
      <c r="E7" s="9" t="s">
        <v>31</v>
      </c>
      <c r="F7" s="9" t="s">
        <v>32</v>
      </c>
      <c r="G7" s="9" t="s">
        <v>33</v>
      </c>
    </row>
    <row r="8" spans="1:7" ht="13.2" x14ac:dyDescent="0.25">
      <c r="A8" s="10">
        <v>44517.69170383102</v>
      </c>
      <c r="B8" s="11" t="s">
        <v>7</v>
      </c>
      <c r="C8" s="9" t="s">
        <v>8</v>
      </c>
      <c r="D8" s="9" t="s">
        <v>34</v>
      </c>
      <c r="E8" s="9" t="s">
        <v>35</v>
      </c>
      <c r="F8" s="9" t="s">
        <v>36</v>
      </c>
      <c r="G8" s="12"/>
    </row>
    <row r="9" spans="1:7" ht="13.2" x14ac:dyDescent="0.25">
      <c r="A9" s="10">
        <v>44517.707840763891</v>
      </c>
      <c r="B9" s="11" t="s">
        <v>7</v>
      </c>
      <c r="C9" s="9" t="s">
        <v>8</v>
      </c>
      <c r="D9" s="9" t="s">
        <v>37</v>
      </c>
      <c r="E9" s="9" t="s">
        <v>38</v>
      </c>
      <c r="F9" s="9" t="s">
        <v>39</v>
      </c>
      <c r="G9" s="9" t="s">
        <v>40</v>
      </c>
    </row>
    <row r="10" spans="1:7" ht="13.2" x14ac:dyDescent="0.25">
      <c r="A10" s="10">
        <v>44517.712484108793</v>
      </c>
      <c r="B10" s="11" t="s">
        <v>7</v>
      </c>
      <c r="C10" s="9" t="s">
        <v>8</v>
      </c>
      <c r="D10" s="9" t="s">
        <v>41</v>
      </c>
      <c r="E10" s="9" t="s">
        <v>42</v>
      </c>
      <c r="F10" s="9" t="s">
        <v>43</v>
      </c>
      <c r="G10" s="12"/>
    </row>
    <row r="11" spans="1:7" ht="13.2" x14ac:dyDescent="0.25">
      <c r="A11" s="10">
        <v>44517.713459861116</v>
      </c>
      <c r="B11" s="11" t="s">
        <v>7</v>
      </c>
      <c r="C11" s="9" t="s">
        <v>8</v>
      </c>
      <c r="D11" s="9" t="s">
        <v>44</v>
      </c>
      <c r="E11" s="9" t="s">
        <v>45</v>
      </c>
      <c r="F11" s="9" t="s">
        <v>46</v>
      </c>
      <c r="G11" s="9" t="s">
        <v>47</v>
      </c>
    </row>
    <row r="12" spans="1:7" ht="13.2" x14ac:dyDescent="0.25">
      <c r="A12" s="10">
        <v>44517.72900097222</v>
      </c>
      <c r="B12" s="11" t="s">
        <v>7</v>
      </c>
      <c r="C12" s="9" t="s">
        <v>8</v>
      </c>
      <c r="D12" s="9" t="s">
        <v>48</v>
      </c>
      <c r="E12" s="9" t="s">
        <v>49</v>
      </c>
      <c r="F12" s="9" t="s">
        <v>50</v>
      </c>
      <c r="G12" s="9" t="s">
        <v>51</v>
      </c>
    </row>
    <row r="13" spans="1:7" ht="13.2" x14ac:dyDescent="0.25">
      <c r="A13" s="10">
        <v>44517.729600613427</v>
      </c>
      <c r="B13" s="11" t="s">
        <v>7</v>
      </c>
      <c r="C13" s="9" t="s">
        <v>17</v>
      </c>
      <c r="D13" s="9" t="s">
        <v>52</v>
      </c>
      <c r="E13" s="9" t="s">
        <v>53</v>
      </c>
      <c r="F13" s="9" t="s">
        <v>54</v>
      </c>
      <c r="G13" s="9" t="s">
        <v>55</v>
      </c>
    </row>
    <row r="14" spans="1:7" ht="13.2" x14ac:dyDescent="0.25">
      <c r="A14" s="10">
        <v>44517.730456319448</v>
      </c>
      <c r="B14" s="11" t="s">
        <v>7</v>
      </c>
      <c r="C14" s="9" t="s">
        <v>8</v>
      </c>
      <c r="D14" s="9" t="s">
        <v>56</v>
      </c>
      <c r="E14" s="9" t="s">
        <v>57</v>
      </c>
      <c r="F14" s="9" t="s">
        <v>58</v>
      </c>
      <c r="G14" s="9" t="s">
        <v>59</v>
      </c>
    </row>
    <row r="15" spans="1:7" ht="13.2" x14ac:dyDescent="0.25">
      <c r="A15" s="10">
        <v>44517.732556284725</v>
      </c>
      <c r="B15" s="11" t="s">
        <v>7</v>
      </c>
      <c r="C15" s="9" t="s">
        <v>17</v>
      </c>
      <c r="D15" s="9" t="s">
        <v>60</v>
      </c>
      <c r="E15" s="9" t="s">
        <v>61</v>
      </c>
      <c r="F15" s="9" t="s">
        <v>62</v>
      </c>
      <c r="G15" s="9" t="s">
        <v>63</v>
      </c>
    </row>
    <row r="16" spans="1:7" ht="13.2" x14ac:dyDescent="0.25">
      <c r="A16" s="10">
        <v>44517.753467187504</v>
      </c>
      <c r="B16" s="11" t="s">
        <v>7</v>
      </c>
      <c r="C16" s="9" t="s">
        <v>17</v>
      </c>
      <c r="D16" s="9" t="s">
        <v>64</v>
      </c>
      <c r="E16" s="9" t="s">
        <v>65</v>
      </c>
      <c r="F16" s="9" t="s">
        <v>66</v>
      </c>
      <c r="G16" s="9" t="s">
        <v>67</v>
      </c>
    </row>
    <row r="17" spans="1:7" ht="13.2" x14ac:dyDescent="0.25">
      <c r="A17" s="10">
        <v>44517.755547094908</v>
      </c>
      <c r="B17" s="11" t="s">
        <v>7</v>
      </c>
      <c r="C17" s="9" t="s">
        <v>17</v>
      </c>
      <c r="D17" s="9" t="s">
        <v>68</v>
      </c>
      <c r="E17" s="9" t="s">
        <v>69</v>
      </c>
      <c r="F17" s="9" t="s">
        <v>70</v>
      </c>
      <c r="G17" s="9" t="s">
        <v>71</v>
      </c>
    </row>
    <row r="18" spans="1:7" ht="13.2" x14ac:dyDescent="0.25">
      <c r="A18" s="10">
        <v>44517.758198703705</v>
      </c>
      <c r="B18" s="11" t="s">
        <v>7</v>
      </c>
      <c r="C18" s="9" t="s">
        <v>17</v>
      </c>
      <c r="D18" s="9" t="s">
        <v>72</v>
      </c>
      <c r="E18" s="9" t="s">
        <v>73</v>
      </c>
      <c r="F18" s="9" t="s">
        <v>74</v>
      </c>
      <c r="G18" s="9" t="s">
        <v>75</v>
      </c>
    </row>
    <row r="19" spans="1:7" ht="13.2" x14ac:dyDescent="0.25">
      <c r="A19" s="10">
        <v>44517.758319756947</v>
      </c>
      <c r="B19" s="11" t="s">
        <v>7</v>
      </c>
      <c r="C19" s="9" t="s">
        <v>8</v>
      </c>
      <c r="D19" s="9" t="s">
        <v>76</v>
      </c>
      <c r="E19" s="9" t="s">
        <v>77</v>
      </c>
      <c r="F19" s="9" t="s">
        <v>78</v>
      </c>
      <c r="G19" s="9" t="s">
        <v>79</v>
      </c>
    </row>
    <row r="20" spans="1:7" ht="13.2" x14ac:dyDescent="0.25">
      <c r="A20" s="10">
        <v>44517.761945243052</v>
      </c>
      <c r="B20" s="11" t="s">
        <v>7</v>
      </c>
      <c r="C20" s="9" t="s">
        <v>8</v>
      </c>
      <c r="D20" s="9" t="s">
        <v>80</v>
      </c>
      <c r="E20" s="9" t="s">
        <v>81</v>
      </c>
      <c r="F20" s="9" t="s">
        <v>82</v>
      </c>
      <c r="G20" s="9" t="s">
        <v>83</v>
      </c>
    </row>
    <row r="21" spans="1:7" ht="13.2" x14ac:dyDescent="0.25">
      <c r="A21" s="10">
        <v>44517.766353715277</v>
      </c>
      <c r="B21" s="11" t="s">
        <v>7</v>
      </c>
      <c r="C21" s="9" t="s">
        <v>17</v>
      </c>
      <c r="D21" s="9" t="s">
        <v>84</v>
      </c>
      <c r="E21" s="9" t="s">
        <v>85</v>
      </c>
      <c r="F21" s="9" t="s">
        <v>86</v>
      </c>
      <c r="G21" s="9" t="s">
        <v>87</v>
      </c>
    </row>
    <row r="22" spans="1:7" ht="13.2" x14ac:dyDescent="0.25">
      <c r="A22" s="10">
        <v>44517.770352395833</v>
      </c>
      <c r="B22" s="11" t="s">
        <v>7</v>
      </c>
      <c r="C22" s="9" t="s">
        <v>8</v>
      </c>
      <c r="D22" s="9" t="s">
        <v>88</v>
      </c>
      <c r="E22" s="9" t="s">
        <v>89</v>
      </c>
      <c r="F22" s="9" t="s">
        <v>90</v>
      </c>
      <c r="G22" s="9" t="s">
        <v>91</v>
      </c>
    </row>
    <row r="23" spans="1:7" ht="13.2" x14ac:dyDescent="0.25">
      <c r="A23" s="10">
        <v>44517.772322939811</v>
      </c>
      <c r="B23" s="11" t="s">
        <v>7</v>
      </c>
      <c r="C23" s="9" t="s">
        <v>17</v>
      </c>
      <c r="D23" s="9" t="s">
        <v>92</v>
      </c>
      <c r="E23" s="9" t="s">
        <v>93</v>
      </c>
      <c r="F23" s="9" t="s">
        <v>94</v>
      </c>
      <c r="G23" s="9" t="s">
        <v>95</v>
      </c>
    </row>
    <row r="24" spans="1:7" ht="13.2" x14ac:dyDescent="0.25">
      <c r="A24" s="10">
        <v>44517.774330960645</v>
      </c>
      <c r="B24" s="11" t="s">
        <v>7</v>
      </c>
      <c r="C24" s="9" t="s">
        <v>8</v>
      </c>
      <c r="D24" s="9" t="s">
        <v>96</v>
      </c>
      <c r="E24" s="9" t="s">
        <v>97</v>
      </c>
      <c r="F24" s="9" t="s">
        <v>98</v>
      </c>
      <c r="G24" s="12"/>
    </row>
    <row r="25" spans="1:7" ht="13.2" x14ac:dyDescent="0.25">
      <c r="A25" s="10">
        <v>44517.777121990744</v>
      </c>
      <c r="B25" s="9" t="s">
        <v>99</v>
      </c>
      <c r="C25" s="9" t="s">
        <v>8</v>
      </c>
      <c r="D25" s="9" t="s">
        <v>100</v>
      </c>
      <c r="E25" s="9" t="s">
        <v>101</v>
      </c>
      <c r="F25" s="9" t="s">
        <v>102</v>
      </c>
      <c r="G25" s="9" t="s">
        <v>103</v>
      </c>
    </row>
    <row r="26" spans="1:7" ht="13.2" x14ac:dyDescent="0.25">
      <c r="A26" s="10">
        <v>44517.780517094907</v>
      </c>
      <c r="B26" s="11" t="s">
        <v>7</v>
      </c>
      <c r="C26" s="9" t="s">
        <v>8</v>
      </c>
      <c r="D26" s="9" t="s">
        <v>104</v>
      </c>
      <c r="E26" s="9" t="s">
        <v>105</v>
      </c>
      <c r="F26" s="9" t="s">
        <v>106</v>
      </c>
      <c r="G26" s="9" t="s">
        <v>107</v>
      </c>
    </row>
    <row r="27" spans="1:7" ht="13.2" x14ac:dyDescent="0.25">
      <c r="A27" s="10">
        <v>44517.78086298611</v>
      </c>
      <c r="B27" s="11" t="s">
        <v>7</v>
      </c>
      <c r="C27" s="9" t="s">
        <v>17</v>
      </c>
      <c r="D27" s="9" t="s">
        <v>108</v>
      </c>
      <c r="E27" s="9" t="s">
        <v>109</v>
      </c>
      <c r="F27" s="9" t="s">
        <v>110</v>
      </c>
      <c r="G27" s="9" t="s">
        <v>111</v>
      </c>
    </row>
    <row r="28" spans="1:7" ht="13.2" x14ac:dyDescent="0.25">
      <c r="A28" s="10">
        <v>44517.784040023151</v>
      </c>
      <c r="B28" s="11" t="s">
        <v>7</v>
      </c>
      <c r="C28" s="9" t="s">
        <v>8</v>
      </c>
      <c r="D28" s="9" t="s">
        <v>112</v>
      </c>
      <c r="E28" s="9" t="s">
        <v>113</v>
      </c>
      <c r="F28" s="9" t="s">
        <v>114</v>
      </c>
      <c r="G28" s="9" t="s">
        <v>63</v>
      </c>
    </row>
    <row r="29" spans="1:7" ht="13.2" x14ac:dyDescent="0.25">
      <c r="A29" s="10">
        <v>44517.784880405088</v>
      </c>
      <c r="B29" s="11" t="s">
        <v>7</v>
      </c>
      <c r="C29" s="9" t="s">
        <v>17</v>
      </c>
      <c r="D29" s="9" t="s">
        <v>115</v>
      </c>
      <c r="E29" s="9" t="s">
        <v>116</v>
      </c>
      <c r="F29" s="9" t="s">
        <v>117</v>
      </c>
      <c r="G29" s="9" t="s">
        <v>118</v>
      </c>
    </row>
    <row r="30" spans="1:7" ht="13.2" x14ac:dyDescent="0.25">
      <c r="A30" s="10">
        <v>44517.786526111115</v>
      </c>
      <c r="B30" s="11" t="s">
        <v>7</v>
      </c>
      <c r="C30" s="9" t="s">
        <v>17</v>
      </c>
      <c r="D30" s="9" t="s">
        <v>119</v>
      </c>
      <c r="E30" s="9" t="s">
        <v>120</v>
      </c>
      <c r="F30" s="9" t="s">
        <v>121</v>
      </c>
      <c r="G30" s="9" t="s">
        <v>122</v>
      </c>
    </row>
    <row r="31" spans="1:7" ht="13.2" x14ac:dyDescent="0.25">
      <c r="A31" s="10">
        <v>44517.789352268519</v>
      </c>
      <c r="B31" s="11" t="s">
        <v>7</v>
      </c>
      <c r="C31" s="9" t="s">
        <v>123</v>
      </c>
      <c r="D31" s="9" t="s">
        <v>124</v>
      </c>
      <c r="E31" s="9" t="s">
        <v>125</v>
      </c>
      <c r="F31" s="9" t="s">
        <v>126</v>
      </c>
      <c r="G31" s="9" t="s">
        <v>127</v>
      </c>
    </row>
    <row r="32" spans="1:7" ht="13.2" x14ac:dyDescent="0.25">
      <c r="A32" s="10">
        <v>44517.803749340281</v>
      </c>
      <c r="B32" s="11" t="s">
        <v>7</v>
      </c>
      <c r="C32" s="9" t="s">
        <v>17</v>
      </c>
      <c r="D32" s="9" t="s">
        <v>128</v>
      </c>
      <c r="E32" s="9" t="s">
        <v>129</v>
      </c>
      <c r="F32" s="9" t="s">
        <v>130</v>
      </c>
      <c r="G32" s="9" t="s">
        <v>131</v>
      </c>
    </row>
    <row r="33" spans="1:7" ht="13.2" x14ac:dyDescent="0.25">
      <c r="A33" s="10">
        <v>44517.805654293981</v>
      </c>
      <c r="B33" s="11" t="s">
        <v>7</v>
      </c>
      <c r="C33" s="9" t="s">
        <v>8</v>
      </c>
      <c r="D33" s="9" t="s">
        <v>132</v>
      </c>
      <c r="E33" s="9" t="s">
        <v>133</v>
      </c>
      <c r="F33" s="9" t="s">
        <v>134</v>
      </c>
      <c r="G33" s="9" t="s">
        <v>135</v>
      </c>
    </row>
    <row r="34" spans="1:7" ht="13.2" x14ac:dyDescent="0.25">
      <c r="A34" s="10">
        <v>44517.808856469906</v>
      </c>
      <c r="B34" s="11" t="s">
        <v>7</v>
      </c>
      <c r="C34" s="9" t="s">
        <v>8</v>
      </c>
      <c r="D34" s="9" t="s">
        <v>136</v>
      </c>
      <c r="E34" s="9" t="s">
        <v>137</v>
      </c>
      <c r="F34" s="9" t="s">
        <v>138</v>
      </c>
      <c r="G34" s="9" t="s">
        <v>139</v>
      </c>
    </row>
    <row r="35" spans="1:7" ht="13.2" x14ac:dyDescent="0.25">
      <c r="A35" s="10">
        <v>44517.815610057871</v>
      </c>
      <c r="B35" s="9" t="s">
        <v>140</v>
      </c>
      <c r="C35" s="9" t="s">
        <v>17</v>
      </c>
      <c r="D35" s="9" t="s">
        <v>141</v>
      </c>
      <c r="E35" s="9" t="s">
        <v>142</v>
      </c>
      <c r="F35" s="9" t="s">
        <v>143</v>
      </c>
      <c r="G35" s="9" t="s">
        <v>144</v>
      </c>
    </row>
    <row r="36" spans="1:7" ht="13.2" x14ac:dyDescent="0.25">
      <c r="A36" s="10">
        <v>44517.834976296297</v>
      </c>
      <c r="B36" s="9" t="s">
        <v>140</v>
      </c>
      <c r="C36" s="9" t="s">
        <v>8</v>
      </c>
      <c r="D36" s="9" t="s">
        <v>145</v>
      </c>
      <c r="E36" s="9" t="s">
        <v>146</v>
      </c>
      <c r="F36" s="9" t="s">
        <v>147</v>
      </c>
      <c r="G36" s="9" t="s">
        <v>148</v>
      </c>
    </row>
    <row r="37" spans="1:7" ht="13.2" x14ac:dyDescent="0.25">
      <c r="A37" s="10">
        <v>44517.836379490742</v>
      </c>
      <c r="B37" s="11" t="s">
        <v>7</v>
      </c>
      <c r="C37" s="9" t="s">
        <v>17</v>
      </c>
      <c r="D37" s="9" t="s">
        <v>149</v>
      </c>
      <c r="E37" s="9" t="s">
        <v>150</v>
      </c>
      <c r="F37" s="9" t="s">
        <v>151</v>
      </c>
      <c r="G37" s="9" t="s">
        <v>152</v>
      </c>
    </row>
    <row r="38" spans="1:7" ht="13.2" x14ac:dyDescent="0.25">
      <c r="A38" s="10">
        <v>44517.836516666663</v>
      </c>
      <c r="B38" s="11" t="s">
        <v>7</v>
      </c>
      <c r="C38" s="9" t="s">
        <v>17</v>
      </c>
      <c r="D38" s="9" t="s">
        <v>153</v>
      </c>
      <c r="E38" s="9" t="s">
        <v>154</v>
      </c>
      <c r="F38" s="9" t="s">
        <v>155</v>
      </c>
      <c r="G38" s="9" t="s">
        <v>156</v>
      </c>
    </row>
    <row r="39" spans="1:7" ht="13.2" x14ac:dyDescent="0.25">
      <c r="A39" s="10">
        <v>44517.842520949074</v>
      </c>
      <c r="B39" s="9" t="s">
        <v>99</v>
      </c>
      <c r="C39" s="9" t="s">
        <v>8</v>
      </c>
      <c r="D39" s="9" t="s">
        <v>157</v>
      </c>
      <c r="E39" s="9" t="s">
        <v>158</v>
      </c>
      <c r="F39" s="9" t="s">
        <v>159</v>
      </c>
      <c r="G39" s="9" t="s">
        <v>160</v>
      </c>
    </row>
    <row r="40" spans="1:7" ht="13.2" x14ac:dyDescent="0.25">
      <c r="A40" s="10">
        <v>44517.847244849538</v>
      </c>
      <c r="B40" s="11" t="s">
        <v>7</v>
      </c>
      <c r="C40" s="9" t="s">
        <v>8</v>
      </c>
      <c r="D40" s="9" t="s">
        <v>161</v>
      </c>
      <c r="E40" s="9" t="s">
        <v>162</v>
      </c>
      <c r="F40" s="9" t="s">
        <v>163</v>
      </c>
      <c r="G40" s="9" t="s">
        <v>164</v>
      </c>
    </row>
    <row r="41" spans="1:7" ht="13.2" x14ac:dyDescent="0.25">
      <c r="A41" s="10">
        <v>44517.847415752316</v>
      </c>
      <c r="B41" s="11" t="s">
        <v>7</v>
      </c>
      <c r="C41" s="9" t="s">
        <v>17</v>
      </c>
      <c r="D41" s="9" t="s">
        <v>165</v>
      </c>
      <c r="E41" s="9" t="s">
        <v>166</v>
      </c>
      <c r="F41" s="9" t="s">
        <v>167</v>
      </c>
      <c r="G41" s="9" t="s">
        <v>168</v>
      </c>
    </row>
    <row r="42" spans="1:7" ht="13.2" x14ac:dyDescent="0.25">
      <c r="A42" s="10">
        <v>44517.850654490743</v>
      </c>
      <c r="B42" s="11" t="s">
        <v>7</v>
      </c>
      <c r="C42" s="9" t="s">
        <v>17</v>
      </c>
      <c r="D42" s="9" t="s">
        <v>169</v>
      </c>
      <c r="E42" s="9" t="s">
        <v>170</v>
      </c>
      <c r="F42" s="9" t="s">
        <v>171</v>
      </c>
      <c r="G42" s="9" t="s">
        <v>172</v>
      </c>
    </row>
    <row r="43" spans="1:7" ht="13.2" x14ac:dyDescent="0.25">
      <c r="A43" s="10">
        <v>44517.850667256949</v>
      </c>
      <c r="B43" s="9" t="s">
        <v>140</v>
      </c>
      <c r="C43" s="9" t="s">
        <v>17</v>
      </c>
      <c r="D43" s="9" t="s">
        <v>173</v>
      </c>
      <c r="E43" s="9" t="s">
        <v>174</v>
      </c>
      <c r="F43" s="9" t="s">
        <v>175</v>
      </c>
      <c r="G43" s="9" t="s">
        <v>176</v>
      </c>
    </row>
    <row r="44" spans="1:7" ht="13.2" x14ac:dyDescent="0.25">
      <c r="A44" s="10">
        <v>44517.851810057866</v>
      </c>
      <c r="B44" s="11" t="s">
        <v>7</v>
      </c>
      <c r="C44" s="9" t="s">
        <v>17</v>
      </c>
      <c r="D44" s="9" t="s">
        <v>177</v>
      </c>
      <c r="E44" s="9" t="s">
        <v>178</v>
      </c>
      <c r="F44" s="9" t="s">
        <v>179</v>
      </c>
      <c r="G44" s="9" t="s">
        <v>180</v>
      </c>
    </row>
    <row r="45" spans="1:7" ht="13.2" x14ac:dyDescent="0.25">
      <c r="A45" s="10">
        <v>44517.854532824073</v>
      </c>
      <c r="B45" s="9" t="s">
        <v>140</v>
      </c>
      <c r="C45" s="9" t="s">
        <v>8</v>
      </c>
      <c r="D45" s="9" t="s">
        <v>181</v>
      </c>
      <c r="E45" s="9" t="s">
        <v>182</v>
      </c>
      <c r="F45" s="9" t="s">
        <v>183</v>
      </c>
      <c r="G45" s="9" t="s">
        <v>184</v>
      </c>
    </row>
    <row r="46" spans="1:7" ht="13.2" x14ac:dyDescent="0.25">
      <c r="A46" s="10">
        <v>44517.857080972222</v>
      </c>
      <c r="B46" s="11" t="s">
        <v>7</v>
      </c>
      <c r="C46" s="9" t="s">
        <v>17</v>
      </c>
      <c r="D46" s="9" t="s">
        <v>185</v>
      </c>
      <c r="E46" s="9" t="s">
        <v>186</v>
      </c>
      <c r="F46" s="9" t="s">
        <v>187</v>
      </c>
      <c r="G46" s="9" t="s">
        <v>188</v>
      </c>
    </row>
    <row r="47" spans="1:7" ht="13.2" x14ac:dyDescent="0.25">
      <c r="A47" s="10">
        <v>44517.860713680551</v>
      </c>
      <c r="B47" s="9" t="s">
        <v>99</v>
      </c>
      <c r="C47" s="9" t="s">
        <v>8</v>
      </c>
      <c r="D47" s="9" t="s">
        <v>189</v>
      </c>
      <c r="E47" s="9" t="s">
        <v>190</v>
      </c>
      <c r="F47" s="9" t="s">
        <v>191</v>
      </c>
      <c r="G47" s="9" t="s">
        <v>192</v>
      </c>
    </row>
    <row r="48" spans="1:7" ht="13.2" x14ac:dyDescent="0.25">
      <c r="A48" s="10">
        <v>44517.869297025463</v>
      </c>
      <c r="B48" s="11" t="s">
        <v>7</v>
      </c>
      <c r="C48" s="9" t="s">
        <v>123</v>
      </c>
      <c r="D48" s="9" t="s">
        <v>193</v>
      </c>
      <c r="E48" s="9" t="s">
        <v>194</v>
      </c>
      <c r="F48" s="9" t="s">
        <v>195</v>
      </c>
      <c r="G48" s="9" t="s">
        <v>196</v>
      </c>
    </row>
    <row r="49" spans="1:7" ht="13.2" x14ac:dyDescent="0.25">
      <c r="A49" s="10">
        <v>44517.877582326386</v>
      </c>
      <c r="B49" s="11" t="s">
        <v>7</v>
      </c>
      <c r="C49" s="9" t="s">
        <v>8</v>
      </c>
      <c r="D49" s="9" t="s">
        <v>197</v>
      </c>
      <c r="E49" s="9" t="s">
        <v>198</v>
      </c>
      <c r="F49" s="9" t="s">
        <v>199</v>
      </c>
      <c r="G49" s="9" t="s">
        <v>200</v>
      </c>
    </row>
    <row r="50" spans="1:7" ht="13.2" x14ac:dyDescent="0.25">
      <c r="A50" s="10">
        <v>44517.878135057872</v>
      </c>
      <c r="B50" s="11" t="s">
        <v>7</v>
      </c>
      <c r="C50" s="9" t="s">
        <v>8</v>
      </c>
      <c r="D50" s="9" t="s">
        <v>201</v>
      </c>
      <c r="E50" s="9" t="s">
        <v>202</v>
      </c>
      <c r="F50" s="9" t="s">
        <v>203</v>
      </c>
      <c r="G50" s="9" t="s">
        <v>204</v>
      </c>
    </row>
    <row r="51" spans="1:7" ht="13.2" x14ac:dyDescent="0.25">
      <c r="A51" s="10">
        <v>44517.884365925929</v>
      </c>
      <c r="B51" s="11" t="s">
        <v>7</v>
      </c>
      <c r="C51" s="9" t="s">
        <v>8</v>
      </c>
      <c r="D51" s="9" t="s">
        <v>205</v>
      </c>
      <c r="E51" s="9" t="s">
        <v>206</v>
      </c>
      <c r="F51" s="9" t="s">
        <v>207</v>
      </c>
      <c r="G51" s="9" t="s">
        <v>208</v>
      </c>
    </row>
    <row r="52" spans="1:7" ht="13.2" x14ac:dyDescent="0.25">
      <c r="A52" s="10">
        <v>44517.886300358798</v>
      </c>
      <c r="B52" s="11" t="s">
        <v>7</v>
      </c>
      <c r="C52" s="9" t="s">
        <v>8</v>
      </c>
      <c r="D52" s="9" t="s">
        <v>209</v>
      </c>
      <c r="E52" s="9" t="s">
        <v>210</v>
      </c>
      <c r="F52" s="9" t="s">
        <v>211</v>
      </c>
      <c r="G52" s="9" t="s">
        <v>212</v>
      </c>
    </row>
    <row r="53" spans="1:7" ht="13.2" x14ac:dyDescent="0.25">
      <c r="A53" s="10">
        <v>44517.891470439819</v>
      </c>
      <c r="B53" s="9" t="s">
        <v>140</v>
      </c>
      <c r="C53" s="9" t="s">
        <v>8</v>
      </c>
      <c r="D53" s="9" t="s">
        <v>213</v>
      </c>
      <c r="E53" s="9" t="s">
        <v>214</v>
      </c>
      <c r="F53" s="9" t="s">
        <v>215</v>
      </c>
      <c r="G53" s="9" t="s">
        <v>216</v>
      </c>
    </row>
    <row r="54" spans="1:7" ht="13.2" x14ac:dyDescent="0.25">
      <c r="A54" s="10">
        <v>44517.891576620372</v>
      </c>
      <c r="B54" s="9" t="s">
        <v>99</v>
      </c>
      <c r="C54" s="9" t="s">
        <v>8</v>
      </c>
      <c r="D54" s="9" t="s">
        <v>217</v>
      </c>
      <c r="E54" s="9" t="s">
        <v>218</v>
      </c>
      <c r="F54" s="9" t="s">
        <v>219</v>
      </c>
      <c r="G54" s="9" t="s">
        <v>220</v>
      </c>
    </row>
    <row r="55" spans="1:7" ht="13.2" x14ac:dyDescent="0.25">
      <c r="A55" s="10">
        <v>44517.892009918985</v>
      </c>
      <c r="B55" s="11" t="s">
        <v>7</v>
      </c>
      <c r="C55" s="9" t="s">
        <v>8</v>
      </c>
      <c r="D55" s="9" t="s">
        <v>221</v>
      </c>
      <c r="E55" s="9" t="s">
        <v>222</v>
      </c>
      <c r="F55" s="9" t="s">
        <v>223</v>
      </c>
      <c r="G55" s="9" t="s">
        <v>224</v>
      </c>
    </row>
    <row r="56" spans="1:7" ht="13.2" x14ac:dyDescent="0.25">
      <c r="A56" s="10">
        <v>44517.894090613423</v>
      </c>
      <c r="B56" s="11" t="s">
        <v>7</v>
      </c>
      <c r="C56" s="9" t="s">
        <v>8</v>
      </c>
      <c r="D56" s="9" t="s">
        <v>225</v>
      </c>
      <c r="E56" s="9" t="s">
        <v>174</v>
      </c>
      <c r="F56" s="9" t="s">
        <v>226</v>
      </c>
      <c r="G56" s="9" t="s">
        <v>227</v>
      </c>
    </row>
    <row r="57" spans="1:7" ht="13.2" x14ac:dyDescent="0.25">
      <c r="A57" s="10">
        <v>44517.894941643521</v>
      </c>
      <c r="B57" s="11" t="s">
        <v>7</v>
      </c>
      <c r="C57" s="9" t="s">
        <v>17</v>
      </c>
      <c r="D57" s="9" t="s">
        <v>228</v>
      </c>
      <c r="E57" s="9" t="s">
        <v>229</v>
      </c>
      <c r="F57" s="9" t="s">
        <v>230</v>
      </c>
      <c r="G57" s="9" t="s">
        <v>231</v>
      </c>
    </row>
    <row r="58" spans="1:7" ht="13.2" x14ac:dyDescent="0.25">
      <c r="A58" s="10">
        <v>44517.897564340281</v>
      </c>
      <c r="B58" s="9" t="s">
        <v>140</v>
      </c>
      <c r="C58" s="9" t="s">
        <v>8</v>
      </c>
      <c r="D58" s="9" t="s">
        <v>232</v>
      </c>
      <c r="E58" s="9" t="s">
        <v>233</v>
      </c>
      <c r="F58" s="9" t="s">
        <v>234</v>
      </c>
      <c r="G58" s="9" t="s">
        <v>235</v>
      </c>
    </row>
    <row r="59" spans="1:7" ht="13.2" x14ac:dyDescent="0.25">
      <c r="A59" s="10">
        <v>44517.898076226847</v>
      </c>
      <c r="B59" s="11" t="s">
        <v>7</v>
      </c>
      <c r="C59" s="9" t="s">
        <v>17</v>
      </c>
      <c r="D59" s="9" t="s">
        <v>236</v>
      </c>
      <c r="E59" s="9" t="s">
        <v>237</v>
      </c>
      <c r="F59" s="9" t="s">
        <v>238</v>
      </c>
      <c r="G59" s="9" t="s">
        <v>239</v>
      </c>
    </row>
    <row r="60" spans="1:7" ht="13.2" x14ac:dyDescent="0.25">
      <c r="A60" s="10">
        <v>44517.898089571754</v>
      </c>
      <c r="B60" s="11" t="s">
        <v>7</v>
      </c>
      <c r="C60" s="9" t="s">
        <v>8</v>
      </c>
      <c r="D60" s="9" t="s">
        <v>240</v>
      </c>
      <c r="E60" s="9" t="s">
        <v>241</v>
      </c>
      <c r="F60" s="9" t="s">
        <v>242</v>
      </c>
      <c r="G60" s="9" t="s">
        <v>243</v>
      </c>
    </row>
    <row r="61" spans="1:7" ht="13.2" x14ac:dyDescent="0.25">
      <c r="A61" s="10">
        <v>44517.899686215278</v>
      </c>
      <c r="B61" s="11" t="s">
        <v>7</v>
      </c>
      <c r="C61" s="9" t="s">
        <v>8</v>
      </c>
      <c r="D61" s="9" t="s">
        <v>244</v>
      </c>
      <c r="E61" s="9" t="s">
        <v>245</v>
      </c>
      <c r="F61" s="9" t="s">
        <v>246</v>
      </c>
      <c r="G61" s="9" t="s">
        <v>247</v>
      </c>
    </row>
    <row r="62" spans="1:7" ht="13.2" x14ac:dyDescent="0.25">
      <c r="A62" s="10">
        <v>44517.901144224539</v>
      </c>
      <c r="B62" s="11" t="s">
        <v>7</v>
      </c>
      <c r="C62" s="9" t="s">
        <v>8</v>
      </c>
      <c r="D62" s="9" t="s">
        <v>248</v>
      </c>
      <c r="E62" s="9" t="s">
        <v>249</v>
      </c>
      <c r="F62" s="9" t="s">
        <v>250</v>
      </c>
      <c r="G62" s="9" t="s">
        <v>251</v>
      </c>
    </row>
    <row r="63" spans="1:7" ht="13.2" x14ac:dyDescent="0.25">
      <c r="A63" s="10">
        <v>44517.905653553244</v>
      </c>
      <c r="B63" s="11" t="s">
        <v>7</v>
      </c>
      <c r="C63" s="9" t="s">
        <v>17</v>
      </c>
      <c r="D63" s="9" t="s">
        <v>252</v>
      </c>
      <c r="E63" s="9" t="s">
        <v>253</v>
      </c>
      <c r="F63" s="9" t="s">
        <v>254</v>
      </c>
      <c r="G63" s="9" t="s">
        <v>255</v>
      </c>
    </row>
    <row r="64" spans="1:7" ht="13.2" x14ac:dyDescent="0.25">
      <c r="A64" s="10">
        <v>44517.91124212963</v>
      </c>
      <c r="B64" s="11" t="s">
        <v>7</v>
      </c>
      <c r="C64" s="9" t="s">
        <v>17</v>
      </c>
      <c r="D64" s="9" t="s">
        <v>256</v>
      </c>
      <c r="E64" s="9" t="s">
        <v>257</v>
      </c>
      <c r="F64" s="9" t="s">
        <v>258</v>
      </c>
      <c r="G64" s="12"/>
    </row>
    <row r="65" spans="1:7" ht="13.2" x14ac:dyDescent="0.25">
      <c r="A65" s="10">
        <v>44517.923668159725</v>
      </c>
      <c r="B65" s="9" t="s">
        <v>140</v>
      </c>
      <c r="C65" s="9" t="s">
        <v>8</v>
      </c>
      <c r="D65" s="9" t="s">
        <v>259</v>
      </c>
      <c r="E65" s="9" t="s">
        <v>260</v>
      </c>
      <c r="F65" s="9" t="s">
        <v>261</v>
      </c>
      <c r="G65" s="9" t="s">
        <v>262</v>
      </c>
    </row>
    <row r="66" spans="1:7" ht="13.2" x14ac:dyDescent="0.25">
      <c r="A66" s="10">
        <v>44517.924040613427</v>
      </c>
      <c r="B66" s="11" t="s">
        <v>7</v>
      </c>
      <c r="C66" s="9" t="s">
        <v>17</v>
      </c>
      <c r="D66" s="9" t="s">
        <v>263</v>
      </c>
      <c r="E66" s="9" t="s">
        <v>264</v>
      </c>
      <c r="F66" s="9" t="s">
        <v>265</v>
      </c>
      <c r="G66" s="9" t="s">
        <v>266</v>
      </c>
    </row>
    <row r="67" spans="1:7" ht="13.2" x14ac:dyDescent="0.25">
      <c r="A67" s="10">
        <v>44517.926634687501</v>
      </c>
      <c r="B67" s="11" t="s">
        <v>7</v>
      </c>
      <c r="C67" s="9" t="s">
        <v>17</v>
      </c>
      <c r="D67" s="9" t="s">
        <v>267</v>
      </c>
      <c r="E67" s="9" t="s">
        <v>268</v>
      </c>
      <c r="F67" s="9" t="s">
        <v>269</v>
      </c>
      <c r="G67" s="9" t="s">
        <v>270</v>
      </c>
    </row>
    <row r="68" spans="1:7" ht="13.2" x14ac:dyDescent="0.25">
      <c r="A68" s="10">
        <v>44517.92718219907</v>
      </c>
      <c r="B68" s="11" t="s">
        <v>7</v>
      </c>
      <c r="C68" s="9" t="s">
        <v>17</v>
      </c>
      <c r="D68" s="9" t="s">
        <v>271</v>
      </c>
      <c r="E68" s="9" t="s">
        <v>272</v>
      </c>
      <c r="F68" s="9" t="s">
        <v>273</v>
      </c>
      <c r="G68" s="9" t="s">
        <v>274</v>
      </c>
    </row>
    <row r="69" spans="1:7" ht="13.2" x14ac:dyDescent="0.25">
      <c r="A69" s="10">
        <v>44517.92748006944</v>
      </c>
      <c r="B69" s="11" t="s">
        <v>7</v>
      </c>
      <c r="C69" s="9" t="s">
        <v>17</v>
      </c>
      <c r="D69" s="9" t="s">
        <v>275</v>
      </c>
      <c r="E69" s="9" t="s">
        <v>276</v>
      </c>
      <c r="F69" s="9" t="s">
        <v>277</v>
      </c>
      <c r="G69" s="9" t="s">
        <v>278</v>
      </c>
    </row>
    <row r="70" spans="1:7" ht="13.2" x14ac:dyDescent="0.25">
      <c r="A70" s="10">
        <v>44517.929387118056</v>
      </c>
      <c r="B70" s="11" t="s">
        <v>7</v>
      </c>
      <c r="C70" s="9" t="s">
        <v>8</v>
      </c>
      <c r="D70" s="9" t="s">
        <v>279</v>
      </c>
      <c r="E70" s="9" t="s">
        <v>280</v>
      </c>
      <c r="F70" s="9" t="s">
        <v>281</v>
      </c>
      <c r="G70" s="9" t="s">
        <v>282</v>
      </c>
    </row>
    <row r="71" spans="1:7" ht="13.2" x14ac:dyDescent="0.25">
      <c r="A71" s="10">
        <v>44517.934914814818</v>
      </c>
      <c r="B71" s="11" t="s">
        <v>7</v>
      </c>
      <c r="C71" s="9" t="s">
        <v>8</v>
      </c>
      <c r="D71" s="9" t="s">
        <v>283</v>
      </c>
      <c r="E71" s="9" t="s">
        <v>284</v>
      </c>
      <c r="F71" s="9" t="s">
        <v>285</v>
      </c>
      <c r="G71" s="9" t="s">
        <v>286</v>
      </c>
    </row>
    <row r="72" spans="1:7" ht="13.2" x14ac:dyDescent="0.25">
      <c r="A72" s="10">
        <v>44517.935105092591</v>
      </c>
      <c r="B72" s="11" t="s">
        <v>7</v>
      </c>
      <c r="C72" s="9" t="s">
        <v>8</v>
      </c>
      <c r="D72" s="9" t="s">
        <v>287</v>
      </c>
      <c r="E72" s="9" t="s">
        <v>288</v>
      </c>
      <c r="F72" s="9" t="s">
        <v>289</v>
      </c>
      <c r="G72" s="9" t="s">
        <v>290</v>
      </c>
    </row>
    <row r="73" spans="1:7" ht="13.2" x14ac:dyDescent="0.25">
      <c r="A73" s="10">
        <v>44517.935177060186</v>
      </c>
      <c r="B73" s="11" t="s">
        <v>7</v>
      </c>
      <c r="C73" s="9" t="s">
        <v>17</v>
      </c>
      <c r="D73" s="9" t="s">
        <v>291</v>
      </c>
      <c r="E73" s="9" t="s">
        <v>292</v>
      </c>
      <c r="F73" s="9" t="s">
        <v>293</v>
      </c>
      <c r="G73" s="9" t="s">
        <v>294</v>
      </c>
    </row>
    <row r="74" spans="1:7" ht="13.2" x14ac:dyDescent="0.25">
      <c r="A74" s="10">
        <v>44517.936235590278</v>
      </c>
      <c r="B74" s="11" t="s">
        <v>7</v>
      </c>
      <c r="C74" s="9" t="s">
        <v>8</v>
      </c>
      <c r="D74" s="9" t="s">
        <v>295</v>
      </c>
      <c r="E74" s="9" t="s">
        <v>296</v>
      </c>
      <c r="F74" s="9" t="s">
        <v>297</v>
      </c>
      <c r="G74" s="9" t="s">
        <v>298</v>
      </c>
    </row>
    <row r="75" spans="1:7" ht="13.2" x14ac:dyDescent="0.25">
      <c r="A75" s="10">
        <v>44517.951164444443</v>
      </c>
      <c r="B75" s="11" t="s">
        <v>7</v>
      </c>
      <c r="C75" s="9" t="s">
        <v>17</v>
      </c>
      <c r="D75" s="9" t="s">
        <v>299</v>
      </c>
      <c r="E75" s="9" t="s">
        <v>300</v>
      </c>
      <c r="F75" s="9" t="s">
        <v>301</v>
      </c>
      <c r="G75" s="9" t="s">
        <v>302</v>
      </c>
    </row>
    <row r="76" spans="1:7" ht="13.2" x14ac:dyDescent="0.25">
      <c r="A76" s="10">
        <v>44517.954871099537</v>
      </c>
      <c r="B76" s="11" t="s">
        <v>7</v>
      </c>
      <c r="C76" s="9" t="s">
        <v>8</v>
      </c>
      <c r="D76" s="9" t="s">
        <v>303</v>
      </c>
      <c r="E76" s="9" t="s">
        <v>304</v>
      </c>
      <c r="F76" s="9" t="s">
        <v>305</v>
      </c>
      <c r="G76" s="9" t="s">
        <v>306</v>
      </c>
    </row>
    <row r="77" spans="1:7" ht="13.2" x14ac:dyDescent="0.25">
      <c r="A77" s="10">
        <v>44517.9595653125</v>
      </c>
      <c r="B77" s="11" t="s">
        <v>7</v>
      </c>
      <c r="C77" s="9" t="s">
        <v>8</v>
      </c>
      <c r="D77" s="9" t="s">
        <v>307</v>
      </c>
      <c r="E77" s="9" t="s">
        <v>308</v>
      </c>
      <c r="F77" s="9" t="s">
        <v>309</v>
      </c>
      <c r="G77" s="9" t="s">
        <v>310</v>
      </c>
    </row>
    <row r="78" spans="1:7" ht="13.2" x14ac:dyDescent="0.25">
      <c r="A78" s="10">
        <v>44517.963640972222</v>
      </c>
      <c r="B78" s="11" t="s">
        <v>7</v>
      </c>
      <c r="C78" s="9" t="s">
        <v>8</v>
      </c>
      <c r="D78" s="9" t="s">
        <v>311</v>
      </c>
      <c r="E78" s="9" t="s">
        <v>312</v>
      </c>
      <c r="F78" s="9" t="s">
        <v>313</v>
      </c>
      <c r="G78" s="9" t="s">
        <v>314</v>
      </c>
    </row>
    <row r="79" spans="1:7" ht="13.2" x14ac:dyDescent="0.25">
      <c r="A79" s="10">
        <v>44517.972814050925</v>
      </c>
      <c r="B79" s="11" t="s">
        <v>7</v>
      </c>
      <c r="C79" s="9" t="s">
        <v>8</v>
      </c>
      <c r="D79" s="9" t="s">
        <v>315</v>
      </c>
      <c r="E79" s="9" t="s">
        <v>316</v>
      </c>
      <c r="F79" s="9" t="s">
        <v>317</v>
      </c>
      <c r="G79" s="9" t="s">
        <v>318</v>
      </c>
    </row>
    <row r="80" spans="1:7" ht="13.2" x14ac:dyDescent="0.25">
      <c r="A80" s="10">
        <v>44517.97376385417</v>
      </c>
      <c r="B80" s="11" t="s">
        <v>7</v>
      </c>
      <c r="C80" s="9" t="s">
        <v>8</v>
      </c>
      <c r="D80" s="9" t="s">
        <v>319</v>
      </c>
      <c r="E80" s="9" t="s">
        <v>320</v>
      </c>
      <c r="F80" s="9" t="s">
        <v>321</v>
      </c>
      <c r="G80" s="9" t="s">
        <v>322</v>
      </c>
    </row>
    <row r="81" spans="1:7" ht="13.2" x14ac:dyDescent="0.25">
      <c r="A81" s="10">
        <v>44517.985262326387</v>
      </c>
      <c r="B81" s="11" t="s">
        <v>7</v>
      </c>
      <c r="C81" s="9" t="s">
        <v>8</v>
      </c>
      <c r="D81" s="9" t="s">
        <v>323</v>
      </c>
      <c r="E81" s="9" t="s">
        <v>324</v>
      </c>
      <c r="F81" s="9" t="s">
        <v>325</v>
      </c>
      <c r="G81" s="9" t="s">
        <v>326</v>
      </c>
    </row>
    <row r="82" spans="1:7" ht="13.2" x14ac:dyDescent="0.25">
      <c r="A82" s="10">
        <v>44518.000279641201</v>
      </c>
      <c r="B82" s="11" t="s">
        <v>7</v>
      </c>
      <c r="C82" s="9" t="s">
        <v>8</v>
      </c>
      <c r="D82" s="9" t="s">
        <v>327</v>
      </c>
      <c r="E82" s="9" t="s">
        <v>328</v>
      </c>
      <c r="F82" s="9" t="s">
        <v>329</v>
      </c>
      <c r="G82" s="9" t="s">
        <v>330</v>
      </c>
    </row>
    <row r="83" spans="1:7" ht="13.2" x14ac:dyDescent="0.25">
      <c r="A83" s="10">
        <v>44518.004346747686</v>
      </c>
      <c r="B83" s="11" t="s">
        <v>7</v>
      </c>
      <c r="C83" s="9" t="s">
        <v>8</v>
      </c>
      <c r="D83" s="9" t="s">
        <v>331</v>
      </c>
      <c r="E83" s="9" t="s">
        <v>324</v>
      </c>
      <c r="F83" s="9" t="s">
        <v>332</v>
      </c>
      <c r="G83" s="9" t="s">
        <v>333</v>
      </c>
    </row>
    <row r="84" spans="1:7" ht="13.2" x14ac:dyDescent="0.25">
      <c r="A84" s="10">
        <v>44518.008746608801</v>
      </c>
      <c r="B84" s="11" t="s">
        <v>7</v>
      </c>
      <c r="C84" s="9" t="s">
        <v>8</v>
      </c>
      <c r="D84" s="9" t="s">
        <v>334</v>
      </c>
      <c r="E84" s="9" t="s">
        <v>335</v>
      </c>
      <c r="F84" s="9" t="s">
        <v>336</v>
      </c>
      <c r="G84" s="9" t="s">
        <v>337</v>
      </c>
    </row>
    <row r="85" spans="1:7" ht="13.2" x14ac:dyDescent="0.25">
      <c r="A85" s="10">
        <v>44518.020519872684</v>
      </c>
      <c r="B85" s="11" t="s">
        <v>7</v>
      </c>
      <c r="C85" s="9" t="s">
        <v>8</v>
      </c>
      <c r="D85" s="9" t="s">
        <v>338</v>
      </c>
      <c r="E85" s="9" t="s">
        <v>339</v>
      </c>
      <c r="F85" s="9" t="s">
        <v>340</v>
      </c>
      <c r="G85" s="9" t="s">
        <v>341</v>
      </c>
    </row>
    <row r="86" spans="1:7" ht="13.2" x14ac:dyDescent="0.25">
      <c r="A86" s="10">
        <v>44518.076111180555</v>
      </c>
      <c r="B86" s="9" t="s">
        <v>99</v>
      </c>
      <c r="C86" s="9" t="s">
        <v>8</v>
      </c>
      <c r="D86" s="9" t="s">
        <v>342</v>
      </c>
      <c r="E86" s="9" t="s">
        <v>343</v>
      </c>
      <c r="F86" s="9" t="s">
        <v>344</v>
      </c>
      <c r="G86" s="9" t="s">
        <v>196</v>
      </c>
    </row>
    <row r="87" spans="1:7" ht="13.2" x14ac:dyDescent="0.25">
      <c r="A87" s="10">
        <v>44518.359736388884</v>
      </c>
      <c r="B87" s="9" t="s">
        <v>140</v>
      </c>
      <c r="C87" s="9" t="s">
        <v>8</v>
      </c>
      <c r="D87" s="9" t="s">
        <v>345</v>
      </c>
      <c r="E87" s="9" t="s">
        <v>346</v>
      </c>
      <c r="F87" s="9" t="s">
        <v>347</v>
      </c>
      <c r="G87" s="9" t="s">
        <v>63</v>
      </c>
    </row>
    <row r="88" spans="1:7" ht="13.2" x14ac:dyDescent="0.25">
      <c r="A88" s="10">
        <v>44518.36738737268</v>
      </c>
      <c r="B88" s="11" t="s">
        <v>7</v>
      </c>
      <c r="C88" s="9" t="s">
        <v>8</v>
      </c>
      <c r="D88" s="9" t="s">
        <v>348</v>
      </c>
      <c r="E88" s="9" t="s">
        <v>349</v>
      </c>
      <c r="F88" s="9" t="s">
        <v>350</v>
      </c>
      <c r="G88" s="9" t="s">
        <v>351</v>
      </c>
    </row>
    <row r="89" spans="1:7" ht="13.2" x14ac:dyDescent="0.25">
      <c r="A89" s="10">
        <v>44518.372399340282</v>
      </c>
      <c r="B89" s="9" t="s">
        <v>140</v>
      </c>
      <c r="C89" s="9" t="s">
        <v>8</v>
      </c>
      <c r="D89" s="9" t="s">
        <v>352</v>
      </c>
      <c r="E89" s="9" t="s">
        <v>353</v>
      </c>
      <c r="F89" s="9" t="s">
        <v>354</v>
      </c>
      <c r="G89" s="9" t="s">
        <v>355</v>
      </c>
    </row>
    <row r="90" spans="1:7" ht="13.2" x14ac:dyDescent="0.25">
      <c r="A90" s="10">
        <v>44518.377597858795</v>
      </c>
      <c r="B90" s="9" t="s">
        <v>99</v>
      </c>
      <c r="C90" s="9" t="s">
        <v>8</v>
      </c>
      <c r="D90" s="9" t="s">
        <v>356</v>
      </c>
      <c r="E90" s="9" t="s">
        <v>357</v>
      </c>
      <c r="F90" s="9" t="s">
        <v>358</v>
      </c>
      <c r="G90" s="9" t="s">
        <v>359</v>
      </c>
    </row>
    <row r="91" spans="1:7" ht="13.2" x14ac:dyDescent="0.25">
      <c r="A91" s="10">
        <v>44518.388043865736</v>
      </c>
      <c r="B91" s="11" t="s">
        <v>7</v>
      </c>
      <c r="C91" s="9" t="s">
        <v>8</v>
      </c>
      <c r="D91" s="9" t="s">
        <v>360</v>
      </c>
      <c r="E91" s="9" t="s">
        <v>361</v>
      </c>
      <c r="F91" s="9" t="s">
        <v>362</v>
      </c>
      <c r="G91" s="9" t="s">
        <v>363</v>
      </c>
    </row>
    <row r="92" spans="1:7" ht="13.2" x14ac:dyDescent="0.25">
      <c r="A92" s="10">
        <v>44518.404794467591</v>
      </c>
      <c r="B92" s="9" t="s">
        <v>140</v>
      </c>
      <c r="C92" s="9" t="s">
        <v>17</v>
      </c>
      <c r="D92" s="9" t="s">
        <v>364</v>
      </c>
      <c r="E92" s="9" t="s">
        <v>365</v>
      </c>
      <c r="F92" s="9" t="s">
        <v>366</v>
      </c>
      <c r="G92" s="9" t="s">
        <v>367</v>
      </c>
    </row>
    <row r="93" spans="1:7" ht="13.2" x14ac:dyDescent="0.25">
      <c r="A93" s="10">
        <v>44518.407314178243</v>
      </c>
      <c r="B93" s="9" t="s">
        <v>99</v>
      </c>
      <c r="C93" s="9" t="s">
        <v>8</v>
      </c>
      <c r="D93" s="9" t="s">
        <v>368</v>
      </c>
      <c r="E93" s="9" t="s">
        <v>369</v>
      </c>
      <c r="F93" s="9" t="s">
        <v>370</v>
      </c>
      <c r="G93" s="9" t="s">
        <v>371</v>
      </c>
    </row>
    <row r="94" spans="1:7" ht="13.2" x14ac:dyDescent="0.25">
      <c r="A94" s="10">
        <v>44518.409322847219</v>
      </c>
      <c r="B94" s="11" t="s">
        <v>7</v>
      </c>
      <c r="C94" s="9" t="s">
        <v>123</v>
      </c>
      <c r="D94" s="9" t="s">
        <v>372</v>
      </c>
      <c r="E94" s="9" t="s">
        <v>373</v>
      </c>
      <c r="F94" s="9" t="s">
        <v>374</v>
      </c>
      <c r="G94" s="9" t="s">
        <v>375</v>
      </c>
    </row>
    <row r="95" spans="1:7" ht="13.2" x14ac:dyDescent="0.25">
      <c r="A95" s="10">
        <v>44518.418337939816</v>
      </c>
      <c r="B95" s="9" t="s">
        <v>140</v>
      </c>
      <c r="C95" s="9" t="s">
        <v>8</v>
      </c>
      <c r="D95" s="9" t="s">
        <v>376</v>
      </c>
      <c r="E95" s="9" t="s">
        <v>377</v>
      </c>
      <c r="F95" s="9" t="s">
        <v>378</v>
      </c>
      <c r="G95" s="9" t="s">
        <v>379</v>
      </c>
    </row>
    <row r="96" spans="1:7" ht="13.2" x14ac:dyDescent="0.25">
      <c r="A96" s="10">
        <v>44518.420638634256</v>
      </c>
      <c r="B96" s="11" t="s">
        <v>7</v>
      </c>
      <c r="C96" s="9" t="s">
        <v>8</v>
      </c>
      <c r="D96" s="9" t="s">
        <v>380</v>
      </c>
      <c r="E96" s="9" t="s">
        <v>381</v>
      </c>
      <c r="F96" s="9" t="s">
        <v>382</v>
      </c>
      <c r="G96" s="9" t="s">
        <v>383</v>
      </c>
    </row>
    <row r="97" spans="1:7" ht="13.2" x14ac:dyDescent="0.25">
      <c r="A97" s="10">
        <v>44518.426598784717</v>
      </c>
      <c r="B97" s="9" t="s">
        <v>384</v>
      </c>
      <c r="C97" s="9" t="s">
        <v>17</v>
      </c>
      <c r="D97" s="9" t="s">
        <v>385</v>
      </c>
      <c r="E97" s="9" t="s">
        <v>386</v>
      </c>
      <c r="F97" s="9" t="s">
        <v>387</v>
      </c>
      <c r="G97" s="9" t="s">
        <v>388</v>
      </c>
    </row>
    <row r="98" spans="1:7" ht="13.2" x14ac:dyDescent="0.25">
      <c r="A98" s="10">
        <v>44518.429981875001</v>
      </c>
      <c r="B98" s="9" t="s">
        <v>99</v>
      </c>
      <c r="C98" s="9" t="s">
        <v>8</v>
      </c>
      <c r="D98" s="9" t="s">
        <v>389</v>
      </c>
      <c r="E98" s="9" t="s">
        <v>390</v>
      </c>
      <c r="F98" s="9" t="s">
        <v>391</v>
      </c>
      <c r="G98" s="9" t="s">
        <v>392</v>
      </c>
    </row>
    <row r="99" spans="1:7" ht="13.2" x14ac:dyDescent="0.25">
      <c r="A99" s="10">
        <v>44518.438101203705</v>
      </c>
      <c r="B99" s="9" t="s">
        <v>140</v>
      </c>
      <c r="C99" s="9" t="s">
        <v>8</v>
      </c>
      <c r="D99" s="9" t="s">
        <v>393</v>
      </c>
      <c r="E99" s="9" t="s">
        <v>394</v>
      </c>
      <c r="F99" s="9" t="s">
        <v>395</v>
      </c>
      <c r="G99" s="9" t="s">
        <v>63</v>
      </c>
    </row>
    <row r="100" spans="1:7" ht="13.2" x14ac:dyDescent="0.25">
      <c r="A100" s="10">
        <v>44518.438401215273</v>
      </c>
      <c r="B100" s="11" t="s">
        <v>7</v>
      </c>
      <c r="C100" s="9" t="s">
        <v>17</v>
      </c>
      <c r="D100" s="9" t="s">
        <v>396</v>
      </c>
      <c r="E100" s="9" t="s">
        <v>397</v>
      </c>
      <c r="F100" s="9" t="s">
        <v>398</v>
      </c>
      <c r="G100" s="9" t="s">
        <v>144</v>
      </c>
    </row>
    <row r="101" spans="1:7" ht="13.2" x14ac:dyDescent="0.25">
      <c r="A101" s="10">
        <v>44518.446172743061</v>
      </c>
      <c r="B101" s="9" t="s">
        <v>140</v>
      </c>
      <c r="C101" s="9" t="s">
        <v>8</v>
      </c>
      <c r="D101" s="9" t="s">
        <v>399</v>
      </c>
      <c r="E101" s="9" t="s">
        <v>400</v>
      </c>
      <c r="F101" s="9" t="s">
        <v>401</v>
      </c>
      <c r="G101" s="9" t="s">
        <v>196</v>
      </c>
    </row>
    <row r="102" spans="1:7" ht="13.2" x14ac:dyDescent="0.25">
      <c r="A102" s="10">
        <v>44518.452890347224</v>
      </c>
      <c r="B102" s="9" t="s">
        <v>99</v>
      </c>
      <c r="C102" s="9" t="s">
        <v>17</v>
      </c>
      <c r="D102" s="9" t="s">
        <v>402</v>
      </c>
      <c r="E102" s="9" t="s">
        <v>403</v>
      </c>
      <c r="F102" s="9" t="s">
        <v>404</v>
      </c>
      <c r="G102" s="9" t="s">
        <v>405</v>
      </c>
    </row>
    <row r="103" spans="1:7" ht="13.2" x14ac:dyDescent="0.25">
      <c r="A103" s="10">
        <v>44518.536850937497</v>
      </c>
      <c r="B103" s="11" t="s">
        <v>7</v>
      </c>
      <c r="C103" s="9" t="s">
        <v>17</v>
      </c>
      <c r="D103" s="9" t="s">
        <v>406</v>
      </c>
      <c r="E103" s="9" t="s">
        <v>407</v>
      </c>
      <c r="F103" s="9" t="s">
        <v>408</v>
      </c>
      <c r="G103" s="9" t="s">
        <v>409</v>
      </c>
    </row>
    <row r="104" spans="1:7" ht="13.2" x14ac:dyDescent="0.25">
      <c r="A104" s="10">
        <v>44518.601404201385</v>
      </c>
      <c r="B104" s="9" t="s">
        <v>384</v>
      </c>
      <c r="C104" s="9" t="s">
        <v>17</v>
      </c>
      <c r="D104" s="9" t="s">
        <v>410</v>
      </c>
      <c r="E104" s="9" t="s">
        <v>411</v>
      </c>
      <c r="F104" s="9" t="s">
        <v>412</v>
      </c>
      <c r="G104" s="9" t="s">
        <v>16</v>
      </c>
    </row>
    <row r="105" spans="1:7" ht="13.2" x14ac:dyDescent="0.25">
      <c r="A105" s="10">
        <v>44518.626713240737</v>
      </c>
      <c r="B105" s="11" t="s">
        <v>7</v>
      </c>
      <c r="C105" s="9" t="s">
        <v>8</v>
      </c>
      <c r="D105" s="9" t="s">
        <v>413</v>
      </c>
      <c r="E105" s="9" t="s">
        <v>414</v>
      </c>
      <c r="F105" s="9" t="s">
        <v>415</v>
      </c>
      <c r="G105" s="12"/>
    </row>
    <row r="106" spans="1:7" ht="13.2" x14ac:dyDescent="0.25">
      <c r="A106" s="10">
        <v>44518.637009525468</v>
      </c>
      <c r="B106" s="9" t="s">
        <v>384</v>
      </c>
      <c r="C106" s="9" t="s">
        <v>8</v>
      </c>
      <c r="D106" s="9" t="s">
        <v>416</v>
      </c>
      <c r="E106" s="9" t="s">
        <v>417</v>
      </c>
      <c r="F106" s="9" t="s">
        <v>418</v>
      </c>
      <c r="G106" s="9" t="s">
        <v>419</v>
      </c>
    </row>
    <row r="107" spans="1:7" ht="13.2" x14ac:dyDescent="0.25">
      <c r="A107" s="10">
        <v>44518.658415057871</v>
      </c>
      <c r="B107" s="9" t="s">
        <v>140</v>
      </c>
      <c r="C107" s="9" t="s">
        <v>17</v>
      </c>
      <c r="D107" s="9" t="s">
        <v>420</v>
      </c>
      <c r="E107" s="9" t="s">
        <v>421</v>
      </c>
      <c r="F107" s="9" t="s">
        <v>422</v>
      </c>
      <c r="G107" s="9" t="s">
        <v>63</v>
      </c>
    </row>
    <row r="108" spans="1:7" ht="13.2" x14ac:dyDescent="0.25">
      <c r="A108" s="10">
        <v>44518.847063287038</v>
      </c>
      <c r="B108" s="9" t="s">
        <v>140</v>
      </c>
      <c r="C108" s="9" t="s">
        <v>8</v>
      </c>
      <c r="D108" s="9" t="s">
        <v>423</v>
      </c>
      <c r="E108" s="9" t="s">
        <v>424</v>
      </c>
      <c r="F108" s="9" t="s">
        <v>425</v>
      </c>
      <c r="G108" s="9" t="s">
        <v>196</v>
      </c>
    </row>
    <row r="109" spans="1:7" ht="13.2" x14ac:dyDescent="0.25">
      <c r="A109" s="10">
        <v>44518.860983379629</v>
      </c>
      <c r="B109" s="11" t="s">
        <v>7</v>
      </c>
      <c r="C109" s="9" t="s">
        <v>8</v>
      </c>
      <c r="D109" s="9" t="s">
        <v>426</v>
      </c>
      <c r="E109" s="9" t="s">
        <v>427</v>
      </c>
      <c r="F109" s="9" t="s">
        <v>428</v>
      </c>
      <c r="G109" s="9" t="s">
        <v>429</v>
      </c>
    </row>
    <row r="110" spans="1:7" ht="13.2" x14ac:dyDescent="0.25">
      <c r="A110" s="10">
        <v>44518.866053414356</v>
      </c>
      <c r="B110" s="9" t="s">
        <v>99</v>
      </c>
      <c r="C110" s="9" t="s">
        <v>8</v>
      </c>
      <c r="D110" s="9" t="s">
        <v>430</v>
      </c>
      <c r="E110" s="9" t="s">
        <v>431</v>
      </c>
      <c r="F110" s="9" t="s">
        <v>432</v>
      </c>
      <c r="G110" s="9" t="s">
        <v>433</v>
      </c>
    </row>
    <row r="111" spans="1:7" ht="13.2" x14ac:dyDescent="0.25">
      <c r="A111" s="10">
        <v>44518.876229652778</v>
      </c>
      <c r="B111" s="11" t="s">
        <v>7</v>
      </c>
      <c r="C111" s="9" t="s">
        <v>8</v>
      </c>
      <c r="D111" s="9" t="s">
        <v>434</v>
      </c>
      <c r="E111" s="9" t="s">
        <v>435</v>
      </c>
      <c r="F111" s="9" t="s">
        <v>436</v>
      </c>
      <c r="G111" s="9" t="s">
        <v>437</v>
      </c>
    </row>
    <row r="112" spans="1:7" ht="13.2" x14ac:dyDescent="0.25">
      <c r="A112" s="10">
        <v>44518.884588819448</v>
      </c>
      <c r="B112" s="11" t="s">
        <v>7</v>
      </c>
      <c r="C112" s="9" t="s">
        <v>8</v>
      </c>
      <c r="D112" s="9" t="s">
        <v>438</v>
      </c>
      <c r="E112" s="9" t="s">
        <v>439</v>
      </c>
      <c r="F112" s="9" t="s">
        <v>440</v>
      </c>
      <c r="G112" s="9" t="s">
        <v>441</v>
      </c>
    </row>
    <row r="113" spans="1:7" ht="13.2" x14ac:dyDescent="0.25">
      <c r="A113" s="10">
        <v>44518.955203738427</v>
      </c>
      <c r="B113" s="11" t="s">
        <v>7</v>
      </c>
      <c r="C113" s="9" t="s">
        <v>8</v>
      </c>
      <c r="D113" s="9" t="s">
        <v>442</v>
      </c>
      <c r="E113" s="9" t="s">
        <v>443</v>
      </c>
      <c r="F113" s="9" t="s">
        <v>444</v>
      </c>
      <c r="G113" s="9" t="s">
        <v>445</v>
      </c>
    </row>
    <row r="114" spans="1:7" ht="13.2" x14ac:dyDescent="0.25">
      <c r="A114" s="10">
        <v>44519.219124525465</v>
      </c>
      <c r="B114" s="9" t="s">
        <v>99</v>
      </c>
      <c r="C114" s="9" t="s">
        <v>8</v>
      </c>
      <c r="D114" s="9" t="s">
        <v>446</v>
      </c>
      <c r="E114" s="9" t="s">
        <v>447</v>
      </c>
      <c r="F114" s="9" t="s">
        <v>448</v>
      </c>
      <c r="G114" s="9" t="s">
        <v>449</v>
      </c>
    </row>
    <row r="115" spans="1:7" ht="13.2" x14ac:dyDescent="0.25">
      <c r="A115" s="13">
        <v>44521.694907407407</v>
      </c>
      <c r="B115" s="9" t="s">
        <v>140</v>
      </c>
      <c r="C115" s="9" t="s">
        <v>17</v>
      </c>
      <c r="D115" s="9" t="s">
        <v>534</v>
      </c>
      <c r="E115" s="9" t="s">
        <v>535</v>
      </c>
      <c r="F115" s="9" t="s">
        <v>536</v>
      </c>
      <c r="G115" s="9" t="s">
        <v>537</v>
      </c>
    </row>
    <row r="116" spans="1:7" ht="13.2" x14ac:dyDescent="0.25">
      <c r="A116" s="1">
        <v>44519.219124525465</v>
      </c>
      <c r="B116" s="2" t="s">
        <v>99</v>
      </c>
      <c r="C116" s="2" t="s">
        <v>8</v>
      </c>
      <c r="D116" s="2" t="s">
        <v>446</v>
      </c>
      <c r="E116" s="2" t="s">
        <v>447</v>
      </c>
      <c r="F116" s="2" t="s">
        <v>448</v>
      </c>
      <c r="G116" s="2" t="s">
        <v>449</v>
      </c>
    </row>
    <row r="118" spans="1:7" ht="15.75" customHeight="1" x14ac:dyDescent="0.25">
      <c r="B118" s="3" t="s">
        <v>8</v>
      </c>
      <c r="C118" s="3" t="s">
        <v>17</v>
      </c>
    </row>
    <row r="119" spans="1:7" ht="15.75" customHeight="1" x14ac:dyDescent="0.25">
      <c r="A119" s="31" t="s">
        <v>7</v>
      </c>
      <c r="B119">
        <f>COUNTIFS($B2:$B116, $A119, $C2:$C116, B$118)</f>
        <v>48</v>
      </c>
      <c r="C119">
        <f>COUNTIFS($B2:$B116, $A119, $C2:$C116, C$118)</f>
        <v>33</v>
      </c>
    </row>
    <row r="120" spans="1:7" ht="15.75" customHeight="1" x14ac:dyDescent="0.25">
      <c r="A120" s="3" t="s">
        <v>99</v>
      </c>
      <c r="B120">
        <f t="shared" ref="B120:C122" si="0">COUNTIFS($B3:$B117, $A120, $C3:$C117, B$118)</f>
        <v>11</v>
      </c>
      <c r="C120">
        <f t="shared" si="0"/>
        <v>1</v>
      </c>
      <c r="E120" s="3"/>
      <c r="F120" s="3"/>
      <c r="G120" s="3"/>
    </row>
    <row r="121" spans="1:7" ht="15.75" customHeight="1" x14ac:dyDescent="0.25">
      <c r="A121" s="3" t="s">
        <v>140</v>
      </c>
      <c r="B121">
        <f t="shared" si="0"/>
        <v>11</v>
      </c>
      <c r="C121">
        <f t="shared" si="0"/>
        <v>5</v>
      </c>
      <c r="D121" s="3"/>
      <c r="E121" s="3"/>
      <c r="F121" s="3"/>
      <c r="G121" s="3"/>
    </row>
    <row r="122" spans="1:7" ht="15.75" customHeight="1" x14ac:dyDescent="0.25">
      <c r="A122" s="3" t="s">
        <v>384</v>
      </c>
      <c r="B122">
        <f t="shared" si="0"/>
        <v>1</v>
      </c>
      <c r="C122">
        <f t="shared" si="0"/>
        <v>2</v>
      </c>
      <c r="E122" s="4"/>
      <c r="F122" s="4"/>
    </row>
    <row r="123" spans="1:7" ht="15.75" customHeight="1" x14ac:dyDescent="0.25">
      <c r="A123" s="4"/>
      <c r="B123" s="4"/>
      <c r="E123" s="4"/>
      <c r="F123" s="4"/>
    </row>
    <row r="124" spans="1:7" ht="15.75" customHeight="1" x14ac:dyDescent="0.25">
      <c r="A124" s="4"/>
      <c r="B124" s="4"/>
      <c r="E124" s="4"/>
      <c r="F124" s="4"/>
    </row>
    <row r="125" spans="1:7" ht="15.75" customHeight="1" x14ac:dyDescent="0.25">
      <c r="A125" s="4"/>
      <c r="B125" s="4"/>
      <c r="E125" s="4"/>
      <c r="F125" s="4"/>
    </row>
    <row r="126" spans="1:7" ht="15.75" customHeight="1" x14ac:dyDescent="0.25">
      <c r="A126" s="4"/>
      <c r="B126" s="4"/>
      <c r="E126" s="4"/>
      <c r="F126" s="4"/>
    </row>
    <row r="127" spans="1:7" ht="15.75" customHeight="1" x14ac:dyDescent="0.25">
      <c r="A127" s="4"/>
      <c r="B127" s="4"/>
      <c r="E127" s="4"/>
      <c r="F127" s="4"/>
    </row>
    <row r="128" spans="1:7" ht="15.75" customHeight="1" x14ac:dyDescent="0.25">
      <c r="A128" s="4"/>
      <c r="B128" s="4"/>
      <c r="E128" s="4"/>
      <c r="F128" s="4"/>
    </row>
    <row r="129" spans="1:6" ht="15.75" customHeight="1" x14ac:dyDescent="0.25">
      <c r="A129" s="4"/>
      <c r="B129" s="4"/>
      <c r="E129" s="4"/>
      <c r="F129" s="4"/>
    </row>
    <row r="130" spans="1:6" ht="15.75" customHeight="1" x14ac:dyDescent="0.25">
      <c r="A130" s="4"/>
      <c r="B130" s="4"/>
      <c r="E130" s="4"/>
      <c r="F130" s="4"/>
    </row>
    <row r="131" spans="1:6" ht="15.75" customHeight="1" x14ac:dyDescent="0.25">
      <c r="A131" s="4"/>
      <c r="B131" s="4"/>
      <c r="E131" s="4"/>
      <c r="F131" s="4"/>
    </row>
    <row r="132" spans="1:6" ht="15.75" customHeight="1" x14ac:dyDescent="0.25">
      <c r="A132" s="4"/>
      <c r="B132" s="4"/>
      <c r="E132" s="4"/>
      <c r="F132" s="4"/>
    </row>
    <row r="133" spans="1:6" ht="15.75" customHeight="1" x14ac:dyDescent="0.25">
      <c r="A133" s="4"/>
      <c r="B133" s="4"/>
      <c r="E133" s="4"/>
      <c r="F133" s="4"/>
    </row>
    <row r="134" spans="1:6" ht="15.75" customHeight="1" x14ac:dyDescent="0.25">
      <c r="A134" s="4"/>
      <c r="B134" s="4"/>
      <c r="E134" s="4"/>
      <c r="F134" s="4"/>
    </row>
    <row r="135" spans="1:6" ht="15.75" customHeight="1" x14ac:dyDescent="0.25">
      <c r="A135" s="4"/>
      <c r="B135" s="4"/>
      <c r="E135" s="4"/>
      <c r="F135" s="4"/>
    </row>
    <row r="136" spans="1:6" ht="15.75" customHeight="1" x14ac:dyDescent="0.25">
      <c r="B136" s="4"/>
      <c r="E136" s="4"/>
      <c r="F136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AE80-96D0-4A64-AA3E-EF228806FC53}">
  <dimension ref="A1:P30"/>
  <sheetViews>
    <sheetView tabSelected="1" zoomScale="115" zoomScaleNormal="115" workbookViewId="0">
      <selection activeCell="A8" sqref="A8"/>
    </sheetView>
  </sheetViews>
  <sheetFormatPr defaultRowHeight="13.2" x14ac:dyDescent="0.25"/>
  <cols>
    <col min="1" max="1" width="26.44140625" customWidth="1"/>
    <col min="2" max="2" width="12.33203125" customWidth="1"/>
    <col min="3" max="3" width="11.6640625" customWidth="1"/>
    <col min="5" max="5" width="22.21875" customWidth="1"/>
    <col min="6" max="6" width="13.21875" customWidth="1"/>
  </cols>
  <sheetData>
    <row r="1" spans="1:16" x14ac:dyDescent="0.25">
      <c r="A1" s="5" t="s">
        <v>551</v>
      </c>
      <c r="B1" s="5" t="s">
        <v>549</v>
      </c>
      <c r="C1" s="5" t="s">
        <v>577</v>
      </c>
      <c r="D1" s="5"/>
      <c r="E1" s="5" t="s">
        <v>552</v>
      </c>
      <c r="F1" s="5" t="s">
        <v>549</v>
      </c>
      <c r="G1" s="5" t="s">
        <v>577</v>
      </c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7" t="s">
        <v>575</v>
      </c>
      <c r="B2" s="7">
        <v>14</v>
      </c>
      <c r="C2" s="7"/>
      <c r="D2" s="7"/>
      <c r="E2" s="7" t="s">
        <v>594</v>
      </c>
      <c r="F2" s="7">
        <v>9</v>
      </c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7" t="s">
        <v>576</v>
      </c>
      <c r="B3" s="6">
        <v>3</v>
      </c>
      <c r="C3" s="6"/>
      <c r="D3" s="6"/>
      <c r="E3" s="7" t="s">
        <v>586</v>
      </c>
      <c r="F3" s="6">
        <v>39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7" t="s">
        <v>578</v>
      </c>
      <c r="B4" s="6">
        <v>4</v>
      </c>
      <c r="C4" s="6"/>
      <c r="D4" s="6"/>
      <c r="E4" s="7" t="s">
        <v>579</v>
      </c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7" t="s">
        <v>301</v>
      </c>
      <c r="B5" s="6">
        <v>13</v>
      </c>
      <c r="C5" s="6"/>
      <c r="D5" s="6"/>
      <c r="E5" s="7" t="s">
        <v>592</v>
      </c>
      <c r="F5" s="6">
        <v>10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7" t="s">
        <v>593</v>
      </c>
      <c r="B6" s="6">
        <v>21</v>
      </c>
      <c r="C6" s="6"/>
      <c r="D6" s="6"/>
      <c r="E6" s="7" t="s">
        <v>582</v>
      </c>
      <c r="F6" s="6">
        <v>1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7" t="s">
        <v>599</v>
      </c>
      <c r="B7" s="6">
        <v>24</v>
      </c>
      <c r="C7" s="6"/>
      <c r="D7" s="6"/>
      <c r="E7" s="7" t="s">
        <v>596</v>
      </c>
      <c r="F7" s="6">
        <v>6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7" t="s">
        <v>591</v>
      </c>
      <c r="B8" s="6">
        <v>24</v>
      </c>
      <c r="C8" s="6"/>
      <c r="D8" s="6"/>
      <c r="E8" s="7" t="s">
        <v>584</v>
      </c>
      <c r="F8" s="6">
        <v>6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7" t="s">
        <v>580</v>
      </c>
      <c r="B9" s="6">
        <v>16</v>
      </c>
      <c r="C9" s="6"/>
      <c r="D9" s="6"/>
      <c r="E9" s="7" t="s">
        <v>590</v>
      </c>
      <c r="F9" s="6">
        <v>10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7" t="s">
        <v>581</v>
      </c>
      <c r="B10" s="6">
        <v>19</v>
      </c>
      <c r="C10" s="6"/>
      <c r="D10" s="6"/>
      <c r="E10" s="7" t="s">
        <v>587</v>
      </c>
      <c r="F10" s="6">
        <v>5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7" t="s">
        <v>583</v>
      </c>
      <c r="B11" s="6">
        <v>4</v>
      </c>
      <c r="C11" s="6"/>
      <c r="D11" s="6"/>
      <c r="E11" s="7" t="s">
        <v>589</v>
      </c>
      <c r="F11" s="6">
        <v>7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7" t="s">
        <v>585</v>
      </c>
      <c r="B12" s="6">
        <v>11</v>
      </c>
      <c r="C12" s="6"/>
      <c r="D12" s="6"/>
      <c r="E12" s="7" t="s">
        <v>595</v>
      </c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7" t="s">
        <v>588</v>
      </c>
      <c r="B13" s="6">
        <v>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7" t="s">
        <v>598</v>
      </c>
      <c r="B14" s="6">
        <v>10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7" t="s">
        <v>597</v>
      </c>
      <c r="B15" s="6">
        <v>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6BDC-4BD0-4E9E-9796-8EE16AFA5A2F}">
  <dimension ref="A1:AC19"/>
  <sheetViews>
    <sheetView zoomScale="70" zoomScaleNormal="70" workbookViewId="0">
      <selection activeCell="O36" sqref="O36"/>
    </sheetView>
  </sheetViews>
  <sheetFormatPr defaultRowHeight="13.2" x14ac:dyDescent="0.25"/>
  <cols>
    <col min="1" max="1" width="15.21875" style="6" customWidth="1"/>
    <col min="2" max="3" width="8.77734375" style="6" customWidth="1"/>
    <col min="4" max="5" width="9.5546875" style="6" customWidth="1"/>
    <col min="6" max="7" width="12.33203125" style="6" customWidth="1"/>
    <col min="8" max="12" width="8.88671875" style="6"/>
    <col min="13" max="13" width="10.33203125" style="6" customWidth="1"/>
    <col min="14" max="14" width="8.88671875" style="6"/>
    <col min="15" max="15" width="10.44140625" style="6" customWidth="1"/>
    <col min="16" max="16" width="8.88671875" style="6"/>
    <col min="17" max="17" width="10.109375" style="6" customWidth="1"/>
    <col min="18" max="18" width="8.88671875" style="6"/>
    <col min="21" max="21" width="11.88671875" customWidth="1"/>
    <col min="25" max="25" width="16.77734375" customWidth="1"/>
  </cols>
  <sheetData>
    <row r="1" spans="1:29" x14ac:dyDescent="0.25">
      <c r="A1" s="5" t="s">
        <v>550</v>
      </c>
      <c r="B1" s="36" t="s">
        <v>458</v>
      </c>
      <c r="C1" s="36"/>
      <c r="D1" s="36"/>
      <c r="E1" s="36"/>
      <c r="F1" s="36"/>
      <c r="G1" s="36"/>
      <c r="H1" s="36"/>
      <c r="I1" s="36"/>
      <c r="J1" s="8" t="s">
        <v>461</v>
      </c>
      <c r="K1" s="8" t="s">
        <v>539</v>
      </c>
      <c r="L1" s="8" t="s">
        <v>459</v>
      </c>
      <c r="M1" s="8"/>
      <c r="N1" s="8"/>
      <c r="O1" s="8"/>
      <c r="P1" s="8"/>
      <c r="Q1" s="8"/>
      <c r="R1" s="8"/>
      <c r="S1" s="8"/>
      <c r="T1" s="8" t="s">
        <v>461</v>
      </c>
      <c r="U1" s="8" t="s">
        <v>540</v>
      </c>
      <c r="V1" s="14" t="s">
        <v>538</v>
      </c>
      <c r="W1" s="14" t="s">
        <v>574</v>
      </c>
    </row>
    <row r="2" spans="1:29" x14ac:dyDescent="0.25">
      <c r="A2" s="5" t="s">
        <v>1</v>
      </c>
      <c r="B2" s="37" t="s">
        <v>7</v>
      </c>
      <c r="C2" s="37" t="s">
        <v>566</v>
      </c>
      <c r="D2" s="5" t="s">
        <v>99</v>
      </c>
      <c r="E2" s="5" t="s">
        <v>567</v>
      </c>
      <c r="F2" s="5" t="s">
        <v>140</v>
      </c>
      <c r="G2" s="5" t="s">
        <v>568</v>
      </c>
      <c r="H2" s="5" t="s">
        <v>384</v>
      </c>
      <c r="I2" s="5" t="s">
        <v>569</v>
      </c>
      <c r="J2" s="8"/>
      <c r="K2" s="8"/>
      <c r="L2" s="37" t="s">
        <v>7</v>
      </c>
      <c r="M2" s="37" t="s">
        <v>570</v>
      </c>
      <c r="N2" s="5" t="s">
        <v>99</v>
      </c>
      <c r="O2" s="5" t="s">
        <v>571</v>
      </c>
      <c r="P2" s="5" t="s">
        <v>140</v>
      </c>
      <c r="Q2" s="5" t="s">
        <v>572</v>
      </c>
      <c r="R2" s="5" t="s">
        <v>384</v>
      </c>
      <c r="S2" s="3" t="s">
        <v>573</v>
      </c>
      <c r="T2" s="8"/>
      <c r="U2" s="8"/>
      <c r="V2" s="14"/>
      <c r="W2" s="14"/>
      <c r="Y2" s="5" t="s">
        <v>550</v>
      </c>
      <c r="Z2" s="35" t="s">
        <v>541</v>
      </c>
      <c r="AA2" s="3" t="s">
        <v>543</v>
      </c>
      <c r="AB2" s="3" t="s">
        <v>544</v>
      </c>
      <c r="AC2" s="3"/>
    </row>
    <row r="3" spans="1:29" x14ac:dyDescent="0.25">
      <c r="A3" s="7" t="s">
        <v>19</v>
      </c>
      <c r="B3" s="6">
        <v>18</v>
      </c>
      <c r="C3" s="6">
        <f>B3/Odpowiedzi!$B$119*100</f>
        <v>37.5</v>
      </c>
      <c r="D3" s="6">
        <v>7</v>
      </c>
      <c r="E3" s="6">
        <f>D3/Odpowiedzi!$B$120*100</f>
        <v>63.636363636363633</v>
      </c>
      <c r="F3" s="6">
        <v>6</v>
      </c>
      <c r="G3" s="6">
        <f>F3/Odpowiedzi!$B$121*100</f>
        <v>54.54545454545454</v>
      </c>
      <c r="I3" s="6">
        <f>H3/Odpowiedzi!$B$122*100</f>
        <v>0</v>
      </c>
      <c r="J3" s="6">
        <f>SUM($B3,$D3,$F3,$H3)</f>
        <v>31</v>
      </c>
      <c r="K3" s="6">
        <f>J3/SUM(Odpowiedzi!$B$119:$B$122)*100</f>
        <v>43.661971830985912</v>
      </c>
      <c r="L3" s="6">
        <v>6</v>
      </c>
      <c r="M3" s="6">
        <f>L3/Odpowiedzi!$C$119*100</f>
        <v>18.181818181818183</v>
      </c>
      <c r="N3" s="6">
        <v>1</v>
      </c>
      <c r="O3" s="6">
        <f>N3/Odpowiedzi!$C$120*100</f>
        <v>100</v>
      </c>
      <c r="P3" s="6">
        <v>2</v>
      </c>
      <c r="Q3" s="6">
        <f>P3/Odpowiedzi!$C$121*100</f>
        <v>40</v>
      </c>
      <c r="S3" s="6">
        <f>R3/Odpowiedzi!$C$122*100</f>
        <v>0</v>
      </c>
      <c r="T3" s="6">
        <f>SUM($L3,$N3,$P3,$R3)</f>
        <v>9</v>
      </c>
      <c r="U3">
        <f>T3/SUM(Odpowiedzi!$C$119:$C$122)*100</f>
        <v>21.951219512195124</v>
      </c>
      <c r="V3">
        <f>SUM(J3+T3)</f>
        <v>40</v>
      </c>
      <c r="W3">
        <f>V3/SUM(Odpowiedzi!$B$119:$C$122)*100</f>
        <v>35.714285714285715</v>
      </c>
      <c r="Y3" s="7" t="s">
        <v>19</v>
      </c>
      <c r="Z3">
        <f>SUM(B3, L3)/SUM(Odpowiedzi!$B$119:$C$119)*100</f>
        <v>29.629629629629626</v>
      </c>
      <c r="AA3">
        <f>SUM(D3, N3)/SUM(Odpowiedzi!$B$120:$C$120)*100</f>
        <v>66.666666666666657</v>
      </c>
      <c r="AB3">
        <f>SUM(F3, P3)/SUM(Odpowiedzi!$B$121:$C$121)*100</f>
        <v>50</v>
      </c>
    </row>
    <row r="4" spans="1:29" x14ac:dyDescent="0.25">
      <c r="A4" s="7" t="s">
        <v>553</v>
      </c>
      <c r="B4" s="6">
        <v>5</v>
      </c>
      <c r="C4" s="6">
        <f>B4/Odpowiedzi!$B$119*100</f>
        <v>10.416666666666668</v>
      </c>
      <c r="D4" s="6">
        <v>1</v>
      </c>
      <c r="E4" s="6">
        <f>D4/Odpowiedzi!$B$120*100</f>
        <v>9.0909090909090917</v>
      </c>
      <c r="F4" s="6">
        <v>1</v>
      </c>
      <c r="G4" s="6">
        <f>F4/Odpowiedzi!$B$121*100</f>
        <v>9.0909090909090917</v>
      </c>
      <c r="I4" s="6">
        <f>H4/Odpowiedzi!$B$122*100</f>
        <v>0</v>
      </c>
      <c r="J4" s="6">
        <f t="shared" ref="J4:J18" si="0">SUM($B4,$D4,$F4,$H4)</f>
        <v>7</v>
      </c>
      <c r="K4" s="6">
        <f>J4/SUM(Odpowiedzi!$B$119:$B$122)*100</f>
        <v>9.8591549295774641</v>
      </c>
      <c r="L4" s="6">
        <v>2</v>
      </c>
      <c r="M4" s="6">
        <f>L4/Odpowiedzi!$C$119*100</f>
        <v>6.0606060606060606</v>
      </c>
      <c r="O4" s="6">
        <f>N4/Odpowiedzi!$C$120*100</f>
        <v>0</v>
      </c>
      <c r="Q4" s="6">
        <f>P4/Odpowiedzi!$C$121*100</f>
        <v>0</v>
      </c>
      <c r="S4" s="6">
        <f>R4/Odpowiedzi!$C$122*100</f>
        <v>0</v>
      </c>
      <c r="T4" s="6">
        <f t="shared" ref="T4:T18" si="1">SUM($L4,$N4,$P4,$R4)</f>
        <v>2</v>
      </c>
      <c r="U4">
        <f>T4/SUM(Odpowiedzi!$C$119:$C$122)*100</f>
        <v>4.8780487804878048</v>
      </c>
      <c r="V4">
        <f t="shared" ref="V4:V18" si="2">SUM(J4+T4)</f>
        <v>9</v>
      </c>
      <c r="W4">
        <f>V4/SUM(Odpowiedzi!$B$119:$C$122)*100</f>
        <v>8.0357142857142865</v>
      </c>
      <c r="Y4" s="7" t="s">
        <v>553</v>
      </c>
      <c r="Z4">
        <f>SUM(B4, L4)/SUM(Odpowiedzi!$B$119:$C$119)*100</f>
        <v>8.6419753086419746</v>
      </c>
      <c r="AA4">
        <f>SUM(D4, N4)/SUM(Odpowiedzi!$B$120:$C$120)*100</f>
        <v>8.3333333333333321</v>
      </c>
      <c r="AB4">
        <f>SUM(F4, P4)/SUM(Odpowiedzi!$B$121:$C$121)*100</f>
        <v>6.25</v>
      </c>
    </row>
    <row r="5" spans="1:29" x14ac:dyDescent="0.25">
      <c r="A5" s="7" t="s">
        <v>114</v>
      </c>
      <c r="B5" s="6">
        <v>4</v>
      </c>
      <c r="C5" s="6">
        <f>B5/Odpowiedzi!$B$119*100</f>
        <v>8.3333333333333321</v>
      </c>
      <c r="D5" s="6">
        <v>1</v>
      </c>
      <c r="E5" s="6">
        <f>D5/Odpowiedzi!$B$120*100</f>
        <v>9.0909090909090917</v>
      </c>
      <c r="F5" s="6">
        <v>1</v>
      </c>
      <c r="G5" s="6">
        <f>F5/Odpowiedzi!$B$121*100</f>
        <v>9.0909090909090917</v>
      </c>
      <c r="I5" s="6">
        <f>H5/Odpowiedzi!$B$122*100</f>
        <v>0</v>
      </c>
      <c r="J5" s="6">
        <f t="shared" si="0"/>
        <v>6</v>
      </c>
      <c r="K5" s="6">
        <f>J5/SUM(Odpowiedzi!$B$119:$B$122)*100</f>
        <v>8.4507042253521121</v>
      </c>
      <c r="L5" s="6">
        <v>5</v>
      </c>
      <c r="M5" s="6">
        <f>L5/Odpowiedzi!$C$119*100</f>
        <v>15.151515151515152</v>
      </c>
      <c r="O5" s="6">
        <f>N5/Odpowiedzi!$C$120*100</f>
        <v>0</v>
      </c>
      <c r="Q5" s="6">
        <f>P5/Odpowiedzi!$C$121*100</f>
        <v>0</v>
      </c>
      <c r="S5" s="6">
        <f>R5/Odpowiedzi!$C$122*100</f>
        <v>0</v>
      </c>
      <c r="T5" s="6">
        <f t="shared" si="1"/>
        <v>5</v>
      </c>
      <c r="U5">
        <f>T5/SUM(Odpowiedzi!$C$119:$C$122)*100</f>
        <v>12.195121951219512</v>
      </c>
      <c r="V5">
        <f t="shared" si="2"/>
        <v>11</v>
      </c>
      <c r="W5">
        <f>V5/SUM(Odpowiedzi!$B$119:$C$122)*100</f>
        <v>9.8214285714285712</v>
      </c>
      <c r="Y5" s="7" t="s">
        <v>114</v>
      </c>
      <c r="Z5">
        <f>SUM(B5, L5)/SUM(Odpowiedzi!$B$119:$C$119)*100</f>
        <v>11.111111111111111</v>
      </c>
      <c r="AA5">
        <f>SUM(D5, N5)/SUM(Odpowiedzi!$B$120:$C$120)*100</f>
        <v>8.3333333333333321</v>
      </c>
      <c r="AB5">
        <f>SUM(F5, P5)/SUM(Odpowiedzi!$B$121:$C$121)*100</f>
        <v>6.25</v>
      </c>
    </row>
    <row r="6" spans="1:29" x14ac:dyDescent="0.25">
      <c r="A6" s="7" t="s">
        <v>565</v>
      </c>
      <c r="B6" s="6">
        <v>9</v>
      </c>
      <c r="C6" s="6">
        <f>B6/Odpowiedzi!$B$119*100</f>
        <v>18.75</v>
      </c>
      <c r="D6" s="6">
        <v>1</v>
      </c>
      <c r="E6" s="6">
        <f>D6/Odpowiedzi!$B$120*100</f>
        <v>9.0909090909090917</v>
      </c>
      <c r="F6" s="6">
        <v>1</v>
      </c>
      <c r="G6" s="6">
        <f>F6/Odpowiedzi!$B$121*100</f>
        <v>9.0909090909090917</v>
      </c>
      <c r="I6" s="6">
        <f>H6/Odpowiedzi!$B$122*100</f>
        <v>0</v>
      </c>
      <c r="J6" s="6">
        <f t="shared" si="0"/>
        <v>11</v>
      </c>
      <c r="K6" s="6">
        <f>J6/SUM(Odpowiedzi!$B$119:$B$122)*100</f>
        <v>15.492957746478872</v>
      </c>
      <c r="L6" s="6">
        <v>1</v>
      </c>
      <c r="M6" s="6">
        <f>L6/Odpowiedzi!$C$119*100</f>
        <v>3.0303030303030303</v>
      </c>
      <c r="O6" s="6">
        <f>N6/Odpowiedzi!$C$120*100</f>
        <v>0</v>
      </c>
      <c r="Q6" s="6">
        <f>P6/Odpowiedzi!$C$121*100</f>
        <v>0</v>
      </c>
      <c r="S6" s="6">
        <f>R6/Odpowiedzi!$C$122*100</f>
        <v>0</v>
      </c>
      <c r="T6" s="6">
        <f t="shared" si="1"/>
        <v>1</v>
      </c>
      <c r="U6">
        <f>T6/SUM(Odpowiedzi!$C$119:$C$122)*100</f>
        <v>2.4390243902439024</v>
      </c>
      <c r="V6">
        <f t="shared" si="2"/>
        <v>12</v>
      </c>
      <c r="W6">
        <f>V6/SUM(Odpowiedzi!$B$119:$C$122)*100</f>
        <v>10.714285714285714</v>
      </c>
      <c r="Y6" s="7" t="s">
        <v>565</v>
      </c>
      <c r="Z6">
        <f>SUM(B6, L6)/SUM(Odpowiedzi!$B$119:$C$119)*100</f>
        <v>12.345679012345679</v>
      </c>
      <c r="AA6">
        <f>SUM(D6, N6)/SUM(Odpowiedzi!$B$120:$C$120)*100</f>
        <v>8.3333333333333321</v>
      </c>
      <c r="AB6">
        <f>SUM(F6, P6)/SUM(Odpowiedzi!$B$121:$C$121)*100</f>
        <v>6.25</v>
      </c>
    </row>
    <row r="7" spans="1:29" x14ac:dyDescent="0.25">
      <c r="A7" s="7" t="s">
        <v>554</v>
      </c>
      <c r="B7" s="6">
        <v>13</v>
      </c>
      <c r="C7" s="6">
        <f>B7/Odpowiedzi!$B$119*100</f>
        <v>27.083333333333332</v>
      </c>
      <c r="D7" s="6">
        <v>1</v>
      </c>
      <c r="E7" s="6">
        <f>D7/Odpowiedzi!$B$120*100</f>
        <v>9.0909090909090917</v>
      </c>
      <c r="F7" s="6">
        <v>1</v>
      </c>
      <c r="G7" s="6">
        <f>F7/Odpowiedzi!$B$121*100</f>
        <v>9.0909090909090917</v>
      </c>
      <c r="I7" s="6">
        <f>H7/Odpowiedzi!$B$122*100</f>
        <v>0</v>
      </c>
      <c r="J7" s="6">
        <f t="shared" si="0"/>
        <v>15</v>
      </c>
      <c r="K7" s="6">
        <f>J7/SUM(Odpowiedzi!$B$119:$B$122)*100</f>
        <v>21.12676056338028</v>
      </c>
      <c r="L7" s="6">
        <v>4</v>
      </c>
      <c r="M7" s="6">
        <f>L7/Odpowiedzi!$C$119*100</f>
        <v>12.121212121212121</v>
      </c>
      <c r="O7" s="6">
        <f>N7/Odpowiedzi!$C$120*100</f>
        <v>0</v>
      </c>
      <c r="P7" s="6">
        <v>1</v>
      </c>
      <c r="Q7" s="6">
        <f>P7/Odpowiedzi!$C$121*100</f>
        <v>20</v>
      </c>
      <c r="S7" s="6">
        <f>R7/Odpowiedzi!$C$122*100</f>
        <v>0</v>
      </c>
      <c r="T7" s="6">
        <f t="shared" si="1"/>
        <v>5</v>
      </c>
      <c r="U7">
        <f>T7/SUM(Odpowiedzi!$C$119:$C$122)*100</f>
        <v>12.195121951219512</v>
      </c>
      <c r="V7">
        <f t="shared" si="2"/>
        <v>20</v>
      </c>
      <c r="W7">
        <f>V7/SUM(Odpowiedzi!$B$119:$C$122)*100</f>
        <v>17.857142857142858</v>
      </c>
      <c r="Y7" s="7" t="s">
        <v>554</v>
      </c>
      <c r="Z7">
        <f>SUM(B7, L7)/SUM(Odpowiedzi!$B$119:$C$119)*100</f>
        <v>20.987654320987652</v>
      </c>
      <c r="AA7">
        <f>SUM(D7, N7)/SUM(Odpowiedzi!$B$120:$C$120)*100</f>
        <v>8.3333333333333321</v>
      </c>
      <c r="AB7">
        <f>SUM(F7, P7)/SUM(Odpowiedzi!$B$121:$C$121)*100</f>
        <v>12.5</v>
      </c>
    </row>
    <row r="8" spans="1:29" x14ac:dyDescent="0.25">
      <c r="A8" s="7" t="s">
        <v>61</v>
      </c>
      <c r="B8" s="6">
        <v>3</v>
      </c>
      <c r="C8" s="6">
        <f>B8/Odpowiedzi!$B$119*100</f>
        <v>6.25</v>
      </c>
      <c r="D8" s="6">
        <v>7</v>
      </c>
      <c r="E8" s="6">
        <f>D8/Odpowiedzi!$B$120*100</f>
        <v>63.636363636363633</v>
      </c>
      <c r="F8" s="6">
        <v>7</v>
      </c>
      <c r="G8" s="6">
        <f>F8/Odpowiedzi!$B$121*100</f>
        <v>63.636363636363633</v>
      </c>
      <c r="I8" s="6">
        <f>H8/Odpowiedzi!$B$122*100</f>
        <v>0</v>
      </c>
      <c r="J8" s="6">
        <f t="shared" si="0"/>
        <v>17</v>
      </c>
      <c r="K8" s="6">
        <f>J8/SUM(Odpowiedzi!$B$119:$B$122)*100</f>
        <v>23.943661971830984</v>
      </c>
      <c r="L8" s="6">
        <v>7</v>
      </c>
      <c r="M8" s="6">
        <f>L8/Odpowiedzi!$C$119*100</f>
        <v>21.212121212121211</v>
      </c>
      <c r="N8" s="6">
        <v>1</v>
      </c>
      <c r="O8" s="6">
        <f>N8/Odpowiedzi!$C$120*100</f>
        <v>100</v>
      </c>
      <c r="P8" s="6">
        <v>1</v>
      </c>
      <c r="Q8" s="6">
        <f>P8/Odpowiedzi!$C$121*100</f>
        <v>20</v>
      </c>
      <c r="S8" s="6">
        <f>R8/Odpowiedzi!$C$122*100</f>
        <v>0</v>
      </c>
      <c r="T8" s="6">
        <f t="shared" si="1"/>
        <v>9</v>
      </c>
      <c r="U8">
        <f>T8/SUM(Odpowiedzi!$C$119:$C$122)*100</f>
        <v>21.951219512195124</v>
      </c>
      <c r="V8">
        <f t="shared" si="2"/>
        <v>26</v>
      </c>
      <c r="W8">
        <f>V8/SUM(Odpowiedzi!$B$119:$C$122)*100</f>
        <v>23.214285714285715</v>
      </c>
      <c r="Y8" s="7" t="s">
        <v>61</v>
      </c>
      <c r="Z8">
        <f>SUM(B8, L8)/SUM(Odpowiedzi!$B$119:$C$119)*100</f>
        <v>12.345679012345679</v>
      </c>
      <c r="AA8">
        <f>SUM(D8, N8)/SUM(Odpowiedzi!$B$120:$C$120)*100</f>
        <v>66.666666666666657</v>
      </c>
      <c r="AB8">
        <f>SUM(F8, P8)/SUM(Odpowiedzi!$B$121:$C$121)*100</f>
        <v>50</v>
      </c>
    </row>
    <row r="9" spans="1:29" x14ac:dyDescent="0.25">
      <c r="A9" s="7" t="s">
        <v>555</v>
      </c>
      <c r="B9" s="6">
        <v>1</v>
      </c>
      <c r="C9" s="6">
        <f>B9/Odpowiedzi!$B$119*100</f>
        <v>2.083333333333333</v>
      </c>
      <c r="E9" s="6">
        <f>D9/Odpowiedzi!$B$120*100</f>
        <v>0</v>
      </c>
      <c r="G9" s="6">
        <f>F9/Odpowiedzi!$B$121*100</f>
        <v>0</v>
      </c>
      <c r="I9" s="6">
        <f>H9/Odpowiedzi!$B$122*100</f>
        <v>0</v>
      </c>
      <c r="J9" s="6">
        <f t="shared" si="0"/>
        <v>1</v>
      </c>
      <c r="K9" s="6">
        <f>J9/SUM(Odpowiedzi!$B$119:$B$122)*100</f>
        <v>1.4084507042253522</v>
      </c>
      <c r="L9" s="6">
        <v>2</v>
      </c>
      <c r="M9" s="6">
        <f>L9/Odpowiedzi!$C$119*100</f>
        <v>6.0606060606060606</v>
      </c>
      <c r="O9" s="6">
        <f>N9/Odpowiedzi!$C$120*100</f>
        <v>0</v>
      </c>
      <c r="Q9" s="6">
        <f>P9/Odpowiedzi!$C$121*100</f>
        <v>0</v>
      </c>
      <c r="S9" s="6">
        <f>R9/Odpowiedzi!$C$122*100</f>
        <v>0</v>
      </c>
      <c r="T9" s="6">
        <f t="shared" si="1"/>
        <v>2</v>
      </c>
      <c r="U9">
        <f>T9/SUM(Odpowiedzi!$C$119:$C$122)*100</f>
        <v>4.8780487804878048</v>
      </c>
      <c r="V9">
        <f t="shared" si="2"/>
        <v>3</v>
      </c>
      <c r="W9">
        <f>V9/SUM(Odpowiedzi!$B$119:$C$122)*100</f>
        <v>2.6785714285714284</v>
      </c>
      <c r="Y9" s="7" t="s">
        <v>555</v>
      </c>
      <c r="Z9">
        <f>SUM(B9, L9)/SUM(Odpowiedzi!$B$119:$C$119)*100</f>
        <v>3.7037037037037033</v>
      </c>
      <c r="AA9">
        <f>SUM(D9, N9)/SUM(Odpowiedzi!$B$120:$C$120)*100</f>
        <v>0</v>
      </c>
      <c r="AB9">
        <f>SUM(F9, P9)/SUM(Odpowiedzi!$B$121:$C$121)*100</f>
        <v>0</v>
      </c>
    </row>
    <row r="10" spans="1:29" x14ac:dyDescent="0.25">
      <c r="A10" s="7" t="s">
        <v>556</v>
      </c>
      <c r="C10" s="6">
        <f>B10/Odpowiedzi!$B$119*100</f>
        <v>0</v>
      </c>
      <c r="E10" s="6">
        <f>D10/Odpowiedzi!$B$120*100</f>
        <v>0</v>
      </c>
      <c r="G10" s="6">
        <f>F10/Odpowiedzi!$B$121*100</f>
        <v>0</v>
      </c>
      <c r="I10" s="6">
        <f>H10/Odpowiedzi!$B$122*100</f>
        <v>0</v>
      </c>
      <c r="J10" s="6">
        <f t="shared" si="0"/>
        <v>0</v>
      </c>
      <c r="K10" s="6">
        <f>J10/SUM(Odpowiedzi!$B$119:$B$122)*100</f>
        <v>0</v>
      </c>
      <c r="L10" s="6">
        <v>1</v>
      </c>
      <c r="M10" s="6">
        <f>L10/Odpowiedzi!$C$119*100</f>
        <v>3.0303030303030303</v>
      </c>
      <c r="O10" s="6">
        <f>N10/Odpowiedzi!$C$120*100</f>
        <v>0</v>
      </c>
      <c r="Q10" s="6">
        <f>P10/Odpowiedzi!$C$121*100</f>
        <v>0</v>
      </c>
      <c r="S10" s="6">
        <f>R10/Odpowiedzi!$C$122*100</f>
        <v>0</v>
      </c>
      <c r="T10" s="6">
        <f t="shared" si="1"/>
        <v>1</v>
      </c>
      <c r="U10">
        <f>T10/SUM(Odpowiedzi!$C$119:$C$122)*100</f>
        <v>2.4390243902439024</v>
      </c>
      <c r="V10">
        <f t="shared" si="2"/>
        <v>1</v>
      </c>
      <c r="W10">
        <f>V10/SUM(Odpowiedzi!$B$119:$C$122)*100</f>
        <v>0.89285714285714279</v>
      </c>
      <c r="Y10" s="7" t="s">
        <v>556</v>
      </c>
      <c r="Z10">
        <f>SUM(B10, L10)/SUM(Odpowiedzi!$B$119:$C$119)*100</f>
        <v>1.2345679012345678</v>
      </c>
      <c r="AA10">
        <f>SUM(D10, N10)/SUM(Odpowiedzi!$B$120:$C$120)*100</f>
        <v>0</v>
      </c>
      <c r="AB10">
        <f>SUM(F10, P10)/SUM(Odpowiedzi!$B$121:$C$121)*100</f>
        <v>0</v>
      </c>
    </row>
    <row r="11" spans="1:29" x14ac:dyDescent="0.25">
      <c r="A11" s="7" t="s">
        <v>557</v>
      </c>
      <c r="B11" s="6">
        <v>1</v>
      </c>
      <c r="C11" s="6">
        <f>B11/Odpowiedzi!$B$119*100</f>
        <v>2.083333333333333</v>
      </c>
      <c r="E11" s="6">
        <f>D11/Odpowiedzi!$B$120*100</f>
        <v>0</v>
      </c>
      <c r="G11" s="6">
        <f>F11/Odpowiedzi!$B$121*100</f>
        <v>0</v>
      </c>
      <c r="I11" s="6">
        <f>H11/Odpowiedzi!$B$122*100</f>
        <v>0</v>
      </c>
      <c r="J11" s="6">
        <f t="shared" si="0"/>
        <v>1</v>
      </c>
      <c r="K11" s="6">
        <f>J11/SUM(Odpowiedzi!$B$119:$B$122)*100</f>
        <v>1.4084507042253522</v>
      </c>
      <c r="L11" s="6">
        <v>2</v>
      </c>
      <c r="M11" s="6">
        <f>L11/Odpowiedzi!$C$119*100</f>
        <v>6.0606060606060606</v>
      </c>
      <c r="O11" s="6">
        <f>N11/Odpowiedzi!$C$120*100</f>
        <v>0</v>
      </c>
      <c r="Q11" s="6">
        <f>P11/Odpowiedzi!$C$121*100</f>
        <v>0</v>
      </c>
      <c r="S11" s="6">
        <f>R11/Odpowiedzi!$C$122*100</f>
        <v>0</v>
      </c>
      <c r="T11" s="6">
        <f t="shared" si="1"/>
        <v>2</v>
      </c>
      <c r="U11">
        <f>T11/SUM(Odpowiedzi!$C$119:$C$122)*100</f>
        <v>4.8780487804878048</v>
      </c>
      <c r="V11">
        <f t="shared" si="2"/>
        <v>3</v>
      </c>
      <c r="W11">
        <f>V11/SUM(Odpowiedzi!$B$119:$C$122)*100</f>
        <v>2.6785714285714284</v>
      </c>
      <c r="Y11" s="7" t="s">
        <v>557</v>
      </c>
      <c r="Z11">
        <f>SUM(B11, L11)/SUM(Odpowiedzi!$B$119:$C$119)*100</f>
        <v>3.7037037037037033</v>
      </c>
      <c r="AA11">
        <f>SUM(D11, N11)/SUM(Odpowiedzi!$B$120:$C$120)*100</f>
        <v>0</v>
      </c>
      <c r="AB11">
        <f>SUM(F11, P11)/SUM(Odpowiedzi!$B$121:$C$121)*100</f>
        <v>0</v>
      </c>
    </row>
    <row r="12" spans="1:29" x14ac:dyDescent="0.25">
      <c r="A12" s="7" t="s">
        <v>558</v>
      </c>
      <c r="B12" s="6">
        <v>5</v>
      </c>
      <c r="C12" s="6">
        <f>B12/Odpowiedzi!$B$119*100</f>
        <v>10.416666666666668</v>
      </c>
      <c r="D12" s="6">
        <v>1</v>
      </c>
      <c r="E12" s="6">
        <f>D12/Odpowiedzi!$B$120*100</f>
        <v>9.0909090909090917</v>
      </c>
      <c r="F12" s="6">
        <v>1</v>
      </c>
      <c r="G12" s="6">
        <f>F12/Odpowiedzi!$B$121*100</f>
        <v>9.0909090909090917</v>
      </c>
      <c r="I12" s="6">
        <f>H12/Odpowiedzi!$B$122*100</f>
        <v>0</v>
      </c>
      <c r="J12" s="6">
        <f t="shared" si="0"/>
        <v>7</v>
      </c>
      <c r="K12" s="6">
        <f>J12/SUM(Odpowiedzi!$B$119:$B$122)*100</f>
        <v>9.8591549295774641</v>
      </c>
      <c r="L12" s="6">
        <v>4</v>
      </c>
      <c r="M12" s="6">
        <f>L12/Odpowiedzi!$C$119*100</f>
        <v>12.121212121212121</v>
      </c>
      <c r="O12" s="6">
        <f>N12/Odpowiedzi!$C$120*100</f>
        <v>0</v>
      </c>
      <c r="P12" s="6">
        <v>1</v>
      </c>
      <c r="Q12" s="6">
        <f>P12/Odpowiedzi!$C$121*100</f>
        <v>20</v>
      </c>
      <c r="S12" s="6">
        <f>R12/Odpowiedzi!$C$122*100</f>
        <v>0</v>
      </c>
      <c r="T12" s="6">
        <f t="shared" si="1"/>
        <v>5</v>
      </c>
      <c r="U12">
        <f>T12/SUM(Odpowiedzi!$C$119:$C$122)*100</f>
        <v>12.195121951219512</v>
      </c>
      <c r="V12">
        <f t="shared" si="2"/>
        <v>12</v>
      </c>
      <c r="W12">
        <f>V12/SUM(Odpowiedzi!$B$119:$C$122)*100</f>
        <v>10.714285714285714</v>
      </c>
      <c r="Y12" s="7" t="s">
        <v>558</v>
      </c>
      <c r="Z12">
        <f>SUM(B12, L12)/SUM(Odpowiedzi!$B$119:$C$119)*100</f>
        <v>11.111111111111111</v>
      </c>
      <c r="AA12">
        <f>SUM(D12, N12)/SUM(Odpowiedzi!$B$120:$C$120)*100</f>
        <v>8.3333333333333321</v>
      </c>
      <c r="AB12">
        <f>SUM(F12, P12)/SUM(Odpowiedzi!$B$121:$C$121)*100</f>
        <v>12.5</v>
      </c>
    </row>
    <row r="13" spans="1:29" x14ac:dyDescent="0.25">
      <c r="A13" s="7" t="s">
        <v>559</v>
      </c>
      <c r="B13" s="6">
        <v>3</v>
      </c>
      <c r="C13" s="6">
        <f>B13/Odpowiedzi!$B$119*100</f>
        <v>6.25</v>
      </c>
      <c r="E13" s="6">
        <f>D13/Odpowiedzi!$B$120*100</f>
        <v>0</v>
      </c>
      <c r="G13" s="6">
        <f>F13/Odpowiedzi!$B$121*100</f>
        <v>0</v>
      </c>
      <c r="I13" s="6">
        <f>H13/Odpowiedzi!$B$122*100</f>
        <v>0</v>
      </c>
      <c r="J13" s="6">
        <f t="shared" si="0"/>
        <v>3</v>
      </c>
      <c r="K13" s="6">
        <f>J13/SUM(Odpowiedzi!$B$119:$B$122)*100</f>
        <v>4.225352112676056</v>
      </c>
      <c r="L13" s="6">
        <v>6</v>
      </c>
      <c r="M13" s="6">
        <f>L13/Odpowiedzi!$C$119*100</f>
        <v>18.181818181818183</v>
      </c>
      <c r="O13" s="6">
        <f>N13/Odpowiedzi!$C$120*100</f>
        <v>0</v>
      </c>
      <c r="Q13" s="6">
        <f>P13/Odpowiedzi!$C$121*100</f>
        <v>0</v>
      </c>
      <c r="S13" s="6">
        <f>R13/Odpowiedzi!$C$122*100</f>
        <v>0</v>
      </c>
      <c r="T13" s="6">
        <f t="shared" si="1"/>
        <v>6</v>
      </c>
      <c r="U13">
        <f>T13/SUM(Odpowiedzi!$C$119:$C$122)*100</f>
        <v>14.634146341463413</v>
      </c>
      <c r="V13">
        <f t="shared" si="2"/>
        <v>9</v>
      </c>
      <c r="W13">
        <f>V13/SUM(Odpowiedzi!$B$119:$C$122)*100</f>
        <v>8.0357142857142865</v>
      </c>
      <c r="Y13" s="7" t="s">
        <v>559</v>
      </c>
      <c r="Z13">
        <f>SUM(B13, L13)/SUM(Odpowiedzi!$B$119:$C$119)*100</f>
        <v>11.111111111111111</v>
      </c>
      <c r="AA13">
        <f>SUM(D13, N13)/SUM(Odpowiedzi!$B$120:$C$120)*100</f>
        <v>0</v>
      </c>
      <c r="AB13">
        <f>SUM(F13, P13)/SUM(Odpowiedzi!$B$121:$C$121)*100</f>
        <v>0</v>
      </c>
    </row>
    <row r="14" spans="1:29" x14ac:dyDescent="0.25">
      <c r="A14" s="7" t="s">
        <v>560</v>
      </c>
      <c r="B14" s="6">
        <v>5</v>
      </c>
      <c r="C14" s="6">
        <f>B14/Odpowiedzi!$B$119*100</f>
        <v>10.416666666666668</v>
      </c>
      <c r="D14" s="6">
        <v>1</v>
      </c>
      <c r="E14" s="6">
        <f>D14/Odpowiedzi!$B$120*100</f>
        <v>9.0909090909090917</v>
      </c>
      <c r="F14" s="6">
        <v>1</v>
      </c>
      <c r="G14" s="6">
        <f>F14/Odpowiedzi!$B$121*100</f>
        <v>9.0909090909090917</v>
      </c>
      <c r="I14" s="6">
        <f>H14/Odpowiedzi!$B$122*100</f>
        <v>0</v>
      </c>
      <c r="J14" s="6">
        <f t="shared" si="0"/>
        <v>7</v>
      </c>
      <c r="K14" s="6">
        <f>J14/SUM(Odpowiedzi!$B$119:$B$122)*100</f>
        <v>9.8591549295774641</v>
      </c>
      <c r="L14" s="6">
        <v>2</v>
      </c>
      <c r="M14" s="6">
        <f>L14/Odpowiedzi!$C$119*100</f>
        <v>6.0606060606060606</v>
      </c>
      <c r="O14" s="6">
        <f>N14/Odpowiedzi!$C$120*100</f>
        <v>0</v>
      </c>
      <c r="Q14" s="6">
        <f>P14/Odpowiedzi!$C$121*100</f>
        <v>0</v>
      </c>
      <c r="S14" s="6">
        <f>R14/Odpowiedzi!$C$122*100</f>
        <v>0</v>
      </c>
      <c r="T14" s="6">
        <f t="shared" si="1"/>
        <v>2</v>
      </c>
      <c r="U14">
        <f>T14/SUM(Odpowiedzi!$C$119:$C$122)*100</f>
        <v>4.8780487804878048</v>
      </c>
      <c r="V14">
        <f t="shared" si="2"/>
        <v>9</v>
      </c>
      <c r="W14">
        <f>V14/SUM(Odpowiedzi!$B$119:$C$122)*100</f>
        <v>8.0357142857142865</v>
      </c>
      <c r="Y14" s="7" t="s">
        <v>560</v>
      </c>
      <c r="Z14">
        <f>SUM(B14, L14)/SUM(Odpowiedzi!$B$119:$C$119)*100</f>
        <v>8.6419753086419746</v>
      </c>
      <c r="AA14">
        <f>SUM(D14, N14)/SUM(Odpowiedzi!$B$120:$C$120)*100</f>
        <v>8.3333333333333321</v>
      </c>
      <c r="AB14">
        <f>SUM(F14, P14)/SUM(Odpowiedzi!$B$121:$C$121)*100</f>
        <v>6.25</v>
      </c>
    </row>
    <row r="15" spans="1:29" x14ac:dyDescent="0.25">
      <c r="A15" s="7" t="s">
        <v>561</v>
      </c>
      <c r="B15" s="6">
        <v>7</v>
      </c>
      <c r="C15" s="6">
        <f>B15/Odpowiedzi!$B$119*100</f>
        <v>14.583333333333334</v>
      </c>
      <c r="D15" s="6">
        <v>5</v>
      </c>
      <c r="E15" s="6">
        <f>D15/Odpowiedzi!$B$120*100</f>
        <v>45.454545454545453</v>
      </c>
      <c r="F15" s="6">
        <v>4</v>
      </c>
      <c r="G15" s="6">
        <f>F15/Odpowiedzi!$B$121*100</f>
        <v>36.363636363636367</v>
      </c>
      <c r="H15" s="6">
        <v>1</v>
      </c>
      <c r="I15" s="6">
        <f>H15/Odpowiedzi!$B$122*100</f>
        <v>100</v>
      </c>
      <c r="J15" s="6">
        <f t="shared" si="0"/>
        <v>17</v>
      </c>
      <c r="K15" s="6">
        <f>J15/SUM(Odpowiedzi!$B$119:$B$122)*100</f>
        <v>23.943661971830984</v>
      </c>
      <c r="L15" s="6">
        <v>1</v>
      </c>
      <c r="M15" s="6">
        <f>L15/Odpowiedzi!$C$119*100</f>
        <v>3.0303030303030303</v>
      </c>
      <c r="O15" s="6">
        <f>N15/Odpowiedzi!$C$120*100</f>
        <v>0</v>
      </c>
      <c r="P15" s="6">
        <v>1</v>
      </c>
      <c r="Q15" s="6">
        <f>P15/Odpowiedzi!$C$121*100</f>
        <v>20</v>
      </c>
      <c r="R15" s="6">
        <v>2</v>
      </c>
      <c r="S15" s="6">
        <f>R15/Odpowiedzi!$C$122*100</f>
        <v>100</v>
      </c>
      <c r="T15" s="6">
        <f t="shared" si="1"/>
        <v>4</v>
      </c>
      <c r="U15">
        <f>T15/SUM(Odpowiedzi!$C$119:$C$122)*100</f>
        <v>9.7560975609756095</v>
      </c>
      <c r="V15">
        <f t="shared" si="2"/>
        <v>21</v>
      </c>
      <c r="W15">
        <f>V15/SUM(Odpowiedzi!$B$119:$C$122)*100</f>
        <v>18.75</v>
      </c>
      <c r="Y15" s="7" t="s">
        <v>561</v>
      </c>
      <c r="Z15">
        <f>SUM(B15, L15)/SUM(Odpowiedzi!$B$119:$C$119)*100</f>
        <v>9.8765432098765427</v>
      </c>
      <c r="AA15">
        <f>SUM(D15, N15)/SUM(Odpowiedzi!$B$120:$C$120)*100</f>
        <v>41.666666666666671</v>
      </c>
      <c r="AB15">
        <f>SUM(F15, P15)/SUM(Odpowiedzi!$B$121:$C$121)*100</f>
        <v>31.25</v>
      </c>
    </row>
    <row r="16" spans="1:29" x14ac:dyDescent="0.25">
      <c r="A16" s="7" t="s">
        <v>562</v>
      </c>
      <c r="B16" s="6">
        <v>8</v>
      </c>
      <c r="C16" s="6">
        <f>B16/Odpowiedzi!$B$119*100</f>
        <v>16.666666666666664</v>
      </c>
      <c r="D16" s="6">
        <v>4</v>
      </c>
      <c r="E16" s="6">
        <f>D16/Odpowiedzi!$B$120*100</f>
        <v>36.363636363636367</v>
      </c>
      <c r="G16" s="6">
        <f>F16/Odpowiedzi!$B$121*100</f>
        <v>0</v>
      </c>
      <c r="I16" s="6">
        <f>H16/Odpowiedzi!$B$122*100</f>
        <v>0</v>
      </c>
      <c r="J16" s="6">
        <f t="shared" si="0"/>
        <v>12</v>
      </c>
      <c r="K16" s="6">
        <f>J16/SUM(Odpowiedzi!$B$119:$B$122)*100</f>
        <v>16.901408450704224</v>
      </c>
      <c r="L16" s="6">
        <v>2</v>
      </c>
      <c r="M16" s="6">
        <f>L16/Odpowiedzi!$C$119*100</f>
        <v>6.0606060606060606</v>
      </c>
      <c r="O16" s="6">
        <f>N16/Odpowiedzi!$C$120*100</f>
        <v>0</v>
      </c>
      <c r="P16" s="6">
        <v>1</v>
      </c>
      <c r="Q16" s="6">
        <f>P16/Odpowiedzi!$C$121*100</f>
        <v>20</v>
      </c>
      <c r="R16" s="6">
        <v>1</v>
      </c>
      <c r="S16" s="6">
        <f>R16/Odpowiedzi!$C$122*100</f>
        <v>50</v>
      </c>
      <c r="T16" s="6">
        <f t="shared" si="1"/>
        <v>4</v>
      </c>
      <c r="U16">
        <f>T16/SUM(Odpowiedzi!$C$119:$C$122)*100</f>
        <v>9.7560975609756095</v>
      </c>
      <c r="V16">
        <f t="shared" si="2"/>
        <v>16</v>
      </c>
      <c r="W16">
        <f>V16/SUM(Odpowiedzi!$B$119:$C$122)*100</f>
        <v>14.285714285714285</v>
      </c>
      <c r="Y16" s="7" t="s">
        <v>562</v>
      </c>
      <c r="Z16">
        <f>SUM(B16, L16)/SUM(Odpowiedzi!$B$119:$C$119)*100</f>
        <v>12.345679012345679</v>
      </c>
      <c r="AA16">
        <f>SUM(D16, N16)/SUM(Odpowiedzi!$B$120:$C$120)*100</f>
        <v>33.333333333333329</v>
      </c>
      <c r="AB16">
        <f>SUM(F16, P16)/SUM(Odpowiedzi!$B$121:$C$121)*100</f>
        <v>6.25</v>
      </c>
    </row>
    <row r="17" spans="1:28" x14ac:dyDescent="0.25">
      <c r="A17" s="7" t="s">
        <v>564</v>
      </c>
      <c r="B17" s="6">
        <v>2</v>
      </c>
      <c r="C17" s="6">
        <f>B17/Odpowiedzi!$B$119*100</f>
        <v>4.1666666666666661</v>
      </c>
      <c r="D17" s="6">
        <v>7</v>
      </c>
      <c r="E17" s="6">
        <f>D17/Odpowiedzi!$B$120*100</f>
        <v>63.636363636363633</v>
      </c>
      <c r="F17" s="6">
        <v>3</v>
      </c>
      <c r="G17" s="6">
        <f>F17/Odpowiedzi!$B$121*100</f>
        <v>27.27272727272727</v>
      </c>
      <c r="H17" s="6">
        <v>1</v>
      </c>
      <c r="I17" s="6">
        <f>H17/Odpowiedzi!$B$122*100</f>
        <v>100</v>
      </c>
      <c r="J17" s="6">
        <f t="shared" si="0"/>
        <v>13</v>
      </c>
      <c r="K17" s="6">
        <f>J17/SUM(Odpowiedzi!$B$119:$B$122)*100</f>
        <v>18.30985915492958</v>
      </c>
      <c r="L17" s="6">
        <v>1</v>
      </c>
      <c r="M17" s="6">
        <f>L17/Odpowiedzi!$C$119*100</f>
        <v>3.0303030303030303</v>
      </c>
      <c r="O17" s="6">
        <f>N17/Odpowiedzi!$C$120*100</f>
        <v>0</v>
      </c>
      <c r="Q17" s="6">
        <f>P17/Odpowiedzi!$C$121*100</f>
        <v>0</v>
      </c>
      <c r="R17" s="6">
        <v>1</v>
      </c>
      <c r="S17" s="6">
        <f>R17/Odpowiedzi!$C$122*100</f>
        <v>50</v>
      </c>
      <c r="T17" s="6">
        <f t="shared" si="1"/>
        <v>2</v>
      </c>
      <c r="U17">
        <f>T17/SUM(Odpowiedzi!$C$119:$C$122)*100</f>
        <v>4.8780487804878048</v>
      </c>
      <c r="V17">
        <f t="shared" si="2"/>
        <v>15</v>
      </c>
      <c r="W17">
        <f>V17/SUM(Odpowiedzi!$B$119:$C$122)*100</f>
        <v>13.392857142857142</v>
      </c>
      <c r="Y17" s="7" t="s">
        <v>564</v>
      </c>
      <c r="Z17">
        <f>SUM(B17, L17)/SUM(Odpowiedzi!$B$119:$C$119)*100</f>
        <v>3.7037037037037033</v>
      </c>
      <c r="AA17">
        <f>SUM(D17, N17)/SUM(Odpowiedzi!$B$120:$C$120)*100</f>
        <v>58.333333333333336</v>
      </c>
      <c r="AB17">
        <f>SUM(F17, P17)/SUM(Odpowiedzi!$B$121:$C$121)*100</f>
        <v>18.75</v>
      </c>
    </row>
    <row r="18" spans="1:28" x14ac:dyDescent="0.25">
      <c r="A18" s="7" t="s">
        <v>563</v>
      </c>
      <c r="C18" s="6">
        <f>B18/Odpowiedzi!$B$119*100</f>
        <v>0</v>
      </c>
      <c r="E18" s="6">
        <f>D18/Odpowiedzi!$B$120*100</f>
        <v>0</v>
      </c>
      <c r="G18" s="6">
        <f>F18/Odpowiedzi!$B$121*100</f>
        <v>0</v>
      </c>
      <c r="I18" s="6">
        <f>H18/Odpowiedzi!$B$122*100</f>
        <v>0</v>
      </c>
      <c r="J18" s="6">
        <f t="shared" si="0"/>
        <v>0</v>
      </c>
      <c r="K18" s="6">
        <f>J18/SUM(Odpowiedzi!$B$119:$B$122)*100</f>
        <v>0</v>
      </c>
      <c r="L18" s="6">
        <v>2</v>
      </c>
      <c r="M18" s="6">
        <f>L18/Odpowiedzi!$C$119*100</f>
        <v>6.0606060606060606</v>
      </c>
      <c r="O18" s="6">
        <f>N18/Odpowiedzi!$C$120*100</f>
        <v>0</v>
      </c>
      <c r="Q18" s="6">
        <f>P18/Odpowiedzi!$C$121*100</f>
        <v>0</v>
      </c>
      <c r="S18" s="6">
        <f>R18/Odpowiedzi!$C$122*100</f>
        <v>0</v>
      </c>
      <c r="T18" s="6">
        <f t="shared" si="1"/>
        <v>2</v>
      </c>
      <c r="U18">
        <f>T18/SUM(Odpowiedzi!$C$119:$C$122)*100</f>
        <v>4.8780487804878048</v>
      </c>
      <c r="V18">
        <f t="shared" si="2"/>
        <v>2</v>
      </c>
      <c r="W18">
        <f>V18/SUM(Odpowiedzi!$B$119:$C$122)*100</f>
        <v>1.7857142857142856</v>
      </c>
      <c r="Y18" s="7" t="s">
        <v>563</v>
      </c>
      <c r="Z18">
        <f>SUM(B18, L18)/SUM(Odpowiedzi!$B$119:$C$119)*100</f>
        <v>2.4691358024691357</v>
      </c>
      <c r="AA18">
        <f>SUM(D18, N18)/SUM(Odpowiedzi!$B$120:$C$120)*100</f>
        <v>0</v>
      </c>
      <c r="AB18">
        <f>SUM(F18, P18)/SUM(Odpowiedzi!$B$121:$C$121)*100</f>
        <v>0</v>
      </c>
    </row>
    <row r="19" spans="1:28" x14ac:dyDescent="0.25">
      <c r="A19" s="7"/>
    </row>
  </sheetData>
  <mergeCells count="8">
    <mergeCell ref="T1:T2"/>
    <mergeCell ref="U1:U2"/>
    <mergeCell ref="V1:V2"/>
    <mergeCell ref="W1:W2"/>
    <mergeCell ref="J1:J2"/>
    <mergeCell ref="B1:I1"/>
    <mergeCell ref="K1:K2"/>
    <mergeCell ref="L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FC7B-9F4E-495B-95F2-343C014AEF77}">
  <dimension ref="A1:Q83"/>
  <sheetViews>
    <sheetView zoomScale="85" zoomScaleNormal="85" workbookViewId="0">
      <selection sqref="A1:Q82"/>
    </sheetView>
  </sheetViews>
  <sheetFormatPr defaultRowHeight="13.2" x14ac:dyDescent="0.25"/>
  <cols>
    <col min="1" max="1" width="22.33203125" customWidth="1"/>
    <col min="2" max="2" width="9.33203125" customWidth="1"/>
    <col min="3" max="3" width="9.44140625" customWidth="1"/>
    <col min="4" max="4" width="9.6640625" customWidth="1"/>
    <col min="5" max="6" width="6.21875" customWidth="1"/>
    <col min="7" max="7" width="11.33203125" customWidth="1"/>
    <col min="8" max="8" width="10.77734375" customWidth="1"/>
    <col min="9" max="9" width="11" customWidth="1"/>
    <col min="10" max="11" width="7.77734375" customWidth="1"/>
    <col min="15" max="16" width="7.21875" customWidth="1"/>
    <col min="17" max="17" width="10" customWidth="1"/>
  </cols>
  <sheetData>
    <row r="1" spans="1:17" x14ac:dyDescent="0.25">
      <c r="A1" s="15" t="s">
        <v>464</v>
      </c>
      <c r="B1" s="21" t="s">
        <v>458</v>
      </c>
      <c r="C1" s="21"/>
      <c r="D1" s="21"/>
      <c r="E1" s="21"/>
      <c r="F1" s="18" t="s">
        <v>461</v>
      </c>
      <c r="G1" s="21" t="s">
        <v>459</v>
      </c>
      <c r="H1" s="21"/>
      <c r="I1" s="21"/>
      <c r="J1" s="21"/>
      <c r="K1" s="18" t="s">
        <v>461</v>
      </c>
      <c r="L1" s="21" t="s">
        <v>460</v>
      </c>
      <c r="M1" s="21"/>
      <c r="N1" s="21"/>
      <c r="O1" s="21"/>
      <c r="P1" s="18" t="s">
        <v>461</v>
      </c>
      <c r="Q1" s="22" t="s">
        <v>538</v>
      </c>
    </row>
    <row r="2" spans="1:17" x14ac:dyDescent="0.25">
      <c r="A2" s="23" t="s">
        <v>1</v>
      </c>
      <c r="B2" s="24" t="s">
        <v>465</v>
      </c>
      <c r="C2" s="24" t="s">
        <v>466</v>
      </c>
      <c r="D2" s="24" t="s">
        <v>467</v>
      </c>
      <c r="E2" s="24" t="s">
        <v>384</v>
      </c>
      <c r="F2" s="25"/>
      <c r="G2" s="24" t="s">
        <v>465</v>
      </c>
      <c r="H2" s="24" t="s">
        <v>466</v>
      </c>
      <c r="I2" s="24" t="s">
        <v>467</v>
      </c>
      <c r="J2" s="24" t="s">
        <v>384</v>
      </c>
      <c r="K2" s="25"/>
      <c r="L2" s="24" t="s">
        <v>465</v>
      </c>
      <c r="M2" s="24" t="s">
        <v>466</v>
      </c>
      <c r="N2" s="24" t="s">
        <v>467</v>
      </c>
      <c r="O2" s="24" t="s">
        <v>384</v>
      </c>
      <c r="P2" s="25"/>
      <c r="Q2" s="26"/>
    </row>
    <row r="3" spans="1:17" x14ac:dyDescent="0.25">
      <c r="A3" s="16" t="s">
        <v>469</v>
      </c>
      <c r="B3" s="6">
        <v>1</v>
      </c>
      <c r="C3" s="6"/>
      <c r="D3" s="6"/>
      <c r="E3" s="6"/>
      <c r="F3" s="19">
        <f>SUM($B3:$D3)</f>
        <v>1</v>
      </c>
      <c r="G3" s="6"/>
      <c r="H3" s="6"/>
      <c r="I3" s="6"/>
      <c r="J3" s="6"/>
      <c r="K3" s="19">
        <f>SUM($G3:$J3)</f>
        <v>0</v>
      </c>
      <c r="L3" s="6"/>
      <c r="M3" s="6"/>
      <c r="N3" s="6"/>
      <c r="O3" s="6"/>
      <c r="P3" s="19">
        <f>SUM($L3:$O3)</f>
        <v>0</v>
      </c>
      <c r="Q3" s="17">
        <f>SUM($F3,$K3,$P3)</f>
        <v>1</v>
      </c>
    </row>
    <row r="4" spans="1:17" x14ac:dyDescent="0.25">
      <c r="A4" s="16" t="s">
        <v>472</v>
      </c>
      <c r="B4" s="6">
        <v>1</v>
      </c>
      <c r="C4" s="6">
        <v>1</v>
      </c>
      <c r="D4" s="6">
        <v>1</v>
      </c>
      <c r="E4" s="6"/>
      <c r="F4" s="19">
        <f t="shared" ref="F4:F67" si="0">SUM($B4:$D4)</f>
        <v>3</v>
      </c>
      <c r="G4" s="6">
        <v>2</v>
      </c>
      <c r="H4" s="6"/>
      <c r="I4" s="6">
        <v>1</v>
      </c>
      <c r="J4" s="6"/>
      <c r="K4" s="19">
        <f t="shared" ref="K4:K67" si="1">SUM($G4:$J4)</f>
        <v>3</v>
      </c>
      <c r="L4" s="6"/>
      <c r="M4" s="6"/>
      <c r="N4" s="6"/>
      <c r="O4" s="6"/>
      <c r="P4" s="19">
        <f t="shared" ref="P4:P67" si="2">SUM($L4:$O4)</f>
        <v>0</v>
      </c>
      <c r="Q4" s="17">
        <f t="shared" ref="Q4:Q67" si="3">SUM($F4,$K4,$P4)</f>
        <v>6</v>
      </c>
    </row>
    <row r="5" spans="1:17" x14ac:dyDescent="0.25">
      <c r="A5" s="16" t="s">
        <v>421</v>
      </c>
      <c r="B5" s="6">
        <v>3</v>
      </c>
      <c r="C5" s="6">
        <v>1</v>
      </c>
      <c r="D5" s="6">
        <v>1</v>
      </c>
      <c r="E5" s="6">
        <v>1</v>
      </c>
      <c r="F5" s="19">
        <f t="shared" si="0"/>
        <v>5</v>
      </c>
      <c r="G5" s="6">
        <v>1</v>
      </c>
      <c r="H5" s="6"/>
      <c r="I5" s="6"/>
      <c r="J5" s="6"/>
      <c r="K5" s="19">
        <f t="shared" si="1"/>
        <v>1</v>
      </c>
      <c r="L5" s="6"/>
      <c r="M5" s="6"/>
      <c r="N5" s="6"/>
      <c r="O5" s="6"/>
      <c r="P5" s="19">
        <f t="shared" si="2"/>
        <v>0</v>
      </c>
      <c r="Q5" s="17">
        <f t="shared" si="3"/>
        <v>6</v>
      </c>
    </row>
    <row r="6" spans="1:17" x14ac:dyDescent="0.25">
      <c r="A6" s="16" t="s">
        <v>477</v>
      </c>
      <c r="B6" s="6"/>
      <c r="C6" s="6"/>
      <c r="D6" s="6"/>
      <c r="E6" s="6"/>
      <c r="F6" s="19">
        <f t="shared" si="0"/>
        <v>0</v>
      </c>
      <c r="G6" s="6">
        <v>1</v>
      </c>
      <c r="H6" s="6"/>
      <c r="I6" s="6"/>
      <c r="J6" s="6"/>
      <c r="K6" s="19">
        <f t="shared" si="1"/>
        <v>1</v>
      </c>
      <c r="L6" s="6"/>
      <c r="M6" s="6"/>
      <c r="N6" s="6"/>
      <c r="O6" s="6"/>
      <c r="P6" s="19">
        <f t="shared" si="2"/>
        <v>0</v>
      </c>
      <c r="Q6" s="17">
        <f t="shared" si="3"/>
        <v>1</v>
      </c>
    </row>
    <row r="7" spans="1:17" x14ac:dyDescent="0.25">
      <c r="A7" s="16" t="s">
        <v>489</v>
      </c>
      <c r="B7" s="6"/>
      <c r="C7" s="6"/>
      <c r="D7" s="6"/>
      <c r="E7" s="6"/>
      <c r="F7" s="19">
        <f t="shared" si="0"/>
        <v>0</v>
      </c>
      <c r="G7" s="6">
        <v>1</v>
      </c>
      <c r="H7" s="6"/>
      <c r="I7" s="6"/>
      <c r="J7" s="6"/>
      <c r="K7" s="19">
        <f t="shared" si="1"/>
        <v>1</v>
      </c>
      <c r="L7" s="6"/>
      <c r="M7" s="6"/>
      <c r="N7" s="6"/>
      <c r="O7" s="6"/>
      <c r="P7" s="19">
        <f t="shared" si="2"/>
        <v>0</v>
      </c>
      <c r="Q7" s="17">
        <f t="shared" si="3"/>
        <v>1</v>
      </c>
    </row>
    <row r="8" spans="1:17" x14ac:dyDescent="0.25">
      <c r="A8" s="16" t="s">
        <v>471</v>
      </c>
      <c r="B8" s="6">
        <v>1</v>
      </c>
      <c r="C8" s="6"/>
      <c r="D8" s="6"/>
      <c r="E8" s="6"/>
      <c r="F8" s="19">
        <f t="shared" si="0"/>
        <v>1</v>
      </c>
      <c r="G8" s="6"/>
      <c r="H8" s="6"/>
      <c r="I8" s="6"/>
      <c r="J8" s="6"/>
      <c r="K8" s="19">
        <f t="shared" si="1"/>
        <v>0</v>
      </c>
      <c r="L8" s="6"/>
      <c r="M8" s="6"/>
      <c r="N8" s="6"/>
      <c r="O8" s="6"/>
      <c r="P8" s="19">
        <f t="shared" si="2"/>
        <v>0</v>
      </c>
      <c r="Q8" s="17">
        <f t="shared" si="3"/>
        <v>1</v>
      </c>
    </row>
    <row r="9" spans="1:17" x14ac:dyDescent="0.25">
      <c r="A9" s="16" t="s">
        <v>482</v>
      </c>
      <c r="B9" s="6"/>
      <c r="C9" s="6"/>
      <c r="D9" s="6"/>
      <c r="E9" s="6"/>
      <c r="F9" s="19">
        <f t="shared" si="0"/>
        <v>0</v>
      </c>
      <c r="G9" s="6">
        <v>1</v>
      </c>
      <c r="H9" s="6"/>
      <c r="I9" s="6"/>
      <c r="J9" s="6"/>
      <c r="K9" s="19">
        <f t="shared" si="1"/>
        <v>1</v>
      </c>
      <c r="L9" s="6"/>
      <c r="M9" s="6"/>
      <c r="N9" s="6"/>
      <c r="O9" s="6"/>
      <c r="P9" s="19">
        <f t="shared" si="2"/>
        <v>0</v>
      </c>
      <c r="Q9" s="17">
        <f t="shared" si="3"/>
        <v>1</v>
      </c>
    </row>
    <row r="10" spans="1:17" x14ac:dyDescent="0.25">
      <c r="A10" s="17" t="s">
        <v>502</v>
      </c>
      <c r="B10" s="6"/>
      <c r="C10" s="6">
        <v>1</v>
      </c>
      <c r="D10" s="6">
        <v>1</v>
      </c>
      <c r="E10" s="6"/>
      <c r="F10" s="19">
        <f t="shared" si="0"/>
        <v>2</v>
      </c>
      <c r="G10" s="6"/>
      <c r="H10" s="6"/>
      <c r="I10" s="6"/>
      <c r="J10" s="6"/>
      <c r="K10" s="19">
        <f t="shared" si="1"/>
        <v>0</v>
      </c>
      <c r="L10" s="6"/>
      <c r="M10" s="6"/>
      <c r="N10" s="6"/>
      <c r="O10" s="6"/>
      <c r="P10" s="19">
        <f t="shared" si="2"/>
        <v>0</v>
      </c>
      <c r="Q10" s="17">
        <f t="shared" si="3"/>
        <v>2</v>
      </c>
    </row>
    <row r="11" spans="1:17" x14ac:dyDescent="0.25">
      <c r="A11" s="17" t="s">
        <v>505</v>
      </c>
      <c r="B11" s="6">
        <v>2</v>
      </c>
      <c r="C11" s="6"/>
      <c r="D11" s="6">
        <v>1</v>
      </c>
      <c r="E11" s="6"/>
      <c r="F11" s="19">
        <f t="shared" si="0"/>
        <v>3</v>
      </c>
      <c r="G11" s="6">
        <v>1</v>
      </c>
      <c r="H11" s="6"/>
      <c r="I11" s="6">
        <v>1</v>
      </c>
      <c r="J11" s="6"/>
      <c r="K11" s="19">
        <f t="shared" si="1"/>
        <v>2</v>
      </c>
      <c r="L11" s="6"/>
      <c r="M11" s="6"/>
      <c r="N11" s="6"/>
      <c r="O11" s="6"/>
      <c r="P11" s="19">
        <f t="shared" si="2"/>
        <v>0</v>
      </c>
      <c r="Q11" s="17">
        <f t="shared" si="3"/>
        <v>5</v>
      </c>
    </row>
    <row r="12" spans="1:17" x14ac:dyDescent="0.25">
      <c r="A12" s="17" t="s">
        <v>493</v>
      </c>
      <c r="B12" s="6"/>
      <c r="C12" s="6"/>
      <c r="D12" s="6"/>
      <c r="E12" s="6"/>
      <c r="F12" s="19">
        <f t="shared" si="0"/>
        <v>0</v>
      </c>
      <c r="G12" s="6"/>
      <c r="H12" s="6"/>
      <c r="I12" s="6"/>
      <c r="J12" s="6"/>
      <c r="K12" s="19">
        <f t="shared" si="1"/>
        <v>0</v>
      </c>
      <c r="L12" s="6">
        <v>1</v>
      </c>
      <c r="M12" s="6"/>
      <c r="N12" s="6"/>
      <c r="O12" s="6"/>
      <c r="P12" s="19">
        <f t="shared" si="2"/>
        <v>1</v>
      </c>
      <c r="Q12" s="17">
        <f t="shared" si="3"/>
        <v>1</v>
      </c>
    </row>
    <row r="13" spans="1:17" x14ac:dyDescent="0.25">
      <c r="A13" s="16" t="s">
        <v>485</v>
      </c>
      <c r="B13" s="6">
        <v>3</v>
      </c>
      <c r="C13" s="6"/>
      <c r="D13" s="6"/>
      <c r="E13" s="6"/>
      <c r="F13" s="19">
        <f t="shared" si="0"/>
        <v>3</v>
      </c>
      <c r="G13" s="6"/>
      <c r="H13" s="6"/>
      <c r="I13" s="6"/>
      <c r="J13" s="6"/>
      <c r="K13" s="19">
        <f t="shared" si="1"/>
        <v>0</v>
      </c>
      <c r="L13" s="6"/>
      <c r="M13" s="6"/>
      <c r="N13" s="6"/>
      <c r="O13" s="6"/>
      <c r="P13" s="19">
        <f t="shared" si="2"/>
        <v>0</v>
      </c>
      <c r="Q13" s="17">
        <f t="shared" si="3"/>
        <v>3</v>
      </c>
    </row>
    <row r="14" spans="1:17" x14ac:dyDescent="0.25">
      <c r="A14" s="16" t="s">
        <v>474</v>
      </c>
      <c r="B14" s="6">
        <v>2</v>
      </c>
      <c r="C14" s="6">
        <v>1</v>
      </c>
      <c r="D14" s="6"/>
      <c r="E14" s="6">
        <v>1</v>
      </c>
      <c r="F14" s="19">
        <f t="shared" si="0"/>
        <v>3</v>
      </c>
      <c r="G14" s="6">
        <v>2</v>
      </c>
      <c r="H14" s="6"/>
      <c r="I14" s="6">
        <v>1</v>
      </c>
      <c r="J14" s="6"/>
      <c r="K14" s="19">
        <f t="shared" si="1"/>
        <v>3</v>
      </c>
      <c r="L14" s="6">
        <v>1</v>
      </c>
      <c r="M14" s="6"/>
      <c r="N14" s="6"/>
      <c r="O14" s="6"/>
      <c r="P14" s="19">
        <f t="shared" si="2"/>
        <v>1</v>
      </c>
      <c r="Q14" s="17">
        <f t="shared" si="3"/>
        <v>7</v>
      </c>
    </row>
    <row r="15" spans="1:17" x14ac:dyDescent="0.25">
      <c r="A15" s="16" t="s">
        <v>479</v>
      </c>
      <c r="B15" s="6">
        <v>1</v>
      </c>
      <c r="C15" s="6"/>
      <c r="D15" s="6"/>
      <c r="E15" s="6"/>
      <c r="F15" s="19">
        <f t="shared" si="0"/>
        <v>1</v>
      </c>
      <c r="G15" s="6">
        <v>1</v>
      </c>
      <c r="H15" s="6"/>
      <c r="I15" s="6"/>
      <c r="J15" s="6"/>
      <c r="K15" s="19">
        <f t="shared" si="1"/>
        <v>1</v>
      </c>
      <c r="L15" s="6"/>
      <c r="M15" s="6"/>
      <c r="N15" s="6"/>
      <c r="O15" s="6"/>
      <c r="P15" s="19">
        <f t="shared" si="2"/>
        <v>0</v>
      </c>
      <c r="Q15" s="17">
        <f t="shared" si="3"/>
        <v>2</v>
      </c>
    </row>
    <row r="16" spans="1:17" x14ac:dyDescent="0.25">
      <c r="A16" s="16" t="s">
        <v>457</v>
      </c>
      <c r="B16" s="7">
        <v>1</v>
      </c>
      <c r="C16" s="6"/>
      <c r="D16" s="6"/>
      <c r="E16" s="6"/>
      <c r="F16" s="19">
        <f t="shared" si="0"/>
        <v>1</v>
      </c>
      <c r="G16" s="7">
        <v>1</v>
      </c>
      <c r="H16" s="7"/>
      <c r="I16" s="7"/>
      <c r="J16" s="7"/>
      <c r="K16" s="19">
        <f t="shared" si="1"/>
        <v>1</v>
      </c>
      <c r="L16" s="7"/>
      <c r="M16" s="7"/>
      <c r="N16" s="7"/>
      <c r="O16" s="7"/>
      <c r="P16" s="19">
        <f t="shared" si="2"/>
        <v>0</v>
      </c>
      <c r="Q16" s="17">
        <f t="shared" si="3"/>
        <v>2</v>
      </c>
    </row>
    <row r="17" spans="1:17" x14ac:dyDescent="0.25">
      <c r="A17" s="16" t="s">
        <v>453</v>
      </c>
      <c r="B17" s="7"/>
      <c r="C17" s="6"/>
      <c r="D17" s="6"/>
      <c r="E17" s="6"/>
      <c r="F17" s="19">
        <f t="shared" si="0"/>
        <v>0</v>
      </c>
      <c r="G17" s="7">
        <v>1</v>
      </c>
      <c r="H17" s="7"/>
      <c r="I17" s="7"/>
      <c r="J17" s="7"/>
      <c r="K17" s="19">
        <f t="shared" si="1"/>
        <v>1</v>
      </c>
      <c r="L17" s="7"/>
      <c r="M17" s="7"/>
      <c r="N17" s="7"/>
      <c r="O17" s="7"/>
      <c r="P17" s="19">
        <f t="shared" si="2"/>
        <v>0</v>
      </c>
      <c r="Q17" s="17">
        <f t="shared" si="3"/>
        <v>1</v>
      </c>
    </row>
    <row r="18" spans="1:17" x14ac:dyDescent="0.25">
      <c r="A18" s="17" t="s">
        <v>495</v>
      </c>
      <c r="B18" s="6"/>
      <c r="C18" s="6">
        <v>1</v>
      </c>
      <c r="D18" s="6"/>
      <c r="E18" s="6"/>
      <c r="F18" s="19">
        <f t="shared" si="0"/>
        <v>1</v>
      </c>
      <c r="G18" s="6">
        <v>1</v>
      </c>
      <c r="H18" s="6"/>
      <c r="I18" s="6"/>
      <c r="J18" s="6"/>
      <c r="K18" s="19">
        <f t="shared" si="1"/>
        <v>1</v>
      </c>
      <c r="L18" s="6"/>
      <c r="M18" s="6"/>
      <c r="N18" s="6"/>
      <c r="O18" s="6"/>
      <c r="P18" s="19">
        <f t="shared" si="2"/>
        <v>0</v>
      </c>
      <c r="Q18" s="17">
        <f t="shared" si="3"/>
        <v>2</v>
      </c>
    </row>
    <row r="19" spans="1:17" x14ac:dyDescent="0.25">
      <c r="A19" s="17" t="s">
        <v>506</v>
      </c>
      <c r="B19" s="6"/>
      <c r="C19" s="6"/>
      <c r="D19" s="6"/>
      <c r="E19" s="6"/>
      <c r="F19" s="19">
        <f t="shared" si="0"/>
        <v>0</v>
      </c>
      <c r="G19" s="6"/>
      <c r="H19" s="6"/>
      <c r="I19" s="6"/>
      <c r="J19" s="6"/>
      <c r="K19" s="19">
        <f t="shared" si="1"/>
        <v>0</v>
      </c>
      <c r="L19" s="6">
        <v>1</v>
      </c>
      <c r="M19" s="6"/>
      <c r="N19" s="6"/>
      <c r="O19" s="6"/>
      <c r="P19" s="19">
        <f t="shared" si="2"/>
        <v>1</v>
      </c>
      <c r="Q19" s="17">
        <f t="shared" si="3"/>
        <v>1</v>
      </c>
    </row>
    <row r="20" spans="1:17" x14ac:dyDescent="0.25">
      <c r="A20" s="17" t="s">
        <v>499</v>
      </c>
      <c r="B20" s="6"/>
      <c r="C20" s="6"/>
      <c r="D20" s="6"/>
      <c r="E20" s="6"/>
      <c r="F20" s="19">
        <f t="shared" si="0"/>
        <v>0</v>
      </c>
      <c r="G20" s="6">
        <v>1</v>
      </c>
      <c r="H20" s="6"/>
      <c r="I20" s="6"/>
      <c r="J20" s="6"/>
      <c r="K20" s="19">
        <f t="shared" si="1"/>
        <v>1</v>
      </c>
      <c r="L20" s="6"/>
      <c r="M20" s="6"/>
      <c r="N20" s="6"/>
      <c r="O20" s="6"/>
      <c r="P20" s="19">
        <f t="shared" si="2"/>
        <v>0</v>
      </c>
      <c r="Q20" s="17">
        <f t="shared" si="3"/>
        <v>1</v>
      </c>
    </row>
    <row r="21" spans="1:17" x14ac:dyDescent="0.25">
      <c r="A21" s="16" t="s">
        <v>478</v>
      </c>
      <c r="B21" s="6"/>
      <c r="C21" s="6">
        <v>2</v>
      </c>
      <c r="D21" s="6"/>
      <c r="E21" s="6"/>
      <c r="F21" s="19">
        <f t="shared" si="0"/>
        <v>2</v>
      </c>
      <c r="G21" s="6">
        <v>1</v>
      </c>
      <c r="H21" s="6"/>
      <c r="I21" s="6"/>
      <c r="J21" s="6"/>
      <c r="K21" s="19">
        <f t="shared" si="1"/>
        <v>1</v>
      </c>
      <c r="L21" s="6"/>
      <c r="M21" s="6"/>
      <c r="N21" s="6"/>
      <c r="O21" s="6"/>
      <c r="P21" s="19">
        <f t="shared" si="2"/>
        <v>0</v>
      </c>
      <c r="Q21" s="17">
        <f t="shared" si="3"/>
        <v>3</v>
      </c>
    </row>
    <row r="22" spans="1:17" x14ac:dyDescent="0.25">
      <c r="A22" s="17" t="s">
        <v>492</v>
      </c>
      <c r="B22" s="6"/>
      <c r="C22" s="6"/>
      <c r="D22" s="6"/>
      <c r="E22" s="6"/>
      <c r="F22" s="19">
        <f t="shared" si="0"/>
        <v>0</v>
      </c>
      <c r="G22" s="6">
        <v>1</v>
      </c>
      <c r="H22" s="6"/>
      <c r="I22" s="6"/>
      <c r="J22" s="6"/>
      <c r="K22" s="19">
        <f t="shared" si="1"/>
        <v>1</v>
      </c>
      <c r="L22" s="6"/>
      <c r="M22" s="6"/>
      <c r="N22" s="6"/>
      <c r="O22" s="6"/>
      <c r="P22" s="19">
        <f t="shared" si="2"/>
        <v>0</v>
      </c>
      <c r="Q22" s="17">
        <f t="shared" si="3"/>
        <v>1</v>
      </c>
    </row>
    <row r="23" spans="1:17" x14ac:dyDescent="0.25">
      <c r="A23" s="16" t="s">
        <v>488</v>
      </c>
      <c r="B23" s="6"/>
      <c r="C23" s="6"/>
      <c r="D23" s="6"/>
      <c r="E23" s="6"/>
      <c r="F23" s="19">
        <f t="shared" si="0"/>
        <v>0</v>
      </c>
      <c r="G23" s="6">
        <v>1</v>
      </c>
      <c r="H23" s="6"/>
      <c r="I23" s="6"/>
      <c r="J23" s="6"/>
      <c r="K23" s="19">
        <f t="shared" si="1"/>
        <v>1</v>
      </c>
      <c r="L23" s="6"/>
      <c r="M23" s="6"/>
      <c r="N23" s="6"/>
      <c r="O23" s="6"/>
      <c r="P23" s="19">
        <f t="shared" si="2"/>
        <v>0</v>
      </c>
      <c r="Q23" s="17">
        <f t="shared" si="3"/>
        <v>1</v>
      </c>
    </row>
    <row r="24" spans="1:17" x14ac:dyDescent="0.25">
      <c r="A24" s="17" t="s">
        <v>501</v>
      </c>
      <c r="B24" s="6"/>
      <c r="C24" s="6">
        <v>1</v>
      </c>
      <c r="D24" s="6"/>
      <c r="E24" s="6"/>
      <c r="F24" s="19">
        <f t="shared" si="0"/>
        <v>1</v>
      </c>
      <c r="G24" s="6"/>
      <c r="H24" s="6"/>
      <c r="I24" s="6"/>
      <c r="J24" s="6"/>
      <c r="K24" s="19">
        <f t="shared" si="1"/>
        <v>0</v>
      </c>
      <c r="L24" s="6"/>
      <c r="M24" s="6"/>
      <c r="N24" s="6"/>
      <c r="O24" s="6"/>
      <c r="P24" s="19">
        <f t="shared" si="2"/>
        <v>0</v>
      </c>
      <c r="Q24" s="17">
        <f t="shared" si="3"/>
        <v>1</v>
      </c>
    </row>
    <row r="25" spans="1:17" x14ac:dyDescent="0.25">
      <c r="A25" s="17" t="s">
        <v>491</v>
      </c>
      <c r="B25" s="6"/>
      <c r="C25" s="6">
        <v>3</v>
      </c>
      <c r="D25" s="6">
        <v>3</v>
      </c>
      <c r="E25" s="6"/>
      <c r="F25" s="19">
        <f t="shared" si="0"/>
        <v>6</v>
      </c>
      <c r="G25" s="6">
        <v>2</v>
      </c>
      <c r="H25" s="6"/>
      <c r="I25" s="6"/>
      <c r="J25" s="6">
        <v>2</v>
      </c>
      <c r="K25" s="19">
        <f t="shared" si="1"/>
        <v>4</v>
      </c>
      <c r="L25" s="6"/>
      <c r="M25" s="6"/>
      <c r="N25" s="6"/>
      <c r="O25" s="6"/>
      <c r="P25" s="19">
        <f t="shared" si="2"/>
        <v>0</v>
      </c>
      <c r="Q25" s="17">
        <f t="shared" si="3"/>
        <v>10</v>
      </c>
    </row>
    <row r="26" spans="1:17" x14ac:dyDescent="0.25">
      <c r="A26" s="16" t="s">
        <v>451</v>
      </c>
      <c r="B26" s="7">
        <v>1</v>
      </c>
      <c r="C26" s="6">
        <v>1</v>
      </c>
      <c r="D26" s="6">
        <v>6</v>
      </c>
      <c r="E26" s="6"/>
      <c r="F26" s="19">
        <f t="shared" si="0"/>
        <v>8</v>
      </c>
      <c r="G26" s="7">
        <v>6</v>
      </c>
      <c r="H26" s="7">
        <v>1</v>
      </c>
      <c r="I26" s="7">
        <v>2</v>
      </c>
      <c r="J26" s="7"/>
      <c r="K26" s="19">
        <f t="shared" si="1"/>
        <v>9</v>
      </c>
      <c r="L26" s="7"/>
      <c r="M26" s="7"/>
      <c r="N26" s="7"/>
      <c r="O26" s="7"/>
      <c r="P26" s="19">
        <f t="shared" si="2"/>
        <v>0</v>
      </c>
      <c r="Q26" s="17">
        <f t="shared" si="3"/>
        <v>17</v>
      </c>
    </row>
    <row r="27" spans="1:17" x14ac:dyDescent="0.25">
      <c r="A27" s="16" t="s">
        <v>483</v>
      </c>
      <c r="B27" s="6"/>
      <c r="C27" s="6"/>
      <c r="D27" s="6"/>
      <c r="E27" s="6"/>
      <c r="F27" s="19">
        <f t="shared" si="0"/>
        <v>0</v>
      </c>
      <c r="G27" s="6">
        <v>1</v>
      </c>
      <c r="H27" s="6"/>
      <c r="I27" s="6"/>
      <c r="J27" s="6"/>
      <c r="K27" s="19">
        <f t="shared" si="1"/>
        <v>1</v>
      </c>
      <c r="L27" s="6"/>
      <c r="M27" s="6"/>
      <c r="N27" s="6"/>
      <c r="O27" s="6"/>
      <c r="P27" s="19">
        <f t="shared" si="2"/>
        <v>0</v>
      </c>
      <c r="Q27" s="17">
        <f t="shared" si="3"/>
        <v>1</v>
      </c>
    </row>
    <row r="28" spans="1:17" x14ac:dyDescent="0.25">
      <c r="A28" s="16" t="s">
        <v>487</v>
      </c>
      <c r="B28" s="6"/>
      <c r="C28" s="6">
        <v>1</v>
      </c>
      <c r="D28" s="6"/>
      <c r="E28" s="6"/>
      <c r="F28" s="19">
        <f t="shared" si="0"/>
        <v>1</v>
      </c>
      <c r="G28" s="6"/>
      <c r="H28" s="6"/>
      <c r="I28" s="6"/>
      <c r="J28" s="6"/>
      <c r="K28" s="19">
        <f t="shared" si="1"/>
        <v>0</v>
      </c>
      <c r="L28" s="6"/>
      <c r="M28" s="6"/>
      <c r="N28" s="6"/>
      <c r="O28" s="6"/>
      <c r="P28" s="19">
        <f t="shared" si="2"/>
        <v>0</v>
      </c>
      <c r="Q28" s="17">
        <f t="shared" si="3"/>
        <v>1</v>
      </c>
    </row>
    <row r="29" spans="1:17" x14ac:dyDescent="0.25">
      <c r="A29" s="16" t="s">
        <v>456</v>
      </c>
      <c r="B29" s="7">
        <v>1</v>
      </c>
      <c r="C29" s="6"/>
      <c r="D29" s="6"/>
      <c r="E29" s="6"/>
      <c r="F29" s="19">
        <f t="shared" si="0"/>
        <v>1</v>
      </c>
      <c r="G29" s="7"/>
      <c r="H29" s="7"/>
      <c r="I29" s="7"/>
      <c r="J29" s="7"/>
      <c r="K29" s="19">
        <f t="shared" si="1"/>
        <v>0</v>
      </c>
      <c r="L29" s="7"/>
      <c r="M29" s="7"/>
      <c r="N29" s="7"/>
      <c r="O29" s="7"/>
      <c r="P29" s="19">
        <f t="shared" si="2"/>
        <v>0</v>
      </c>
      <c r="Q29" s="17">
        <f t="shared" si="3"/>
        <v>1</v>
      </c>
    </row>
    <row r="30" spans="1:17" x14ac:dyDescent="0.25">
      <c r="A30" s="17" t="s">
        <v>500</v>
      </c>
      <c r="B30" s="6"/>
      <c r="C30" s="6"/>
      <c r="D30" s="6">
        <v>1</v>
      </c>
      <c r="E30" s="6"/>
      <c r="F30" s="19">
        <f t="shared" si="0"/>
        <v>1</v>
      </c>
      <c r="G30" s="6">
        <v>2</v>
      </c>
      <c r="H30" s="6"/>
      <c r="I30" s="6"/>
      <c r="J30" s="6"/>
      <c r="K30" s="19">
        <f t="shared" si="1"/>
        <v>2</v>
      </c>
      <c r="L30" s="6"/>
      <c r="M30" s="6"/>
      <c r="N30" s="6"/>
      <c r="O30" s="6"/>
      <c r="P30" s="19">
        <f t="shared" si="2"/>
        <v>0</v>
      </c>
      <c r="Q30" s="17">
        <f t="shared" si="3"/>
        <v>3</v>
      </c>
    </row>
    <row r="31" spans="1:17" x14ac:dyDescent="0.25">
      <c r="A31" s="16" t="s">
        <v>18</v>
      </c>
      <c r="B31" s="7">
        <v>26</v>
      </c>
      <c r="C31" s="6">
        <v>1</v>
      </c>
      <c r="D31" s="6">
        <v>3</v>
      </c>
      <c r="E31" s="6">
        <v>1</v>
      </c>
      <c r="F31" s="19">
        <f t="shared" si="0"/>
        <v>30</v>
      </c>
      <c r="G31" s="7">
        <v>16</v>
      </c>
      <c r="H31" s="7"/>
      <c r="I31" s="7">
        <v>2</v>
      </c>
      <c r="J31" s="7">
        <v>1</v>
      </c>
      <c r="K31" s="19">
        <f t="shared" si="1"/>
        <v>19</v>
      </c>
      <c r="L31" s="7">
        <v>1</v>
      </c>
      <c r="M31" s="7"/>
      <c r="N31" s="7"/>
      <c r="O31" s="7"/>
      <c r="P31" s="19">
        <f t="shared" si="2"/>
        <v>1</v>
      </c>
      <c r="Q31" s="17">
        <f t="shared" si="3"/>
        <v>50</v>
      </c>
    </row>
    <row r="32" spans="1:17" x14ac:dyDescent="0.25">
      <c r="A32" s="17" t="s">
        <v>497</v>
      </c>
      <c r="B32" s="6">
        <v>1</v>
      </c>
      <c r="C32" s="6"/>
      <c r="D32" s="6"/>
      <c r="E32" s="6"/>
      <c r="F32" s="19">
        <f t="shared" si="0"/>
        <v>1</v>
      </c>
      <c r="G32" s="6"/>
      <c r="H32" s="6"/>
      <c r="I32" s="6"/>
      <c r="J32" s="6"/>
      <c r="K32" s="19">
        <f t="shared" si="1"/>
        <v>0</v>
      </c>
      <c r="L32" s="6"/>
      <c r="M32" s="6"/>
      <c r="N32" s="6"/>
      <c r="O32" s="6"/>
      <c r="P32" s="19">
        <f t="shared" si="2"/>
        <v>0</v>
      </c>
      <c r="Q32" s="17">
        <f t="shared" si="3"/>
        <v>1</v>
      </c>
    </row>
    <row r="33" spans="1:17" x14ac:dyDescent="0.25">
      <c r="A33" s="16" t="s">
        <v>462</v>
      </c>
      <c r="B33" s="7">
        <v>2</v>
      </c>
      <c r="C33" s="6"/>
      <c r="D33" s="6">
        <v>1</v>
      </c>
      <c r="E33" s="6"/>
      <c r="F33" s="19">
        <f t="shared" si="0"/>
        <v>3</v>
      </c>
      <c r="G33" s="7"/>
      <c r="H33" s="7"/>
      <c r="I33" s="7"/>
      <c r="J33" s="7"/>
      <c r="K33" s="19">
        <f t="shared" si="1"/>
        <v>0</v>
      </c>
      <c r="L33" s="7"/>
      <c r="M33" s="7"/>
      <c r="N33" s="7"/>
      <c r="O33" s="7"/>
      <c r="P33" s="19">
        <f t="shared" si="2"/>
        <v>0</v>
      </c>
      <c r="Q33" s="17">
        <f t="shared" si="3"/>
        <v>3</v>
      </c>
    </row>
    <row r="34" spans="1:17" x14ac:dyDescent="0.25">
      <c r="A34" s="16" t="s">
        <v>509</v>
      </c>
      <c r="B34" s="7">
        <v>1</v>
      </c>
      <c r="C34" s="6"/>
      <c r="D34" s="6"/>
      <c r="E34" s="6"/>
      <c r="F34" s="19">
        <f t="shared" si="0"/>
        <v>1</v>
      </c>
      <c r="G34" s="7"/>
      <c r="H34" s="7"/>
      <c r="I34" s="7"/>
      <c r="J34" s="7"/>
      <c r="K34" s="19">
        <f t="shared" si="1"/>
        <v>0</v>
      </c>
      <c r="L34" s="7"/>
      <c r="M34" s="7"/>
      <c r="N34" s="7"/>
      <c r="O34" s="7"/>
      <c r="P34" s="19">
        <f t="shared" si="2"/>
        <v>0</v>
      </c>
      <c r="Q34" s="17">
        <f t="shared" si="3"/>
        <v>1</v>
      </c>
    </row>
    <row r="35" spans="1:17" x14ac:dyDescent="0.25">
      <c r="A35" s="17" t="s">
        <v>503</v>
      </c>
      <c r="B35" s="6">
        <v>1</v>
      </c>
      <c r="C35" s="6"/>
      <c r="D35" s="6"/>
      <c r="E35" s="6"/>
      <c r="F35" s="19">
        <f t="shared" si="0"/>
        <v>1</v>
      </c>
      <c r="G35" s="6"/>
      <c r="H35" s="6"/>
      <c r="I35" s="6"/>
      <c r="J35" s="6"/>
      <c r="K35" s="19">
        <f t="shared" si="1"/>
        <v>0</v>
      </c>
      <c r="L35" s="6"/>
      <c r="M35" s="6"/>
      <c r="N35" s="6"/>
      <c r="O35" s="6"/>
      <c r="P35" s="19">
        <f t="shared" si="2"/>
        <v>0</v>
      </c>
      <c r="Q35" s="17">
        <f t="shared" si="3"/>
        <v>1</v>
      </c>
    </row>
    <row r="36" spans="1:17" x14ac:dyDescent="0.25">
      <c r="A36" s="16" t="s">
        <v>521</v>
      </c>
      <c r="B36" s="7">
        <v>4</v>
      </c>
      <c r="C36" s="6"/>
      <c r="D36" s="6"/>
      <c r="E36" s="6"/>
      <c r="F36" s="19">
        <f t="shared" si="0"/>
        <v>4</v>
      </c>
      <c r="G36" s="7"/>
      <c r="H36" s="7"/>
      <c r="I36" s="7"/>
      <c r="J36" s="7"/>
      <c r="K36" s="19">
        <f t="shared" si="1"/>
        <v>0</v>
      </c>
      <c r="L36" s="7"/>
      <c r="M36" s="7"/>
      <c r="N36" s="7"/>
      <c r="O36" s="7"/>
      <c r="P36" s="19">
        <f t="shared" si="2"/>
        <v>0</v>
      </c>
      <c r="Q36" s="17">
        <f t="shared" si="3"/>
        <v>4</v>
      </c>
    </row>
    <row r="37" spans="1:17" x14ac:dyDescent="0.25">
      <c r="A37" s="16" t="s">
        <v>452</v>
      </c>
      <c r="B37" s="7">
        <v>1</v>
      </c>
      <c r="C37" s="6">
        <v>1</v>
      </c>
      <c r="D37" s="6"/>
      <c r="E37" s="6"/>
      <c r="F37" s="19">
        <f t="shared" si="0"/>
        <v>2</v>
      </c>
      <c r="G37" s="7">
        <v>2</v>
      </c>
      <c r="H37" s="7"/>
      <c r="I37" s="7"/>
      <c r="J37" s="7"/>
      <c r="K37" s="19">
        <f t="shared" si="1"/>
        <v>2</v>
      </c>
      <c r="L37" s="7"/>
      <c r="M37" s="7"/>
      <c r="N37" s="7"/>
      <c r="O37" s="7"/>
      <c r="P37" s="19">
        <f t="shared" si="2"/>
        <v>0</v>
      </c>
      <c r="Q37" s="17">
        <f t="shared" si="3"/>
        <v>4</v>
      </c>
    </row>
    <row r="38" spans="1:17" x14ac:dyDescent="0.25">
      <c r="A38" s="16" t="s">
        <v>481</v>
      </c>
      <c r="B38" s="6"/>
      <c r="C38" s="6"/>
      <c r="D38" s="6"/>
      <c r="E38" s="6"/>
      <c r="F38" s="19">
        <f t="shared" si="0"/>
        <v>0</v>
      </c>
      <c r="G38" s="6">
        <v>1</v>
      </c>
      <c r="H38" s="6"/>
      <c r="I38" s="6"/>
      <c r="J38" s="6"/>
      <c r="K38" s="19">
        <f t="shared" si="1"/>
        <v>1</v>
      </c>
      <c r="L38" s="6"/>
      <c r="M38" s="6"/>
      <c r="N38" s="6"/>
      <c r="O38" s="6"/>
      <c r="P38" s="19">
        <f t="shared" si="2"/>
        <v>0</v>
      </c>
      <c r="Q38" s="17">
        <f t="shared" si="3"/>
        <v>1</v>
      </c>
    </row>
    <row r="39" spans="1:17" x14ac:dyDescent="0.25">
      <c r="A39" s="16" t="s">
        <v>480</v>
      </c>
      <c r="B39" s="6">
        <v>2</v>
      </c>
      <c r="C39" s="6"/>
      <c r="D39" s="6"/>
      <c r="E39" s="6"/>
      <c r="F39" s="19">
        <f t="shared" si="0"/>
        <v>2</v>
      </c>
      <c r="G39" s="6">
        <v>1</v>
      </c>
      <c r="H39" s="6"/>
      <c r="I39" s="6"/>
      <c r="J39" s="6"/>
      <c r="K39" s="19">
        <f t="shared" si="1"/>
        <v>1</v>
      </c>
      <c r="L39" s="6"/>
      <c r="M39" s="6"/>
      <c r="N39" s="6"/>
      <c r="O39" s="6"/>
      <c r="P39" s="19">
        <f t="shared" si="2"/>
        <v>0</v>
      </c>
      <c r="Q39" s="17">
        <f t="shared" si="3"/>
        <v>3</v>
      </c>
    </row>
    <row r="40" spans="1:17" x14ac:dyDescent="0.25">
      <c r="A40" s="17" t="s">
        <v>496</v>
      </c>
      <c r="B40" s="6">
        <v>2</v>
      </c>
      <c r="C40" s="6"/>
      <c r="D40" s="6"/>
      <c r="E40" s="6"/>
      <c r="F40" s="19">
        <f t="shared" si="0"/>
        <v>2</v>
      </c>
      <c r="G40" s="6">
        <v>1</v>
      </c>
      <c r="H40" s="6"/>
      <c r="I40" s="6"/>
      <c r="J40" s="6"/>
      <c r="K40" s="19">
        <f t="shared" si="1"/>
        <v>1</v>
      </c>
      <c r="L40" s="6"/>
      <c r="M40" s="6"/>
      <c r="N40" s="6"/>
      <c r="O40" s="6"/>
      <c r="P40" s="19">
        <f t="shared" si="2"/>
        <v>0</v>
      </c>
      <c r="Q40" s="17">
        <f t="shared" si="3"/>
        <v>3</v>
      </c>
    </row>
    <row r="41" spans="1:17" x14ac:dyDescent="0.25">
      <c r="A41" s="16" t="s">
        <v>468</v>
      </c>
      <c r="B41" s="7">
        <v>1</v>
      </c>
      <c r="C41" s="6"/>
      <c r="D41" s="6"/>
      <c r="E41" s="6"/>
      <c r="F41" s="19">
        <f t="shared" si="0"/>
        <v>1</v>
      </c>
      <c r="G41" s="7"/>
      <c r="H41" s="7"/>
      <c r="I41" s="7"/>
      <c r="J41" s="7"/>
      <c r="K41" s="19">
        <f t="shared" si="1"/>
        <v>0</v>
      </c>
      <c r="L41" s="7"/>
      <c r="M41" s="7"/>
      <c r="N41" s="7"/>
      <c r="O41" s="7"/>
      <c r="P41" s="19">
        <f t="shared" si="2"/>
        <v>0</v>
      </c>
      <c r="Q41" s="17">
        <f t="shared" si="3"/>
        <v>1</v>
      </c>
    </row>
    <row r="42" spans="1:17" x14ac:dyDescent="0.25">
      <c r="A42" s="16" t="s">
        <v>463</v>
      </c>
      <c r="B42" s="7">
        <v>2</v>
      </c>
      <c r="C42" s="6"/>
      <c r="D42" s="6">
        <v>1</v>
      </c>
      <c r="E42" s="6"/>
      <c r="F42" s="19">
        <f t="shared" si="0"/>
        <v>3</v>
      </c>
      <c r="G42" s="7">
        <v>1</v>
      </c>
      <c r="H42" s="7">
        <v>1</v>
      </c>
      <c r="I42" s="7"/>
      <c r="J42" s="7"/>
      <c r="K42" s="19">
        <f t="shared" si="1"/>
        <v>2</v>
      </c>
      <c r="L42" s="7"/>
      <c r="M42" s="7"/>
      <c r="N42" s="7"/>
      <c r="O42" s="7"/>
      <c r="P42" s="19">
        <f t="shared" si="2"/>
        <v>0</v>
      </c>
      <c r="Q42" s="17">
        <f t="shared" si="3"/>
        <v>5</v>
      </c>
    </row>
    <row r="43" spans="1:17" x14ac:dyDescent="0.25">
      <c r="A43" s="16" t="s">
        <v>174</v>
      </c>
      <c r="B43" s="7">
        <v>19</v>
      </c>
      <c r="C43" s="6">
        <v>3</v>
      </c>
      <c r="D43" s="6">
        <v>3</v>
      </c>
      <c r="E43" s="6"/>
      <c r="F43" s="19">
        <f t="shared" si="0"/>
        <v>25</v>
      </c>
      <c r="G43" s="7">
        <v>12</v>
      </c>
      <c r="H43" s="7"/>
      <c r="I43" s="7">
        <v>3</v>
      </c>
      <c r="J43" s="7"/>
      <c r="K43" s="19">
        <f t="shared" si="1"/>
        <v>15</v>
      </c>
      <c r="L43" s="7">
        <v>1</v>
      </c>
      <c r="M43" s="7"/>
      <c r="N43" s="7"/>
      <c r="O43" s="7"/>
      <c r="P43" s="19">
        <f t="shared" si="2"/>
        <v>1</v>
      </c>
      <c r="Q43" s="17">
        <f t="shared" si="3"/>
        <v>41</v>
      </c>
    </row>
    <row r="44" spans="1:17" x14ac:dyDescent="0.25">
      <c r="A44" s="16" t="s">
        <v>484</v>
      </c>
      <c r="B44" s="6">
        <v>3</v>
      </c>
      <c r="C44" s="6">
        <v>1</v>
      </c>
      <c r="D44" s="6"/>
      <c r="E44" s="6"/>
      <c r="F44" s="19">
        <f t="shared" si="0"/>
        <v>4</v>
      </c>
      <c r="G44" s="6"/>
      <c r="H44" s="6"/>
      <c r="I44" s="6"/>
      <c r="J44" s="6"/>
      <c r="K44" s="19">
        <f t="shared" si="1"/>
        <v>0</v>
      </c>
      <c r="L44" s="6"/>
      <c r="M44" s="6"/>
      <c r="N44" s="6"/>
      <c r="O44" s="6"/>
      <c r="P44" s="19">
        <f t="shared" si="2"/>
        <v>0</v>
      </c>
      <c r="Q44" s="17">
        <f t="shared" si="3"/>
        <v>4</v>
      </c>
    </row>
    <row r="45" spans="1:17" x14ac:dyDescent="0.25">
      <c r="A45" s="16" t="s">
        <v>221</v>
      </c>
      <c r="B45" s="7">
        <v>28</v>
      </c>
      <c r="C45" s="6">
        <v>3</v>
      </c>
      <c r="D45" s="6"/>
      <c r="E45" s="6"/>
      <c r="F45" s="19">
        <f t="shared" si="0"/>
        <v>31</v>
      </c>
      <c r="G45" s="7">
        <v>14</v>
      </c>
      <c r="H45" s="7"/>
      <c r="I45" s="7">
        <v>2</v>
      </c>
      <c r="J45" s="7">
        <v>1</v>
      </c>
      <c r="K45" s="19">
        <f t="shared" si="1"/>
        <v>17</v>
      </c>
      <c r="L45" s="7">
        <v>1</v>
      </c>
      <c r="M45" s="7"/>
      <c r="N45" s="7"/>
      <c r="O45" s="7"/>
      <c r="P45" s="19">
        <f t="shared" si="2"/>
        <v>1</v>
      </c>
      <c r="Q45" s="17">
        <f t="shared" si="3"/>
        <v>49</v>
      </c>
    </row>
    <row r="46" spans="1:17" x14ac:dyDescent="0.25">
      <c r="A46" s="17" t="s">
        <v>498</v>
      </c>
      <c r="B46" s="6">
        <v>1</v>
      </c>
      <c r="C46" s="6"/>
      <c r="D46" s="6"/>
      <c r="E46" s="6"/>
      <c r="F46" s="19">
        <f t="shared" si="0"/>
        <v>1</v>
      </c>
      <c r="G46" s="6"/>
      <c r="H46" s="6"/>
      <c r="I46" s="6"/>
      <c r="J46" s="6"/>
      <c r="K46" s="19">
        <f t="shared" si="1"/>
        <v>0</v>
      </c>
      <c r="L46" s="6"/>
      <c r="M46" s="6"/>
      <c r="N46" s="6"/>
      <c r="O46" s="6"/>
      <c r="P46" s="19">
        <f t="shared" si="2"/>
        <v>0</v>
      </c>
      <c r="Q46" s="17">
        <f t="shared" si="3"/>
        <v>1</v>
      </c>
    </row>
    <row r="47" spans="1:17" x14ac:dyDescent="0.25">
      <c r="A47" s="16" t="s">
        <v>450</v>
      </c>
      <c r="B47" s="7">
        <v>1</v>
      </c>
      <c r="C47" s="6"/>
      <c r="D47" s="6"/>
      <c r="E47" s="6"/>
      <c r="F47" s="19">
        <f t="shared" si="0"/>
        <v>1</v>
      </c>
      <c r="G47" s="7">
        <v>1</v>
      </c>
      <c r="H47" s="7"/>
      <c r="I47" s="7"/>
      <c r="J47" s="7"/>
      <c r="K47" s="19">
        <f t="shared" si="1"/>
        <v>1</v>
      </c>
      <c r="L47" s="7"/>
      <c r="M47" s="7"/>
      <c r="N47" s="7"/>
      <c r="O47" s="7"/>
      <c r="P47" s="19">
        <f t="shared" si="2"/>
        <v>0</v>
      </c>
      <c r="Q47" s="17">
        <f t="shared" si="3"/>
        <v>2</v>
      </c>
    </row>
    <row r="48" spans="1:17" x14ac:dyDescent="0.25">
      <c r="A48" s="17" t="s">
        <v>504</v>
      </c>
      <c r="B48" s="6">
        <v>2</v>
      </c>
      <c r="C48" s="6"/>
      <c r="D48" s="6"/>
      <c r="E48" s="6"/>
      <c r="F48" s="19">
        <f t="shared" si="0"/>
        <v>2</v>
      </c>
      <c r="G48" s="6"/>
      <c r="H48" s="6"/>
      <c r="I48" s="6"/>
      <c r="J48" s="6"/>
      <c r="K48" s="19">
        <f t="shared" si="1"/>
        <v>0</v>
      </c>
      <c r="L48" s="6"/>
      <c r="M48" s="6"/>
      <c r="N48" s="6"/>
      <c r="O48" s="6"/>
      <c r="P48" s="19">
        <f t="shared" si="2"/>
        <v>0</v>
      </c>
      <c r="Q48" s="17">
        <f t="shared" si="3"/>
        <v>2</v>
      </c>
    </row>
    <row r="49" spans="1:17" x14ac:dyDescent="0.25">
      <c r="A49" s="17" t="s">
        <v>507</v>
      </c>
      <c r="B49" s="6"/>
      <c r="C49" s="6"/>
      <c r="D49" s="6"/>
      <c r="E49" s="6"/>
      <c r="F49" s="19">
        <f t="shared" si="0"/>
        <v>0</v>
      </c>
      <c r="G49" s="6"/>
      <c r="H49" s="6"/>
      <c r="I49" s="6"/>
      <c r="J49" s="6"/>
      <c r="K49" s="19">
        <f t="shared" si="1"/>
        <v>0</v>
      </c>
      <c r="L49" s="6">
        <v>1</v>
      </c>
      <c r="M49" s="6"/>
      <c r="N49" s="6"/>
      <c r="O49" s="6"/>
      <c r="P49" s="19">
        <f t="shared" si="2"/>
        <v>1</v>
      </c>
      <c r="Q49" s="17">
        <f t="shared" si="3"/>
        <v>1</v>
      </c>
    </row>
    <row r="50" spans="1:17" x14ac:dyDescent="0.25">
      <c r="A50" s="16" t="s">
        <v>486</v>
      </c>
      <c r="B50" s="6">
        <v>1</v>
      </c>
      <c r="C50" s="6"/>
      <c r="D50" s="6"/>
      <c r="E50" s="6"/>
      <c r="F50" s="19">
        <f t="shared" si="0"/>
        <v>1</v>
      </c>
      <c r="G50" s="6">
        <v>1</v>
      </c>
      <c r="H50" s="6"/>
      <c r="I50" s="6"/>
      <c r="J50" s="6"/>
      <c r="K50" s="19">
        <f t="shared" si="1"/>
        <v>1</v>
      </c>
      <c r="L50" s="6"/>
      <c r="M50" s="6"/>
      <c r="N50" s="6"/>
      <c r="O50" s="6"/>
      <c r="P50" s="19">
        <f t="shared" si="2"/>
        <v>0</v>
      </c>
      <c r="Q50" s="17">
        <f t="shared" si="3"/>
        <v>2</v>
      </c>
    </row>
    <row r="51" spans="1:17" x14ac:dyDescent="0.25">
      <c r="A51" s="16" t="s">
        <v>454</v>
      </c>
      <c r="B51" s="7">
        <v>1</v>
      </c>
      <c r="C51" s="6"/>
      <c r="D51" s="6">
        <v>2</v>
      </c>
      <c r="E51" s="6"/>
      <c r="F51" s="19">
        <f t="shared" si="0"/>
        <v>3</v>
      </c>
      <c r="G51" s="7">
        <v>2</v>
      </c>
      <c r="H51" s="7"/>
      <c r="I51" s="7">
        <v>1</v>
      </c>
      <c r="J51" s="7"/>
      <c r="K51" s="19">
        <f t="shared" si="1"/>
        <v>3</v>
      </c>
      <c r="L51" s="7"/>
      <c r="M51" s="7"/>
      <c r="N51" s="7"/>
      <c r="O51" s="7"/>
      <c r="P51" s="19">
        <f t="shared" si="2"/>
        <v>0</v>
      </c>
      <c r="Q51" s="17">
        <f t="shared" si="3"/>
        <v>6</v>
      </c>
    </row>
    <row r="52" spans="1:17" x14ac:dyDescent="0.25">
      <c r="A52" s="16" t="s">
        <v>473</v>
      </c>
      <c r="B52" s="6"/>
      <c r="C52" s="6"/>
      <c r="D52" s="6"/>
      <c r="E52" s="6"/>
      <c r="F52" s="19">
        <f t="shared" si="0"/>
        <v>0</v>
      </c>
      <c r="G52" s="6">
        <v>3</v>
      </c>
      <c r="H52" s="6"/>
      <c r="I52" s="6">
        <v>1</v>
      </c>
      <c r="J52" s="6"/>
      <c r="K52" s="19">
        <f t="shared" si="1"/>
        <v>4</v>
      </c>
      <c r="L52" s="6"/>
      <c r="M52" s="6"/>
      <c r="N52" s="6"/>
      <c r="O52" s="6"/>
      <c r="P52" s="19">
        <f t="shared" si="2"/>
        <v>0</v>
      </c>
      <c r="Q52" s="17">
        <f t="shared" si="3"/>
        <v>4</v>
      </c>
    </row>
    <row r="53" spans="1:17" x14ac:dyDescent="0.25">
      <c r="A53" s="16" t="s">
        <v>508</v>
      </c>
      <c r="B53" s="6">
        <v>4</v>
      </c>
      <c r="C53" s="6">
        <v>1</v>
      </c>
      <c r="D53" s="6">
        <v>1</v>
      </c>
      <c r="E53" s="6"/>
      <c r="F53" s="19">
        <f t="shared" si="0"/>
        <v>6</v>
      </c>
      <c r="G53" s="6">
        <v>1</v>
      </c>
      <c r="H53" s="6"/>
      <c r="I53" s="6"/>
      <c r="J53" s="6"/>
      <c r="K53" s="19">
        <f t="shared" si="1"/>
        <v>1</v>
      </c>
      <c r="L53" s="6"/>
      <c r="M53" s="6"/>
      <c r="N53" s="6"/>
      <c r="O53" s="6"/>
      <c r="P53" s="19">
        <f t="shared" si="2"/>
        <v>0</v>
      </c>
      <c r="Q53" s="17">
        <f t="shared" si="3"/>
        <v>7</v>
      </c>
    </row>
    <row r="54" spans="1:17" x14ac:dyDescent="0.25">
      <c r="A54" s="16" t="s">
        <v>476</v>
      </c>
      <c r="B54" s="6">
        <v>1</v>
      </c>
      <c r="C54" s="6"/>
      <c r="D54" s="6"/>
      <c r="E54" s="6"/>
      <c r="F54" s="19">
        <f t="shared" si="0"/>
        <v>1</v>
      </c>
      <c r="G54" s="6">
        <v>1</v>
      </c>
      <c r="H54" s="6"/>
      <c r="I54" s="6"/>
      <c r="J54" s="6"/>
      <c r="K54" s="19">
        <f t="shared" si="1"/>
        <v>1</v>
      </c>
      <c r="L54" s="6"/>
      <c r="M54" s="6"/>
      <c r="N54" s="6"/>
      <c r="O54" s="6"/>
      <c r="P54" s="19">
        <f t="shared" si="2"/>
        <v>0</v>
      </c>
      <c r="Q54" s="17">
        <f t="shared" si="3"/>
        <v>2</v>
      </c>
    </row>
    <row r="55" spans="1:17" x14ac:dyDescent="0.25">
      <c r="A55" s="17" t="s">
        <v>494</v>
      </c>
      <c r="B55" s="6">
        <v>1</v>
      </c>
      <c r="C55" s="6"/>
      <c r="D55" s="6">
        <v>3</v>
      </c>
      <c r="E55" s="6"/>
      <c r="F55" s="19">
        <f t="shared" si="0"/>
        <v>4</v>
      </c>
      <c r="G55" s="6"/>
      <c r="H55" s="6"/>
      <c r="I55" s="6">
        <v>1</v>
      </c>
      <c r="J55" s="6"/>
      <c r="K55" s="19">
        <f t="shared" si="1"/>
        <v>1</v>
      </c>
      <c r="L55" s="6">
        <v>1</v>
      </c>
      <c r="M55" s="6"/>
      <c r="N55" s="6"/>
      <c r="O55" s="6"/>
      <c r="P55" s="19">
        <f t="shared" si="2"/>
        <v>1</v>
      </c>
      <c r="Q55" s="17">
        <f t="shared" si="3"/>
        <v>6</v>
      </c>
    </row>
    <row r="56" spans="1:17" x14ac:dyDescent="0.25">
      <c r="A56" s="16" t="s">
        <v>470</v>
      </c>
      <c r="B56" s="6">
        <v>1</v>
      </c>
      <c r="C56" s="6"/>
      <c r="D56" s="6"/>
      <c r="E56" s="6"/>
      <c r="F56" s="19">
        <f t="shared" si="0"/>
        <v>1</v>
      </c>
      <c r="G56" s="6"/>
      <c r="H56" s="6"/>
      <c r="I56" s="6"/>
      <c r="J56" s="6"/>
      <c r="K56" s="19">
        <f t="shared" si="1"/>
        <v>0</v>
      </c>
      <c r="L56" s="6"/>
      <c r="M56" s="6"/>
      <c r="N56" s="6"/>
      <c r="O56" s="6"/>
      <c r="P56" s="19">
        <f t="shared" si="2"/>
        <v>0</v>
      </c>
      <c r="Q56" s="17">
        <f t="shared" si="3"/>
        <v>1</v>
      </c>
    </row>
    <row r="57" spans="1:17" x14ac:dyDescent="0.25">
      <c r="A57" s="16" t="s">
        <v>455</v>
      </c>
      <c r="B57" s="7">
        <v>1</v>
      </c>
      <c r="C57" s="6">
        <v>3</v>
      </c>
      <c r="D57" s="6">
        <v>1</v>
      </c>
      <c r="E57" s="6"/>
      <c r="F57" s="19">
        <f t="shared" si="0"/>
        <v>5</v>
      </c>
      <c r="G57" s="7">
        <v>2</v>
      </c>
      <c r="H57" s="7"/>
      <c r="I57" s="7"/>
      <c r="J57" s="7"/>
      <c r="K57" s="19">
        <f t="shared" si="1"/>
        <v>2</v>
      </c>
      <c r="L57" s="7"/>
      <c r="M57" s="7"/>
      <c r="N57" s="7"/>
      <c r="O57" s="7"/>
      <c r="P57" s="19">
        <f t="shared" si="2"/>
        <v>0</v>
      </c>
      <c r="Q57" s="17">
        <f t="shared" si="3"/>
        <v>7</v>
      </c>
    </row>
    <row r="58" spans="1:17" x14ac:dyDescent="0.25">
      <c r="A58" s="16" t="s">
        <v>490</v>
      </c>
      <c r="B58" s="6"/>
      <c r="C58" s="6"/>
      <c r="D58" s="6"/>
      <c r="E58" s="6"/>
      <c r="F58" s="19">
        <f t="shared" si="0"/>
        <v>0</v>
      </c>
      <c r="G58" s="6">
        <v>1</v>
      </c>
      <c r="H58" s="6"/>
      <c r="I58" s="6"/>
      <c r="J58" s="6"/>
      <c r="K58" s="19">
        <f t="shared" si="1"/>
        <v>1</v>
      </c>
      <c r="L58" s="6"/>
      <c r="M58" s="6"/>
      <c r="N58" s="6"/>
      <c r="O58" s="6"/>
      <c r="P58" s="19">
        <f t="shared" si="2"/>
        <v>0</v>
      </c>
      <c r="Q58" s="17">
        <f t="shared" si="3"/>
        <v>1</v>
      </c>
    </row>
    <row r="59" spans="1:17" x14ac:dyDescent="0.25">
      <c r="A59" s="16" t="s">
        <v>475</v>
      </c>
      <c r="B59" s="6">
        <v>3</v>
      </c>
      <c r="C59" s="6"/>
      <c r="D59" s="6"/>
      <c r="E59" s="6"/>
      <c r="F59" s="19">
        <f t="shared" si="0"/>
        <v>3</v>
      </c>
      <c r="G59" s="6">
        <v>1</v>
      </c>
      <c r="H59" s="6"/>
      <c r="I59" s="6"/>
      <c r="J59" s="6"/>
      <c r="K59" s="19">
        <f t="shared" si="1"/>
        <v>1</v>
      </c>
      <c r="L59" s="6"/>
      <c r="M59" s="6"/>
      <c r="N59" s="6"/>
      <c r="O59" s="6"/>
      <c r="P59" s="19">
        <f t="shared" si="2"/>
        <v>0</v>
      </c>
      <c r="Q59" s="17">
        <f t="shared" si="3"/>
        <v>4</v>
      </c>
    </row>
    <row r="60" spans="1:17" x14ac:dyDescent="0.25">
      <c r="A60" s="17" t="s">
        <v>510</v>
      </c>
      <c r="B60" s="6">
        <v>1</v>
      </c>
      <c r="C60" s="6"/>
      <c r="D60" s="6"/>
      <c r="E60" s="6"/>
      <c r="F60" s="19">
        <f t="shared" si="0"/>
        <v>1</v>
      </c>
      <c r="G60" s="6"/>
      <c r="H60" s="6"/>
      <c r="I60" s="6"/>
      <c r="J60" s="6"/>
      <c r="K60" s="19">
        <f t="shared" si="1"/>
        <v>0</v>
      </c>
      <c r="L60" s="6"/>
      <c r="M60" s="6"/>
      <c r="N60" s="6"/>
      <c r="O60" s="6"/>
      <c r="P60" s="19">
        <f t="shared" si="2"/>
        <v>0</v>
      </c>
      <c r="Q60" s="17">
        <f t="shared" si="3"/>
        <v>1</v>
      </c>
    </row>
    <row r="61" spans="1:17" x14ac:dyDescent="0.25">
      <c r="A61" s="17" t="s">
        <v>511</v>
      </c>
      <c r="B61" s="6">
        <v>2</v>
      </c>
      <c r="C61" s="6"/>
      <c r="D61" s="6"/>
      <c r="E61" s="6"/>
      <c r="F61" s="19">
        <f t="shared" si="0"/>
        <v>2</v>
      </c>
      <c r="G61" s="6"/>
      <c r="H61" s="6"/>
      <c r="I61" s="6"/>
      <c r="J61" s="6"/>
      <c r="K61" s="19">
        <f t="shared" si="1"/>
        <v>0</v>
      </c>
      <c r="L61" s="6"/>
      <c r="M61" s="6"/>
      <c r="N61" s="6"/>
      <c r="O61" s="6"/>
      <c r="P61" s="19">
        <f t="shared" si="2"/>
        <v>0</v>
      </c>
      <c r="Q61" s="17">
        <f t="shared" si="3"/>
        <v>2</v>
      </c>
    </row>
    <row r="62" spans="1:17" x14ac:dyDescent="0.25">
      <c r="A62" s="17" t="s">
        <v>512</v>
      </c>
      <c r="B62" s="6">
        <v>1</v>
      </c>
      <c r="C62" s="6"/>
      <c r="D62" s="6"/>
      <c r="E62" s="6"/>
      <c r="F62" s="19">
        <f t="shared" si="0"/>
        <v>1</v>
      </c>
      <c r="G62" s="6"/>
      <c r="H62" s="6"/>
      <c r="I62" s="6"/>
      <c r="J62" s="6"/>
      <c r="K62" s="19">
        <f t="shared" si="1"/>
        <v>0</v>
      </c>
      <c r="L62" s="6"/>
      <c r="M62" s="6"/>
      <c r="N62" s="6"/>
      <c r="O62" s="6"/>
      <c r="P62" s="19">
        <f t="shared" si="2"/>
        <v>0</v>
      </c>
      <c r="Q62" s="17">
        <f t="shared" si="3"/>
        <v>1</v>
      </c>
    </row>
    <row r="63" spans="1:17" x14ac:dyDescent="0.25">
      <c r="A63" s="17" t="s">
        <v>513</v>
      </c>
      <c r="B63" s="6"/>
      <c r="C63" s="6"/>
      <c r="D63" s="6"/>
      <c r="E63" s="6"/>
      <c r="F63" s="19">
        <f t="shared" si="0"/>
        <v>0</v>
      </c>
      <c r="G63" s="6">
        <v>1</v>
      </c>
      <c r="H63" s="6"/>
      <c r="I63" s="6"/>
      <c r="J63" s="6"/>
      <c r="K63" s="19">
        <f t="shared" si="1"/>
        <v>1</v>
      </c>
      <c r="L63" s="6"/>
      <c r="M63" s="6"/>
      <c r="N63" s="6"/>
      <c r="O63" s="6"/>
      <c r="P63" s="19">
        <f t="shared" si="2"/>
        <v>0</v>
      </c>
      <c r="Q63" s="17">
        <f t="shared" si="3"/>
        <v>1</v>
      </c>
    </row>
    <row r="64" spans="1:17" x14ac:dyDescent="0.25">
      <c r="A64" s="17" t="s">
        <v>514</v>
      </c>
      <c r="B64" s="6"/>
      <c r="C64" s="6"/>
      <c r="D64" s="6"/>
      <c r="E64" s="6"/>
      <c r="F64" s="19">
        <f t="shared" si="0"/>
        <v>0</v>
      </c>
      <c r="G64" s="6">
        <v>1</v>
      </c>
      <c r="H64" s="6"/>
      <c r="I64" s="6"/>
      <c r="J64" s="6"/>
      <c r="K64" s="19">
        <f t="shared" si="1"/>
        <v>1</v>
      </c>
      <c r="L64" s="6"/>
      <c r="M64" s="6"/>
      <c r="N64" s="6"/>
      <c r="O64" s="6"/>
      <c r="P64" s="19">
        <f t="shared" si="2"/>
        <v>0</v>
      </c>
      <c r="Q64" s="17">
        <f t="shared" si="3"/>
        <v>1</v>
      </c>
    </row>
    <row r="65" spans="1:17" x14ac:dyDescent="0.25">
      <c r="A65" s="17" t="s">
        <v>515</v>
      </c>
      <c r="B65" s="6"/>
      <c r="C65" s="6"/>
      <c r="D65" s="6"/>
      <c r="E65" s="6"/>
      <c r="F65" s="19">
        <f t="shared" si="0"/>
        <v>0</v>
      </c>
      <c r="G65" s="6">
        <v>1</v>
      </c>
      <c r="H65" s="6"/>
      <c r="I65" s="6"/>
      <c r="J65" s="6"/>
      <c r="K65" s="19">
        <f t="shared" si="1"/>
        <v>1</v>
      </c>
      <c r="L65" s="6"/>
      <c r="M65" s="6"/>
      <c r="N65" s="6"/>
      <c r="O65" s="6"/>
      <c r="P65" s="19">
        <f t="shared" si="2"/>
        <v>0</v>
      </c>
      <c r="Q65" s="17">
        <f t="shared" si="3"/>
        <v>1</v>
      </c>
    </row>
    <row r="66" spans="1:17" x14ac:dyDescent="0.25">
      <c r="A66" s="17" t="s">
        <v>516</v>
      </c>
      <c r="B66" s="6"/>
      <c r="C66" s="6"/>
      <c r="D66" s="6"/>
      <c r="E66" s="6"/>
      <c r="F66" s="19">
        <f t="shared" si="0"/>
        <v>0</v>
      </c>
      <c r="G66" s="6">
        <v>1</v>
      </c>
      <c r="H66" s="6"/>
      <c r="I66" s="6"/>
      <c r="J66" s="6"/>
      <c r="K66" s="19">
        <f t="shared" si="1"/>
        <v>1</v>
      </c>
      <c r="L66" s="6"/>
      <c r="M66" s="6"/>
      <c r="N66" s="6"/>
      <c r="O66" s="6"/>
      <c r="P66" s="19">
        <f t="shared" si="2"/>
        <v>0</v>
      </c>
      <c r="Q66" s="17">
        <f t="shared" si="3"/>
        <v>1</v>
      </c>
    </row>
    <row r="67" spans="1:17" x14ac:dyDescent="0.25">
      <c r="A67" s="17" t="s">
        <v>517</v>
      </c>
      <c r="B67" s="6"/>
      <c r="C67" s="6"/>
      <c r="D67" s="6"/>
      <c r="E67" s="6"/>
      <c r="F67" s="19">
        <f t="shared" si="0"/>
        <v>0</v>
      </c>
      <c r="G67" s="6">
        <v>1</v>
      </c>
      <c r="H67" s="6"/>
      <c r="I67" s="6"/>
      <c r="J67" s="6"/>
      <c r="K67" s="19">
        <f t="shared" si="1"/>
        <v>1</v>
      </c>
      <c r="L67" s="6"/>
      <c r="M67" s="6"/>
      <c r="N67" s="6"/>
      <c r="O67" s="6"/>
      <c r="P67" s="19">
        <f t="shared" si="2"/>
        <v>0</v>
      </c>
      <c r="Q67" s="17">
        <f t="shared" si="3"/>
        <v>1</v>
      </c>
    </row>
    <row r="68" spans="1:17" x14ac:dyDescent="0.25">
      <c r="A68" s="17" t="s">
        <v>532</v>
      </c>
      <c r="B68" s="6">
        <v>1</v>
      </c>
      <c r="C68" s="6">
        <v>1</v>
      </c>
      <c r="D68" s="6"/>
      <c r="E68" s="6"/>
      <c r="F68" s="19">
        <f t="shared" ref="F68:F82" si="4">SUM($B68:$D68)</f>
        <v>2</v>
      </c>
      <c r="G68" s="6"/>
      <c r="H68" s="6"/>
      <c r="I68" s="6"/>
      <c r="J68" s="6"/>
      <c r="K68" s="19">
        <f t="shared" ref="K68:K82" si="5">SUM($G68:$J68)</f>
        <v>0</v>
      </c>
      <c r="L68" s="6"/>
      <c r="M68" s="6"/>
      <c r="N68" s="6"/>
      <c r="O68" s="6"/>
      <c r="P68" s="19">
        <f t="shared" ref="P68:P82" si="6">SUM($L68:$O68)</f>
        <v>0</v>
      </c>
      <c r="Q68" s="17">
        <f t="shared" ref="Q68:Q82" si="7">SUM($F68,$K68,$P68)</f>
        <v>2</v>
      </c>
    </row>
    <row r="69" spans="1:17" x14ac:dyDescent="0.25">
      <c r="A69" s="17" t="s">
        <v>518</v>
      </c>
      <c r="B69" s="6">
        <v>3</v>
      </c>
      <c r="C69" s="6"/>
      <c r="D69" s="6">
        <v>1</v>
      </c>
      <c r="E69" s="6"/>
      <c r="F69" s="19">
        <f t="shared" si="4"/>
        <v>4</v>
      </c>
      <c r="G69" s="6"/>
      <c r="H69" s="6"/>
      <c r="I69" s="6"/>
      <c r="J69" s="6"/>
      <c r="K69" s="19">
        <f t="shared" si="5"/>
        <v>0</v>
      </c>
      <c r="L69" s="6"/>
      <c r="M69" s="6"/>
      <c r="N69" s="6"/>
      <c r="O69" s="6"/>
      <c r="P69" s="19">
        <f t="shared" si="6"/>
        <v>0</v>
      </c>
      <c r="Q69" s="17">
        <f t="shared" si="7"/>
        <v>4</v>
      </c>
    </row>
    <row r="70" spans="1:17" x14ac:dyDescent="0.25">
      <c r="A70" s="17" t="s">
        <v>519</v>
      </c>
      <c r="B70" s="6">
        <v>1</v>
      </c>
      <c r="C70" s="6"/>
      <c r="D70" s="6"/>
      <c r="E70" s="6"/>
      <c r="F70" s="19">
        <f t="shared" si="4"/>
        <v>1</v>
      </c>
      <c r="G70" s="6">
        <v>1</v>
      </c>
      <c r="H70" s="6"/>
      <c r="I70" s="6"/>
      <c r="J70" s="6"/>
      <c r="K70" s="19">
        <f t="shared" si="5"/>
        <v>1</v>
      </c>
      <c r="L70" s="6"/>
      <c r="M70" s="6"/>
      <c r="N70" s="6"/>
      <c r="O70" s="6"/>
      <c r="P70" s="19">
        <f t="shared" si="6"/>
        <v>0</v>
      </c>
      <c r="Q70" s="17">
        <f t="shared" si="7"/>
        <v>2</v>
      </c>
    </row>
    <row r="71" spans="1:17" x14ac:dyDescent="0.25">
      <c r="A71" s="17" t="s">
        <v>520</v>
      </c>
      <c r="B71" s="6">
        <v>1</v>
      </c>
      <c r="C71" s="6"/>
      <c r="D71" s="6"/>
      <c r="E71" s="6"/>
      <c r="F71" s="19">
        <f t="shared" si="4"/>
        <v>1</v>
      </c>
      <c r="G71" s="6"/>
      <c r="H71" s="6"/>
      <c r="I71" s="6"/>
      <c r="J71" s="6"/>
      <c r="K71" s="19">
        <f t="shared" si="5"/>
        <v>0</v>
      </c>
      <c r="L71" s="6"/>
      <c r="M71" s="6"/>
      <c r="N71" s="6"/>
      <c r="O71" s="6"/>
      <c r="P71" s="19">
        <f t="shared" si="6"/>
        <v>0</v>
      </c>
      <c r="Q71" s="17">
        <f t="shared" si="7"/>
        <v>1</v>
      </c>
    </row>
    <row r="72" spans="1:17" x14ac:dyDescent="0.25">
      <c r="A72" s="17" t="s">
        <v>522</v>
      </c>
      <c r="B72" s="6">
        <v>1</v>
      </c>
      <c r="C72" s="6"/>
      <c r="D72" s="6"/>
      <c r="E72" s="6"/>
      <c r="F72" s="19">
        <f t="shared" si="4"/>
        <v>1</v>
      </c>
      <c r="G72" s="6"/>
      <c r="H72" s="6"/>
      <c r="I72" s="6"/>
      <c r="J72" s="6"/>
      <c r="K72" s="19">
        <f t="shared" si="5"/>
        <v>0</v>
      </c>
      <c r="L72" s="6"/>
      <c r="M72" s="6"/>
      <c r="N72" s="6"/>
      <c r="O72" s="6"/>
      <c r="P72" s="19">
        <f t="shared" si="6"/>
        <v>0</v>
      </c>
      <c r="Q72" s="17">
        <f t="shared" si="7"/>
        <v>1</v>
      </c>
    </row>
    <row r="73" spans="1:17" x14ac:dyDescent="0.25">
      <c r="A73" s="17" t="s">
        <v>523</v>
      </c>
      <c r="B73" s="6"/>
      <c r="C73" s="6">
        <v>1</v>
      </c>
      <c r="D73" s="6"/>
      <c r="E73" s="6"/>
      <c r="F73" s="19">
        <f t="shared" si="4"/>
        <v>1</v>
      </c>
      <c r="G73" s="6"/>
      <c r="H73" s="6"/>
      <c r="I73" s="6"/>
      <c r="J73" s="6"/>
      <c r="K73" s="19">
        <f t="shared" si="5"/>
        <v>0</v>
      </c>
      <c r="L73" s="6"/>
      <c r="M73" s="6"/>
      <c r="N73" s="6"/>
      <c r="O73" s="6"/>
      <c r="P73" s="19">
        <f t="shared" si="6"/>
        <v>0</v>
      </c>
      <c r="Q73" s="17">
        <f t="shared" si="7"/>
        <v>1</v>
      </c>
    </row>
    <row r="74" spans="1:17" x14ac:dyDescent="0.25">
      <c r="A74" s="17" t="s">
        <v>524</v>
      </c>
      <c r="B74" s="6"/>
      <c r="C74" s="6">
        <v>2</v>
      </c>
      <c r="D74" s="6">
        <v>1</v>
      </c>
      <c r="E74" s="6"/>
      <c r="F74" s="19">
        <f t="shared" si="4"/>
        <v>3</v>
      </c>
      <c r="G74" s="6"/>
      <c r="H74" s="6"/>
      <c r="I74" s="6"/>
      <c r="J74" s="6"/>
      <c r="K74" s="19">
        <f t="shared" si="5"/>
        <v>0</v>
      </c>
      <c r="L74" s="6"/>
      <c r="M74" s="6"/>
      <c r="N74" s="6"/>
      <c r="O74" s="6"/>
      <c r="P74" s="19">
        <f t="shared" si="6"/>
        <v>0</v>
      </c>
      <c r="Q74" s="17">
        <f t="shared" si="7"/>
        <v>3</v>
      </c>
    </row>
    <row r="75" spans="1:17" x14ac:dyDescent="0.25">
      <c r="A75" s="17" t="s">
        <v>525</v>
      </c>
      <c r="B75" s="6"/>
      <c r="C75" s="6"/>
      <c r="D75" s="6">
        <v>1</v>
      </c>
      <c r="E75" s="6"/>
      <c r="F75" s="19">
        <f t="shared" si="4"/>
        <v>1</v>
      </c>
      <c r="G75" s="6"/>
      <c r="H75" s="6"/>
      <c r="I75" s="6"/>
      <c r="J75" s="6"/>
      <c r="K75" s="19">
        <f t="shared" si="5"/>
        <v>0</v>
      </c>
      <c r="L75" s="6"/>
      <c r="M75" s="6"/>
      <c r="N75" s="6"/>
      <c r="O75" s="6"/>
      <c r="P75" s="19">
        <f t="shared" si="6"/>
        <v>0</v>
      </c>
      <c r="Q75" s="17">
        <f t="shared" si="7"/>
        <v>1</v>
      </c>
    </row>
    <row r="76" spans="1:17" x14ac:dyDescent="0.25">
      <c r="A76" s="17" t="s">
        <v>527</v>
      </c>
      <c r="B76" s="6"/>
      <c r="C76" s="6"/>
      <c r="D76" s="6"/>
      <c r="E76" s="6"/>
      <c r="F76" s="19">
        <f t="shared" si="4"/>
        <v>0</v>
      </c>
      <c r="G76" s="6"/>
      <c r="H76" s="6"/>
      <c r="I76" s="6"/>
      <c r="J76" s="6">
        <v>1</v>
      </c>
      <c r="K76" s="19">
        <f t="shared" si="5"/>
        <v>1</v>
      </c>
      <c r="L76" s="6"/>
      <c r="M76" s="6"/>
      <c r="N76" s="6"/>
      <c r="O76" s="6"/>
      <c r="P76" s="19">
        <f t="shared" si="6"/>
        <v>0</v>
      </c>
      <c r="Q76" s="17">
        <f t="shared" si="7"/>
        <v>1</v>
      </c>
    </row>
    <row r="77" spans="1:17" x14ac:dyDescent="0.25">
      <c r="A77" s="17" t="s">
        <v>526</v>
      </c>
      <c r="B77" s="6">
        <v>1</v>
      </c>
      <c r="C77" s="6"/>
      <c r="D77" s="6"/>
      <c r="E77" s="6"/>
      <c r="F77" s="19">
        <f t="shared" si="4"/>
        <v>1</v>
      </c>
      <c r="G77" s="6"/>
      <c r="H77" s="6"/>
      <c r="I77" s="6"/>
      <c r="J77" s="6"/>
      <c r="K77" s="19">
        <f t="shared" si="5"/>
        <v>0</v>
      </c>
      <c r="L77" s="6"/>
      <c r="M77" s="6"/>
      <c r="N77" s="6"/>
      <c r="O77" s="6"/>
      <c r="P77" s="19">
        <f t="shared" si="6"/>
        <v>0</v>
      </c>
      <c r="Q77" s="17">
        <f t="shared" si="7"/>
        <v>1</v>
      </c>
    </row>
    <row r="78" spans="1:17" x14ac:dyDescent="0.25">
      <c r="A78" s="17" t="s">
        <v>528</v>
      </c>
      <c r="B78" s="6"/>
      <c r="C78" s="6"/>
      <c r="D78" s="6"/>
      <c r="E78" s="6"/>
      <c r="F78" s="19">
        <f t="shared" si="4"/>
        <v>0</v>
      </c>
      <c r="G78" s="6"/>
      <c r="H78" s="6"/>
      <c r="I78" s="6"/>
      <c r="J78" s="6">
        <v>1</v>
      </c>
      <c r="K78" s="19">
        <f t="shared" si="5"/>
        <v>1</v>
      </c>
      <c r="L78" s="6"/>
      <c r="M78" s="6"/>
      <c r="N78" s="6"/>
      <c r="O78" s="6"/>
      <c r="P78" s="19">
        <f t="shared" si="6"/>
        <v>0</v>
      </c>
      <c r="Q78" s="17">
        <f t="shared" si="7"/>
        <v>1</v>
      </c>
    </row>
    <row r="79" spans="1:17" x14ac:dyDescent="0.25">
      <c r="A79" s="17" t="s">
        <v>529</v>
      </c>
      <c r="B79" s="6"/>
      <c r="C79" s="6"/>
      <c r="D79" s="6">
        <v>1</v>
      </c>
      <c r="E79" s="6"/>
      <c r="F79" s="19">
        <f t="shared" si="4"/>
        <v>1</v>
      </c>
      <c r="G79" s="6"/>
      <c r="H79" s="6">
        <v>1</v>
      </c>
      <c r="I79" s="6"/>
      <c r="J79" s="6"/>
      <c r="K79" s="19">
        <f t="shared" si="5"/>
        <v>1</v>
      </c>
      <c r="L79" s="6"/>
      <c r="M79" s="6"/>
      <c r="N79" s="6"/>
      <c r="O79" s="6"/>
      <c r="P79" s="19">
        <f t="shared" si="6"/>
        <v>0</v>
      </c>
      <c r="Q79" s="17">
        <f t="shared" si="7"/>
        <v>2</v>
      </c>
    </row>
    <row r="80" spans="1:17" x14ac:dyDescent="0.25">
      <c r="A80" s="17" t="s">
        <v>530</v>
      </c>
      <c r="B80" s="6"/>
      <c r="C80" s="6"/>
      <c r="D80" s="6"/>
      <c r="E80" s="6"/>
      <c r="F80" s="19">
        <f t="shared" si="4"/>
        <v>0</v>
      </c>
      <c r="G80" s="6"/>
      <c r="H80" s="6"/>
      <c r="I80" s="6"/>
      <c r="J80" s="6"/>
      <c r="K80" s="19">
        <f t="shared" si="5"/>
        <v>0</v>
      </c>
      <c r="L80" s="6"/>
      <c r="M80" s="6"/>
      <c r="N80" s="6"/>
      <c r="O80" s="6"/>
      <c r="P80" s="19">
        <f t="shared" si="6"/>
        <v>0</v>
      </c>
      <c r="Q80" s="17">
        <f t="shared" si="7"/>
        <v>0</v>
      </c>
    </row>
    <row r="81" spans="1:17" x14ac:dyDescent="0.25">
      <c r="A81" s="17" t="s">
        <v>531</v>
      </c>
      <c r="B81" s="6">
        <v>1</v>
      </c>
      <c r="C81" s="6"/>
      <c r="D81" s="6"/>
      <c r="E81" s="6"/>
      <c r="F81" s="19">
        <f t="shared" si="4"/>
        <v>1</v>
      </c>
      <c r="G81" s="6"/>
      <c r="H81" s="6"/>
      <c r="I81" s="6"/>
      <c r="J81" s="6"/>
      <c r="K81" s="19">
        <f t="shared" si="5"/>
        <v>0</v>
      </c>
      <c r="L81" s="6"/>
      <c r="M81" s="6"/>
      <c r="N81" s="6"/>
      <c r="O81" s="6"/>
      <c r="P81" s="19">
        <f t="shared" si="6"/>
        <v>0</v>
      </c>
      <c r="Q81" s="17">
        <f t="shared" si="7"/>
        <v>1</v>
      </c>
    </row>
    <row r="82" spans="1:17" x14ac:dyDescent="0.25">
      <c r="A82" s="27" t="s">
        <v>533</v>
      </c>
      <c r="B82" s="28"/>
      <c r="C82" s="28"/>
      <c r="D82" s="28"/>
      <c r="E82" s="28"/>
      <c r="F82" s="29">
        <f t="shared" si="4"/>
        <v>0</v>
      </c>
      <c r="G82" s="28"/>
      <c r="H82" s="28"/>
      <c r="I82" s="28">
        <v>1</v>
      </c>
      <c r="J82" s="28"/>
      <c r="K82" s="29">
        <f t="shared" si="5"/>
        <v>1</v>
      </c>
      <c r="L82" s="28"/>
      <c r="M82" s="28"/>
      <c r="N82" s="28"/>
      <c r="O82" s="28"/>
      <c r="P82" s="29">
        <f t="shared" si="6"/>
        <v>0</v>
      </c>
      <c r="Q82" s="30">
        <f t="shared" si="7"/>
        <v>1</v>
      </c>
    </row>
    <row r="83" spans="1:17" x14ac:dyDescent="0.25">
      <c r="Q83" s="6"/>
    </row>
  </sheetData>
  <sortState xmlns:xlrd2="http://schemas.microsoft.com/office/spreadsheetml/2017/richdata2" ref="A3:Q59">
    <sortCondition ref="A3:A59"/>
  </sortState>
  <mergeCells count="7">
    <mergeCell ref="Q1:Q2"/>
    <mergeCell ref="B1:E1"/>
    <mergeCell ref="G1:J1"/>
    <mergeCell ref="L1:O1"/>
    <mergeCell ref="F1:F2"/>
    <mergeCell ref="K1:K2"/>
    <mergeCell ref="P1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725D-0DC0-4B23-A249-2363D196CF16}">
  <sheetPr filterMode="1"/>
  <dimension ref="A1:AH83"/>
  <sheetViews>
    <sheetView topLeftCell="A51" zoomScale="90" zoomScaleNormal="90" workbookViewId="0">
      <selection activeCell="Q103" sqref="Q103"/>
    </sheetView>
  </sheetViews>
  <sheetFormatPr defaultRowHeight="13.2" x14ac:dyDescent="0.25"/>
  <cols>
    <col min="1" max="1" width="22.33203125" customWidth="1"/>
    <col min="2" max="2" width="9.33203125" customWidth="1"/>
    <col min="3" max="3" width="9.44140625" customWidth="1"/>
    <col min="4" max="4" width="9.6640625" customWidth="1"/>
    <col min="5" max="6" width="6.21875" customWidth="1"/>
    <col min="7" max="7" width="11.33203125" customWidth="1"/>
    <col min="8" max="8" width="10.77734375" customWidth="1"/>
    <col min="9" max="9" width="11" customWidth="1"/>
    <col min="10" max="11" width="7.77734375" customWidth="1"/>
    <col min="15" max="16" width="7.21875" customWidth="1"/>
    <col min="17" max="17" width="10" customWidth="1"/>
    <col min="18" max="18" width="8.21875" customWidth="1"/>
    <col min="19" max="19" width="8.6640625" customWidth="1"/>
    <col min="20" max="20" width="8.5546875" customWidth="1"/>
    <col min="21" max="21" width="7" customWidth="1"/>
    <col min="22" max="22" width="9.6640625" customWidth="1"/>
    <col min="23" max="23" width="11.21875" customWidth="1"/>
  </cols>
  <sheetData>
    <row r="1" spans="1:34" x14ac:dyDescent="0.25">
      <c r="A1" s="15" t="s">
        <v>464</v>
      </c>
      <c r="B1" s="21" t="s">
        <v>458</v>
      </c>
      <c r="C1" s="21"/>
      <c r="D1" s="21"/>
      <c r="E1" s="21"/>
      <c r="F1" s="18" t="s">
        <v>458</v>
      </c>
      <c r="G1" s="21" t="s">
        <v>459</v>
      </c>
      <c r="H1" s="21"/>
      <c r="I1" s="21"/>
      <c r="J1" s="21"/>
      <c r="K1" s="18" t="s">
        <v>459</v>
      </c>
      <c r="L1" s="21" t="s">
        <v>460</v>
      </c>
      <c r="M1" s="21"/>
      <c r="N1" s="21"/>
      <c r="O1" s="21"/>
      <c r="P1" s="18" t="s">
        <v>460</v>
      </c>
      <c r="Q1" s="22" t="s">
        <v>538</v>
      </c>
      <c r="R1" s="32" t="s">
        <v>7</v>
      </c>
      <c r="S1" s="5" t="s">
        <v>99</v>
      </c>
      <c r="T1" s="5" t="s">
        <v>140</v>
      </c>
      <c r="U1" s="5" t="s">
        <v>384</v>
      </c>
      <c r="V1" s="3" t="s">
        <v>539</v>
      </c>
      <c r="W1" s="3" t="s">
        <v>540</v>
      </c>
      <c r="X1" s="34" t="s">
        <v>542</v>
      </c>
      <c r="Y1" s="3" t="s">
        <v>545</v>
      </c>
      <c r="Z1" s="3" t="s">
        <v>546</v>
      </c>
      <c r="AA1" s="36" t="s">
        <v>539</v>
      </c>
      <c r="AB1" s="36"/>
      <c r="AC1" s="36"/>
      <c r="AD1" s="36"/>
      <c r="AE1" s="36" t="s">
        <v>459</v>
      </c>
      <c r="AF1" s="36"/>
      <c r="AG1" s="36"/>
      <c r="AH1" s="36"/>
    </row>
    <row r="2" spans="1:34" ht="13.2" hidden="1" customHeight="1" x14ac:dyDescent="0.25">
      <c r="A2" s="23" t="s">
        <v>1</v>
      </c>
      <c r="B2" s="24" t="s">
        <v>465</v>
      </c>
      <c r="C2" s="24" t="s">
        <v>466</v>
      </c>
      <c r="D2" s="24" t="s">
        <v>467</v>
      </c>
      <c r="E2" s="24" t="s">
        <v>384</v>
      </c>
      <c r="F2" s="25"/>
      <c r="G2" s="24" t="s">
        <v>465</v>
      </c>
      <c r="H2" s="24" t="s">
        <v>466</v>
      </c>
      <c r="I2" s="24" t="s">
        <v>467</v>
      </c>
      <c r="J2" s="24" t="s">
        <v>384</v>
      </c>
      <c r="K2" s="25"/>
      <c r="L2" s="24" t="s">
        <v>465</v>
      </c>
      <c r="M2" s="24" t="s">
        <v>466</v>
      </c>
      <c r="N2" s="24" t="s">
        <v>467</v>
      </c>
      <c r="O2" s="24" t="s">
        <v>384</v>
      </c>
      <c r="P2" s="25"/>
      <c r="Q2" s="26"/>
    </row>
    <row r="3" spans="1:34" ht="13.2" hidden="1" customHeight="1" x14ac:dyDescent="0.25">
      <c r="A3" s="16" t="s">
        <v>469</v>
      </c>
      <c r="B3" s="6">
        <v>1</v>
      </c>
      <c r="C3" s="6"/>
      <c r="D3" s="6"/>
      <c r="E3" s="6"/>
      <c r="F3" s="19">
        <f>SUM($B3:$D3)</f>
        <v>1</v>
      </c>
      <c r="G3" s="6"/>
      <c r="H3" s="6"/>
      <c r="I3" s="6"/>
      <c r="J3" s="6"/>
      <c r="K3" s="19">
        <f>SUM($G3:$J3)</f>
        <v>0</v>
      </c>
      <c r="L3" s="6"/>
      <c r="M3" s="6"/>
      <c r="N3" s="6"/>
      <c r="O3" s="6"/>
      <c r="P3" s="19">
        <f>SUM($L3:$O3)</f>
        <v>0</v>
      </c>
      <c r="Q3" s="17">
        <f>SUM($F3,$K3,$P3)</f>
        <v>1</v>
      </c>
    </row>
    <row r="4" spans="1:34" x14ac:dyDescent="0.25">
      <c r="A4" s="16" t="s">
        <v>472</v>
      </c>
      <c r="B4" s="6">
        <v>1</v>
      </c>
      <c r="C4" s="6">
        <v>1</v>
      </c>
      <c r="D4" s="6">
        <v>1</v>
      </c>
      <c r="E4" s="6"/>
      <c r="F4" s="19">
        <f t="shared" ref="F4:F67" si="0">SUM($B4:$D4)</f>
        <v>3</v>
      </c>
      <c r="G4" s="6">
        <v>2</v>
      </c>
      <c r="H4" s="6"/>
      <c r="I4" s="6">
        <v>1</v>
      </c>
      <c r="J4" s="6"/>
      <c r="K4" s="19">
        <f t="shared" ref="K4:K67" si="1">SUM($G4:$J4)</f>
        <v>3</v>
      </c>
      <c r="L4" s="6"/>
      <c r="M4" s="6"/>
      <c r="N4" s="6"/>
      <c r="O4" s="6"/>
      <c r="P4" s="19">
        <f t="shared" ref="P4:P67" si="2">SUM($L4:$O4)</f>
        <v>0</v>
      </c>
      <c r="Q4" s="17">
        <f t="shared" ref="Q4:Q67" si="3">SUM($F4,$K4,$P4)</f>
        <v>6</v>
      </c>
      <c r="R4" s="6">
        <f>SUM($B4, $G4, $L4)</f>
        <v>3</v>
      </c>
      <c r="S4" s="6">
        <f>SUM($C4, $H4, $M4)</f>
        <v>1</v>
      </c>
      <c r="T4" s="6">
        <f>SUM($D4, $I4, $N4)</f>
        <v>2</v>
      </c>
      <c r="U4" s="6">
        <f>SUM($E4, $J4, $O4)</f>
        <v>0</v>
      </c>
      <c r="V4" s="33">
        <f>$F4/SUM(Odpowiedzi!B$119:B$122)*100</f>
        <v>4.225352112676056</v>
      </c>
      <c r="W4" s="33">
        <f>$K4/SUM(Odpowiedzi!C$119:C$122)*100</f>
        <v>7.3170731707317067</v>
      </c>
      <c r="X4">
        <f>R4/SUM(Odpowiedzi!$B$119:$C$119)*100</f>
        <v>3.7037037037037033</v>
      </c>
      <c r="Y4">
        <f>S4/SUM(Odpowiedzi!$B$120:$C$120)*100</f>
        <v>8.3333333333333321</v>
      </c>
      <c r="Z4">
        <f>T4/SUM(Odpowiedzi!$B$121:$C$121)*100</f>
        <v>12.5</v>
      </c>
      <c r="AA4" s="35" t="s">
        <v>7</v>
      </c>
      <c r="AB4" s="3" t="s">
        <v>99</v>
      </c>
      <c r="AC4" s="3" t="s">
        <v>140</v>
      </c>
      <c r="AD4" s="3" t="s">
        <v>384</v>
      </c>
      <c r="AE4" s="35" t="s">
        <v>7</v>
      </c>
      <c r="AF4" s="3" t="s">
        <v>99</v>
      </c>
      <c r="AG4" s="3" t="s">
        <v>140</v>
      </c>
      <c r="AH4" s="3" t="s">
        <v>384</v>
      </c>
    </row>
    <row r="5" spans="1:34" x14ac:dyDescent="0.25">
      <c r="A5" s="16" t="s">
        <v>421</v>
      </c>
      <c r="B5" s="6">
        <v>3</v>
      </c>
      <c r="C5" s="6">
        <v>1</v>
      </c>
      <c r="D5" s="6">
        <v>1</v>
      </c>
      <c r="E5" s="6">
        <v>1</v>
      </c>
      <c r="F5" s="19">
        <f t="shared" si="0"/>
        <v>5</v>
      </c>
      <c r="G5" s="6">
        <v>1</v>
      </c>
      <c r="H5" s="6"/>
      <c r="I5" s="6"/>
      <c r="J5" s="6"/>
      <c r="K5" s="19">
        <f t="shared" si="1"/>
        <v>1</v>
      </c>
      <c r="L5" s="6"/>
      <c r="M5" s="6"/>
      <c r="N5" s="6"/>
      <c r="O5" s="6"/>
      <c r="P5" s="19">
        <f t="shared" si="2"/>
        <v>0</v>
      </c>
      <c r="Q5" s="17">
        <f t="shared" si="3"/>
        <v>6</v>
      </c>
      <c r="R5" s="6">
        <f>SUM($B5, $G5, $L5)</f>
        <v>4</v>
      </c>
      <c r="S5" s="6">
        <f>SUM($C5, $H5, $M5)</f>
        <v>1</v>
      </c>
      <c r="T5" s="6">
        <f>SUM($D5, $I5, $N5)</f>
        <v>1</v>
      </c>
      <c r="U5" s="6">
        <f>SUM($E5, $J5, $O5)</f>
        <v>1</v>
      </c>
      <c r="V5" s="33">
        <f>$F5/SUM(Odpowiedzi!B$119:B$122)*100</f>
        <v>7.042253521126761</v>
      </c>
      <c r="W5" s="33">
        <f>$K5/SUM(Odpowiedzi!C$119:C$122)*100</f>
        <v>2.4390243902439024</v>
      </c>
      <c r="X5">
        <f>R5/SUM(Odpowiedzi!$B$119:$C$119)*100</f>
        <v>4.9382716049382713</v>
      </c>
      <c r="Y5">
        <f>S5/SUM(Odpowiedzi!$B$120:$C$120)*100</f>
        <v>8.3333333333333321</v>
      </c>
      <c r="Z5">
        <f>T5/SUM(Odpowiedzi!$B$121:$C$121)*100</f>
        <v>6.25</v>
      </c>
    </row>
    <row r="6" spans="1:34" ht="13.2" hidden="1" customHeight="1" x14ac:dyDescent="0.25">
      <c r="A6" s="16" t="s">
        <v>477</v>
      </c>
      <c r="B6" s="6"/>
      <c r="C6" s="6"/>
      <c r="D6" s="6"/>
      <c r="E6" s="6"/>
      <c r="F6" s="19">
        <f t="shared" si="0"/>
        <v>0</v>
      </c>
      <c r="G6" s="6">
        <v>1</v>
      </c>
      <c r="H6" s="6"/>
      <c r="I6" s="6"/>
      <c r="J6" s="6"/>
      <c r="K6" s="19">
        <f t="shared" si="1"/>
        <v>1</v>
      </c>
      <c r="L6" s="6"/>
      <c r="M6" s="6"/>
      <c r="N6" s="6"/>
      <c r="O6" s="6"/>
      <c r="P6" s="19">
        <f t="shared" si="2"/>
        <v>0</v>
      </c>
      <c r="Q6" s="17">
        <f t="shared" si="3"/>
        <v>1</v>
      </c>
    </row>
    <row r="7" spans="1:34" ht="13.2" hidden="1" customHeight="1" x14ac:dyDescent="0.25">
      <c r="A7" s="16" t="s">
        <v>489</v>
      </c>
      <c r="B7" s="6"/>
      <c r="C7" s="6"/>
      <c r="D7" s="6"/>
      <c r="E7" s="6"/>
      <c r="F7" s="19">
        <f t="shared" si="0"/>
        <v>0</v>
      </c>
      <c r="G7" s="6">
        <v>1</v>
      </c>
      <c r="H7" s="6"/>
      <c r="I7" s="6"/>
      <c r="J7" s="6"/>
      <c r="K7" s="19">
        <f t="shared" si="1"/>
        <v>1</v>
      </c>
      <c r="L7" s="6"/>
      <c r="M7" s="6"/>
      <c r="N7" s="6"/>
      <c r="O7" s="6"/>
      <c r="P7" s="19">
        <f t="shared" si="2"/>
        <v>0</v>
      </c>
      <c r="Q7" s="17">
        <f t="shared" si="3"/>
        <v>1</v>
      </c>
    </row>
    <row r="8" spans="1:34" ht="13.2" hidden="1" customHeight="1" x14ac:dyDescent="0.25">
      <c r="A8" s="16" t="s">
        <v>471</v>
      </c>
      <c r="B8" s="6">
        <v>1</v>
      </c>
      <c r="C8" s="6"/>
      <c r="D8" s="6"/>
      <c r="E8" s="6"/>
      <c r="F8" s="19">
        <f t="shared" si="0"/>
        <v>1</v>
      </c>
      <c r="G8" s="6"/>
      <c r="H8" s="6"/>
      <c r="I8" s="6"/>
      <c r="J8" s="6"/>
      <c r="K8" s="19">
        <f t="shared" si="1"/>
        <v>0</v>
      </c>
      <c r="L8" s="6"/>
      <c r="M8" s="6"/>
      <c r="N8" s="6"/>
      <c r="O8" s="6"/>
      <c r="P8" s="19">
        <f t="shared" si="2"/>
        <v>0</v>
      </c>
      <c r="Q8" s="17">
        <f t="shared" si="3"/>
        <v>1</v>
      </c>
    </row>
    <row r="9" spans="1:34" ht="13.2" hidden="1" customHeight="1" x14ac:dyDescent="0.25">
      <c r="A9" s="16" t="s">
        <v>482</v>
      </c>
      <c r="B9" s="6"/>
      <c r="C9" s="6"/>
      <c r="D9" s="6"/>
      <c r="E9" s="6"/>
      <c r="F9" s="19">
        <f t="shared" si="0"/>
        <v>0</v>
      </c>
      <c r="G9" s="6">
        <v>1</v>
      </c>
      <c r="H9" s="6"/>
      <c r="I9" s="6"/>
      <c r="J9" s="6"/>
      <c r="K9" s="19">
        <f t="shared" si="1"/>
        <v>1</v>
      </c>
      <c r="L9" s="6"/>
      <c r="M9" s="6"/>
      <c r="N9" s="6"/>
      <c r="O9" s="6"/>
      <c r="P9" s="19">
        <f t="shared" si="2"/>
        <v>0</v>
      </c>
      <c r="Q9" s="17">
        <f t="shared" si="3"/>
        <v>1</v>
      </c>
    </row>
    <row r="10" spans="1:34" ht="13.2" hidden="1" customHeight="1" x14ac:dyDescent="0.25">
      <c r="A10" s="17" t="s">
        <v>502</v>
      </c>
      <c r="B10" s="6"/>
      <c r="C10" s="6">
        <v>1</v>
      </c>
      <c r="D10" s="6">
        <v>1</v>
      </c>
      <c r="E10" s="6"/>
      <c r="F10" s="19">
        <f t="shared" si="0"/>
        <v>2</v>
      </c>
      <c r="G10" s="6"/>
      <c r="H10" s="6"/>
      <c r="I10" s="6"/>
      <c r="J10" s="6"/>
      <c r="K10" s="19">
        <f t="shared" si="1"/>
        <v>0</v>
      </c>
      <c r="L10" s="6"/>
      <c r="M10" s="6"/>
      <c r="N10" s="6"/>
      <c r="O10" s="6"/>
      <c r="P10" s="19">
        <f t="shared" si="2"/>
        <v>0</v>
      </c>
      <c r="Q10" s="17">
        <f t="shared" si="3"/>
        <v>2</v>
      </c>
    </row>
    <row r="11" spans="1:34" ht="13.2" hidden="1" customHeight="1" x14ac:dyDescent="0.25">
      <c r="A11" s="17" t="s">
        <v>505</v>
      </c>
      <c r="B11" s="6">
        <v>2</v>
      </c>
      <c r="C11" s="6"/>
      <c r="D11" s="6">
        <v>1</v>
      </c>
      <c r="E11" s="6"/>
      <c r="F11" s="19">
        <f t="shared" si="0"/>
        <v>3</v>
      </c>
      <c r="G11" s="6">
        <v>1</v>
      </c>
      <c r="H11" s="6"/>
      <c r="I11" s="6">
        <v>1</v>
      </c>
      <c r="J11" s="6"/>
      <c r="K11" s="19">
        <f t="shared" si="1"/>
        <v>2</v>
      </c>
      <c r="L11" s="6"/>
      <c r="M11" s="6"/>
      <c r="N11" s="6"/>
      <c r="O11" s="6"/>
      <c r="P11" s="19">
        <f t="shared" si="2"/>
        <v>0</v>
      </c>
      <c r="Q11" s="17">
        <f t="shared" si="3"/>
        <v>5</v>
      </c>
    </row>
    <row r="12" spans="1:34" ht="13.2" hidden="1" customHeight="1" x14ac:dyDescent="0.25">
      <c r="A12" s="17" t="s">
        <v>493</v>
      </c>
      <c r="B12" s="6"/>
      <c r="C12" s="6"/>
      <c r="D12" s="6"/>
      <c r="E12" s="6"/>
      <c r="F12" s="19">
        <f t="shared" si="0"/>
        <v>0</v>
      </c>
      <c r="G12" s="6"/>
      <c r="H12" s="6"/>
      <c r="I12" s="6"/>
      <c r="J12" s="6"/>
      <c r="K12" s="19">
        <f t="shared" si="1"/>
        <v>0</v>
      </c>
      <c r="L12" s="6">
        <v>1</v>
      </c>
      <c r="M12" s="6"/>
      <c r="N12" s="6"/>
      <c r="O12" s="6"/>
      <c r="P12" s="19">
        <f t="shared" si="2"/>
        <v>1</v>
      </c>
      <c r="Q12" s="17">
        <f t="shared" si="3"/>
        <v>1</v>
      </c>
    </row>
    <row r="13" spans="1:34" ht="13.2" hidden="1" customHeight="1" x14ac:dyDescent="0.25">
      <c r="A13" s="16" t="s">
        <v>485</v>
      </c>
      <c r="B13" s="6">
        <v>3</v>
      </c>
      <c r="C13" s="6"/>
      <c r="D13" s="6"/>
      <c r="E13" s="6"/>
      <c r="F13" s="19">
        <f t="shared" si="0"/>
        <v>3</v>
      </c>
      <c r="G13" s="6"/>
      <c r="H13" s="6"/>
      <c r="I13" s="6"/>
      <c r="J13" s="6"/>
      <c r="K13" s="19">
        <f t="shared" si="1"/>
        <v>0</v>
      </c>
      <c r="L13" s="6"/>
      <c r="M13" s="6"/>
      <c r="N13" s="6"/>
      <c r="O13" s="6"/>
      <c r="P13" s="19">
        <f t="shared" si="2"/>
        <v>0</v>
      </c>
      <c r="Q13" s="17">
        <f t="shared" si="3"/>
        <v>3</v>
      </c>
    </row>
    <row r="14" spans="1:34" x14ac:dyDescent="0.25">
      <c r="A14" s="16" t="s">
        <v>474</v>
      </c>
      <c r="B14" s="6">
        <v>2</v>
      </c>
      <c r="C14" s="6">
        <v>1</v>
      </c>
      <c r="D14" s="6"/>
      <c r="E14" s="6">
        <v>1</v>
      </c>
      <c r="F14" s="19">
        <f t="shared" si="0"/>
        <v>3</v>
      </c>
      <c r="G14" s="6">
        <v>2</v>
      </c>
      <c r="H14" s="6"/>
      <c r="I14" s="6">
        <v>1</v>
      </c>
      <c r="J14" s="6"/>
      <c r="K14" s="19">
        <f t="shared" si="1"/>
        <v>3</v>
      </c>
      <c r="L14" s="6">
        <v>1</v>
      </c>
      <c r="M14" s="6"/>
      <c r="N14" s="6"/>
      <c r="O14" s="6"/>
      <c r="P14" s="19">
        <f t="shared" si="2"/>
        <v>1</v>
      </c>
      <c r="Q14" s="17">
        <f t="shared" si="3"/>
        <v>7</v>
      </c>
      <c r="R14" s="6">
        <f>SUM($B14, $G14, $L14)</f>
        <v>5</v>
      </c>
      <c r="S14" s="6">
        <f>SUM($C14, $H14, $M14)</f>
        <v>1</v>
      </c>
      <c r="T14" s="6">
        <f>SUM($D14, $I14, $N14)</f>
        <v>1</v>
      </c>
      <c r="U14" s="6">
        <f>SUM($E14, $J14, $O14)</f>
        <v>1</v>
      </c>
      <c r="V14" s="33">
        <f>$F14/SUM(Odpowiedzi!B$119:B$122)*100</f>
        <v>4.225352112676056</v>
      </c>
      <c r="W14" s="33">
        <f>$K14/SUM(Odpowiedzi!C$119:C$122)*100</f>
        <v>7.3170731707317067</v>
      </c>
      <c r="X14">
        <f>R14/SUM(Odpowiedzi!$B$119:$C$119)*100</f>
        <v>6.1728395061728394</v>
      </c>
      <c r="Y14">
        <f>S14/SUM(Odpowiedzi!$B$120:$C$120)*100</f>
        <v>8.3333333333333321</v>
      </c>
      <c r="Z14">
        <f>T14/SUM(Odpowiedzi!$B$121:$C$121)*100</f>
        <v>6.25</v>
      </c>
    </row>
    <row r="15" spans="1:34" ht="13.2" hidden="1" customHeight="1" x14ac:dyDescent="0.25">
      <c r="A15" s="16" t="s">
        <v>479</v>
      </c>
      <c r="B15" s="6">
        <v>1</v>
      </c>
      <c r="C15" s="6"/>
      <c r="D15" s="6"/>
      <c r="E15" s="6"/>
      <c r="F15" s="19">
        <f t="shared" si="0"/>
        <v>1</v>
      </c>
      <c r="G15" s="6">
        <v>1</v>
      </c>
      <c r="H15" s="6"/>
      <c r="I15" s="6"/>
      <c r="J15" s="6"/>
      <c r="K15" s="19">
        <f t="shared" si="1"/>
        <v>1</v>
      </c>
      <c r="L15" s="6"/>
      <c r="M15" s="6"/>
      <c r="N15" s="6"/>
      <c r="O15" s="6"/>
      <c r="P15" s="19">
        <f t="shared" si="2"/>
        <v>0</v>
      </c>
      <c r="Q15" s="17">
        <f t="shared" si="3"/>
        <v>2</v>
      </c>
    </row>
    <row r="16" spans="1:34" ht="13.2" hidden="1" customHeight="1" x14ac:dyDescent="0.25">
      <c r="A16" s="16" t="s">
        <v>457</v>
      </c>
      <c r="B16" s="7">
        <v>1</v>
      </c>
      <c r="C16" s="6"/>
      <c r="D16" s="6"/>
      <c r="E16" s="6"/>
      <c r="F16" s="19">
        <f t="shared" si="0"/>
        <v>1</v>
      </c>
      <c r="G16" s="7">
        <v>1</v>
      </c>
      <c r="H16" s="7"/>
      <c r="I16" s="7"/>
      <c r="J16" s="7"/>
      <c r="K16" s="19">
        <f t="shared" si="1"/>
        <v>1</v>
      </c>
      <c r="L16" s="7"/>
      <c r="M16" s="7"/>
      <c r="N16" s="7"/>
      <c r="O16" s="7"/>
      <c r="P16" s="19">
        <f t="shared" si="2"/>
        <v>0</v>
      </c>
      <c r="Q16" s="17">
        <f t="shared" si="3"/>
        <v>2</v>
      </c>
    </row>
    <row r="17" spans="1:26" ht="13.2" hidden="1" customHeight="1" x14ac:dyDescent="0.25">
      <c r="A17" s="16" t="s">
        <v>453</v>
      </c>
      <c r="B17" s="7"/>
      <c r="C17" s="6"/>
      <c r="D17" s="6"/>
      <c r="E17" s="6"/>
      <c r="F17" s="19">
        <f t="shared" si="0"/>
        <v>0</v>
      </c>
      <c r="G17" s="7">
        <v>1</v>
      </c>
      <c r="H17" s="7"/>
      <c r="I17" s="7"/>
      <c r="J17" s="7"/>
      <c r="K17" s="19">
        <f t="shared" si="1"/>
        <v>1</v>
      </c>
      <c r="L17" s="7"/>
      <c r="M17" s="7"/>
      <c r="N17" s="7"/>
      <c r="O17" s="7"/>
      <c r="P17" s="19">
        <f t="shared" si="2"/>
        <v>0</v>
      </c>
      <c r="Q17" s="17">
        <f t="shared" si="3"/>
        <v>1</v>
      </c>
    </row>
    <row r="18" spans="1:26" ht="13.2" hidden="1" customHeight="1" x14ac:dyDescent="0.25">
      <c r="A18" s="17" t="s">
        <v>495</v>
      </c>
      <c r="B18" s="6"/>
      <c r="C18" s="6">
        <v>1</v>
      </c>
      <c r="D18" s="6"/>
      <c r="E18" s="6"/>
      <c r="F18" s="19">
        <f t="shared" si="0"/>
        <v>1</v>
      </c>
      <c r="G18" s="6">
        <v>1</v>
      </c>
      <c r="H18" s="6"/>
      <c r="I18" s="6"/>
      <c r="J18" s="6"/>
      <c r="K18" s="19">
        <f t="shared" si="1"/>
        <v>1</v>
      </c>
      <c r="L18" s="6"/>
      <c r="M18" s="6"/>
      <c r="N18" s="6"/>
      <c r="O18" s="6"/>
      <c r="P18" s="19">
        <f t="shared" si="2"/>
        <v>0</v>
      </c>
      <c r="Q18" s="17">
        <f t="shared" si="3"/>
        <v>2</v>
      </c>
    </row>
    <row r="19" spans="1:26" ht="13.2" hidden="1" customHeight="1" x14ac:dyDescent="0.25">
      <c r="A19" s="17" t="s">
        <v>506</v>
      </c>
      <c r="B19" s="6"/>
      <c r="C19" s="6"/>
      <c r="D19" s="6"/>
      <c r="E19" s="6"/>
      <c r="F19" s="19">
        <f t="shared" si="0"/>
        <v>0</v>
      </c>
      <c r="G19" s="6"/>
      <c r="H19" s="6"/>
      <c r="I19" s="6"/>
      <c r="J19" s="6"/>
      <c r="K19" s="19">
        <f t="shared" si="1"/>
        <v>0</v>
      </c>
      <c r="L19" s="6">
        <v>1</v>
      </c>
      <c r="M19" s="6"/>
      <c r="N19" s="6"/>
      <c r="O19" s="6"/>
      <c r="P19" s="19">
        <f t="shared" si="2"/>
        <v>1</v>
      </c>
      <c r="Q19" s="17">
        <f t="shared" si="3"/>
        <v>1</v>
      </c>
    </row>
    <row r="20" spans="1:26" ht="13.2" hidden="1" customHeight="1" x14ac:dyDescent="0.25">
      <c r="A20" s="17" t="s">
        <v>499</v>
      </c>
      <c r="B20" s="6"/>
      <c r="C20" s="6"/>
      <c r="D20" s="6"/>
      <c r="E20" s="6"/>
      <c r="F20" s="19">
        <f t="shared" si="0"/>
        <v>0</v>
      </c>
      <c r="G20" s="6">
        <v>1</v>
      </c>
      <c r="H20" s="6"/>
      <c r="I20" s="6"/>
      <c r="J20" s="6"/>
      <c r="K20" s="19">
        <f t="shared" si="1"/>
        <v>1</v>
      </c>
      <c r="L20" s="6"/>
      <c r="M20" s="6"/>
      <c r="N20" s="6"/>
      <c r="O20" s="6"/>
      <c r="P20" s="19">
        <f t="shared" si="2"/>
        <v>0</v>
      </c>
      <c r="Q20" s="17">
        <f t="shared" si="3"/>
        <v>1</v>
      </c>
    </row>
    <row r="21" spans="1:26" ht="13.2" hidden="1" customHeight="1" x14ac:dyDescent="0.25">
      <c r="A21" s="16" t="s">
        <v>478</v>
      </c>
      <c r="B21" s="6"/>
      <c r="C21" s="6">
        <v>2</v>
      </c>
      <c r="D21" s="6"/>
      <c r="E21" s="6"/>
      <c r="F21" s="19">
        <f t="shared" si="0"/>
        <v>2</v>
      </c>
      <c r="G21" s="6">
        <v>1</v>
      </c>
      <c r="H21" s="6"/>
      <c r="I21" s="6"/>
      <c r="J21" s="6"/>
      <c r="K21" s="19">
        <f t="shared" si="1"/>
        <v>1</v>
      </c>
      <c r="L21" s="6"/>
      <c r="M21" s="6"/>
      <c r="N21" s="6"/>
      <c r="O21" s="6"/>
      <c r="P21" s="19">
        <f t="shared" si="2"/>
        <v>0</v>
      </c>
      <c r="Q21" s="17">
        <f t="shared" si="3"/>
        <v>3</v>
      </c>
    </row>
    <row r="22" spans="1:26" ht="13.2" hidden="1" customHeight="1" x14ac:dyDescent="0.25">
      <c r="A22" s="17" t="s">
        <v>492</v>
      </c>
      <c r="B22" s="6"/>
      <c r="C22" s="6"/>
      <c r="D22" s="6"/>
      <c r="E22" s="6"/>
      <c r="F22" s="19">
        <f t="shared" si="0"/>
        <v>0</v>
      </c>
      <c r="G22" s="6">
        <v>1</v>
      </c>
      <c r="H22" s="6"/>
      <c r="I22" s="6"/>
      <c r="J22" s="6"/>
      <c r="K22" s="19">
        <f t="shared" si="1"/>
        <v>1</v>
      </c>
      <c r="L22" s="6"/>
      <c r="M22" s="6"/>
      <c r="N22" s="6"/>
      <c r="O22" s="6"/>
      <c r="P22" s="19">
        <f t="shared" si="2"/>
        <v>0</v>
      </c>
      <c r="Q22" s="17">
        <f t="shared" si="3"/>
        <v>1</v>
      </c>
    </row>
    <row r="23" spans="1:26" ht="13.2" hidden="1" customHeight="1" x14ac:dyDescent="0.25">
      <c r="A23" s="16" t="s">
        <v>488</v>
      </c>
      <c r="B23" s="6"/>
      <c r="C23" s="6"/>
      <c r="D23" s="6"/>
      <c r="E23" s="6"/>
      <c r="F23" s="19">
        <f t="shared" si="0"/>
        <v>0</v>
      </c>
      <c r="G23" s="6">
        <v>1</v>
      </c>
      <c r="H23" s="6"/>
      <c r="I23" s="6"/>
      <c r="J23" s="6"/>
      <c r="K23" s="19">
        <f t="shared" si="1"/>
        <v>1</v>
      </c>
      <c r="L23" s="6"/>
      <c r="M23" s="6"/>
      <c r="N23" s="6"/>
      <c r="O23" s="6"/>
      <c r="P23" s="19">
        <f t="shared" si="2"/>
        <v>0</v>
      </c>
      <c r="Q23" s="17">
        <f t="shared" si="3"/>
        <v>1</v>
      </c>
    </row>
    <row r="24" spans="1:26" ht="13.2" hidden="1" customHeight="1" x14ac:dyDescent="0.25">
      <c r="A24" s="17" t="s">
        <v>501</v>
      </c>
      <c r="B24" s="6"/>
      <c r="C24" s="6">
        <v>1</v>
      </c>
      <c r="D24" s="6"/>
      <c r="E24" s="6"/>
      <c r="F24" s="19">
        <f t="shared" si="0"/>
        <v>1</v>
      </c>
      <c r="G24" s="6"/>
      <c r="H24" s="6"/>
      <c r="I24" s="6"/>
      <c r="J24" s="6"/>
      <c r="K24" s="19">
        <f t="shared" si="1"/>
        <v>0</v>
      </c>
      <c r="L24" s="6"/>
      <c r="M24" s="6"/>
      <c r="N24" s="6"/>
      <c r="O24" s="6"/>
      <c r="P24" s="19">
        <f t="shared" si="2"/>
        <v>0</v>
      </c>
      <c r="Q24" s="17">
        <f t="shared" si="3"/>
        <v>1</v>
      </c>
    </row>
    <row r="25" spans="1:26" x14ac:dyDescent="0.25">
      <c r="A25" s="17" t="s">
        <v>491</v>
      </c>
      <c r="B25" s="6"/>
      <c r="C25" s="6">
        <v>3</v>
      </c>
      <c r="D25" s="6">
        <v>3</v>
      </c>
      <c r="E25" s="6"/>
      <c r="F25" s="19">
        <f t="shared" si="0"/>
        <v>6</v>
      </c>
      <c r="G25" s="6">
        <v>2</v>
      </c>
      <c r="H25" s="6"/>
      <c r="I25" s="6"/>
      <c r="J25" s="6">
        <v>2</v>
      </c>
      <c r="K25" s="19">
        <f t="shared" si="1"/>
        <v>4</v>
      </c>
      <c r="L25" s="6"/>
      <c r="M25" s="6"/>
      <c r="N25" s="6"/>
      <c r="O25" s="6"/>
      <c r="P25" s="19">
        <f t="shared" si="2"/>
        <v>0</v>
      </c>
      <c r="Q25" s="17">
        <f t="shared" si="3"/>
        <v>10</v>
      </c>
      <c r="R25" s="6">
        <f t="shared" ref="R25:R26" si="4">SUM($B25, $G25, $L25)</f>
        <v>2</v>
      </c>
      <c r="S25" s="6">
        <f t="shared" ref="S25:S26" si="5">SUM($C25, $H25, $M25)</f>
        <v>3</v>
      </c>
      <c r="T25" s="6">
        <f t="shared" ref="T25:T26" si="6">SUM($D25, $I25, $N25)</f>
        <v>3</v>
      </c>
      <c r="U25" s="6">
        <f t="shared" ref="U25:U26" si="7">SUM($E25, $J25, $O25)</f>
        <v>2</v>
      </c>
      <c r="V25" s="33">
        <f>$F25/SUM(Odpowiedzi!B$119:B$122)*100</f>
        <v>8.4507042253521121</v>
      </c>
      <c r="W25" s="33">
        <f>$K25/SUM(Odpowiedzi!C$119:C$122)*100</f>
        <v>9.7560975609756095</v>
      </c>
      <c r="X25">
        <f>R25/SUM(Odpowiedzi!$B$119:$C$119)*100</f>
        <v>2.4691358024691357</v>
      </c>
      <c r="Y25">
        <f>S25/SUM(Odpowiedzi!$B$120:$C$120)*100</f>
        <v>25</v>
      </c>
      <c r="Z25">
        <f>T25/SUM(Odpowiedzi!$B$121:$C$121)*100</f>
        <v>18.75</v>
      </c>
    </row>
    <row r="26" spans="1:26" x14ac:dyDescent="0.25">
      <c r="A26" s="16" t="s">
        <v>451</v>
      </c>
      <c r="B26" s="7">
        <v>1</v>
      </c>
      <c r="C26" s="6">
        <v>1</v>
      </c>
      <c r="D26" s="6">
        <v>6</v>
      </c>
      <c r="E26" s="6"/>
      <c r="F26" s="19">
        <f t="shared" si="0"/>
        <v>8</v>
      </c>
      <c r="G26" s="7">
        <v>6</v>
      </c>
      <c r="H26" s="7">
        <v>1</v>
      </c>
      <c r="I26" s="7">
        <v>2</v>
      </c>
      <c r="J26" s="7"/>
      <c r="K26" s="19">
        <f t="shared" si="1"/>
        <v>9</v>
      </c>
      <c r="L26" s="7"/>
      <c r="M26" s="7"/>
      <c r="N26" s="7"/>
      <c r="O26" s="7"/>
      <c r="P26" s="19">
        <f t="shared" si="2"/>
        <v>0</v>
      </c>
      <c r="Q26" s="17">
        <f t="shared" si="3"/>
        <v>17</v>
      </c>
      <c r="R26" s="6">
        <f t="shared" si="4"/>
        <v>7</v>
      </c>
      <c r="S26" s="6">
        <f t="shared" si="5"/>
        <v>2</v>
      </c>
      <c r="T26" s="6">
        <f t="shared" si="6"/>
        <v>8</v>
      </c>
      <c r="U26" s="6">
        <f t="shared" si="7"/>
        <v>0</v>
      </c>
      <c r="V26" s="33">
        <f>$F26/SUM(Odpowiedzi!B$119:B$122)*100</f>
        <v>11.267605633802818</v>
      </c>
      <c r="W26" s="33">
        <f>$K26/SUM(Odpowiedzi!C$119:C$122)*100</f>
        <v>21.951219512195124</v>
      </c>
      <c r="X26">
        <f>R26/SUM(Odpowiedzi!$B$119:$C$119)*100</f>
        <v>8.6419753086419746</v>
      </c>
      <c r="Y26">
        <f>S26/SUM(Odpowiedzi!$B$120:$C$120)*100</f>
        <v>16.666666666666664</v>
      </c>
      <c r="Z26">
        <f>T26/SUM(Odpowiedzi!$B$121:$C$121)*100</f>
        <v>50</v>
      </c>
    </row>
    <row r="27" spans="1:26" ht="13.2" hidden="1" customHeight="1" x14ac:dyDescent="0.25">
      <c r="A27" s="16" t="s">
        <v>483</v>
      </c>
      <c r="B27" s="6"/>
      <c r="C27" s="6"/>
      <c r="D27" s="6"/>
      <c r="E27" s="6"/>
      <c r="F27" s="19">
        <f t="shared" si="0"/>
        <v>0</v>
      </c>
      <c r="G27" s="6">
        <v>1</v>
      </c>
      <c r="H27" s="6"/>
      <c r="I27" s="6"/>
      <c r="J27" s="6"/>
      <c r="K27" s="19">
        <f t="shared" si="1"/>
        <v>1</v>
      </c>
      <c r="L27" s="6"/>
      <c r="M27" s="6"/>
      <c r="N27" s="6"/>
      <c r="O27" s="6"/>
      <c r="P27" s="19">
        <f t="shared" si="2"/>
        <v>0</v>
      </c>
      <c r="Q27" s="17">
        <f t="shared" si="3"/>
        <v>1</v>
      </c>
    </row>
    <row r="28" spans="1:26" ht="13.2" hidden="1" customHeight="1" x14ac:dyDescent="0.25">
      <c r="A28" s="16" t="s">
        <v>487</v>
      </c>
      <c r="B28" s="6"/>
      <c r="C28" s="6">
        <v>1</v>
      </c>
      <c r="D28" s="6"/>
      <c r="E28" s="6"/>
      <c r="F28" s="19">
        <f t="shared" si="0"/>
        <v>1</v>
      </c>
      <c r="G28" s="6"/>
      <c r="H28" s="6"/>
      <c r="I28" s="6"/>
      <c r="J28" s="6"/>
      <c r="K28" s="19">
        <f t="shared" si="1"/>
        <v>0</v>
      </c>
      <c r="L28" s="6"/>
      <c r="M28" s="6"/>
      <c r="N28" s="6"/>
      <c r="O28" s="6"/>
      <c r="P28" s="19">
        <f t="shared" si="2"/>
        <v>0</v>
      </c>
      <c r="Q28" s="17">
        <f t="shared" si="3"/>
        <v>1</v>
      </c>
    </row>
    <row r="29" spans="1:26" ht="13.2" hidden="1" customHeight="1" x14ac:dyDescent="0.25">
      <c r="A29" s="16" t="s">
        <v>456</v>
      </c>
      <c r="B29" s="7">
        <v>1</v>
      </c>
      <c r="C29" s="6"/>
      <c r="D29" s="6"/>
      <c r="E29" s="6"/>
      <c r="F29" s="19">
        <f t="shared" si="0"/>
        <v>1</v>
      </c>
      <c r="G29" s="7"/>
      <c r="H29" s="7"/>
      <c r="I29" s="7"/>
      <c r="J29" s="7"/>
      <c r="K29" s="19">
        <f t="shared" si="1"/>
        <v>0</v>
      </c>
      <c r="L29" s="7"/>
      <c r="M29" s="7"/>
      <c r="N29" s="7"/>
      <c r="O29" s="7"/>
      <c r="P29" s="19">
        <f t="shared" si="2"/>
        <v>0</v>
      </c>
      <c r="Q29" s="17">
        <f t="shared" si="3"/>
        <v>1</v>
      </c>
    </row>
    <row r="30" spans="1:26" ht="13.2" hidden="1" customHeight="1" x14ac:dyDescent="0.25">
      <c r="A30" s="17" t="s">
        <v>500</v>
      </c>
      <c r="B30" s="6"/>
      <c r="C30" s="6"/>
      <c r="D30" s="6">
        <v>1</v>
      </c>
      <c r="E30" s="6"/>
      <c r="F30" s="19">
        <f t="shared" si="0"/>
        <v>1</v>
      </c>
      <c r="G30" s="6">
        <v>2</v>
      </c>
      <c r="H30" s="6"/>
      <c r="I30" s="6"/>
      <c r="J30" s="6"/>
      <c r="K30" s="19">
        <f t="shared" si="1"/>
        <v>2</v>
      </c>
      <c r="L30" s="6"/>
      <c r="M30" s="6"/>
      <c r="N30" s="6"/>
      <c r="O30" s="6"/>
      <c r="P30" s="19">
        <f t="shared" si="2"/>
        <v>0</v>
      </c>
      <c r="Q30" s="17">
        <f t="shared" si="3"/>
        <v>3</v>
      </c>
    </row>
    <row r="31" spans="1:26" x14ac:dyDescent="0.25">
      <c r="A31" s="16" t="s">
        <v>18</v>
      </c>
      <c r="B31" s="7">
        <v>26</v>
      </c>
      <c r="C31" s="6">
        <v>1</v>
      </c>
      <c r="D31" s="6">
        <v>3</v>
      </c>
      <c r="E31" s="6">
        <v>1</v>
      </c>
      <c r="F31" s="19">
        <f t="shared" si="0"/>
        <v>30</v>
      </c>
      <c r="G31" s="7">
        <v>16</v>
      </c>
      <c r="H31" s="7"/>
      <c r="I31" s="7">
        <v>2</v>
      </c>
      <c r="J31" s="7">
        <v>1</v>
      </c>
      <c r="K31" s="19">
        <f t="shared" si="1"/>
        <v>19</v>
      </c>
      <c r="L31" s="7">
        <v>1</v>
      </c>
      <c r="M31" s="7"/>
      <c r="N31" s="7"/>
      <c r="O31" s="7"/>
      <c r="P31" s="19">
        <f t="shared" si="2"/>
        <v>1</v>
      </c>
      <c r="Q31" s="17">
        <f t="shared" si="3"/>
        <v>50</v>
      </c>
      <c r="R31" s="6">
        <f>SUM($B31, $G31, $L31)</f>
        <v>43</v>
      </c>
      <c r="S31" s="6">
        <f>SUM($C31, $H31, $M31)</f>
        <v>1</v>
      </c>
      <c r="T31" s="6">
        <f>SUM($D31, $I31, $N31)</f>
        <v>5</v>
      </c>
      <c r="U31" s="6">
        <f>SUM($E31, $J31, $O31)</f>
        <v>2</v>
      </c>
      <c r="V31" s="33">
        <f>$F31/SUM(Odpowiedzi!B$119:B$122)*100</f>
        <v>42.25352112676056</v>
      </c>
      <c r="W31" s="33">
        <f>$K31/SUM(Odpowiedzi!C$119:C$122)*100</f>
        <v>46.341463414634148</v>
      </c>
      <c r="X31">
        <f>R31/SUM(Odpowiedzi!$B$119:$C$119)*100</f>
        <v>53.086419753086425</v>
      </c>
      <c r="Y31">
        <f>S31/SUM(Odpowiedzi!$B$120:$C$120)*100</f>
        <v>8.3333333333333321</v>
      </c>
      <c r="Z31">
        <f>T31/SUM(Odpowiedzi!$B$121:$C$121)*100</f>
        <v>31.25</v>
      </c>
    </row>
    <row r="32" spans="1:26" ht="13.2" hidden="1" customHeight="1" x14ac:dyDescent="0.25">
      <c r="A32" s="17" t="s">
        <v>497</v>
      </c>
      <c r="B32" s="6">
        <v>1</v>
      </c>
      <c r="C32" s="6"/>
      <c r="D32" s="6"/>
      <c r="E32" s="6"/>
      <c r="F32" s="19">
        <f t="shared" si="0"/>
        <v>1</v>
      </c>
      <c r="G32" s="6"/>
      <c r="H32" s="6"/>
      <c r="I32" s="6"/>
      <c r="J32" s="6"/>
      <c r="K32" s="19">
        <f t="shared" si="1"/>
        <v>0</v>
      </c>
      <c r="L32" s="6"/>
      <c r="M32" s="6"/>
      <c r="N32" s="6"/>
      <c r="O32" s="6"/>
      <c r="P32" s="19">
        <f t="shared" si="2"/>
        <v>0</v>
      </c>
      <c r="Q32" s="17">
        <f t="shared" si="3"/>
        <v>1</v>
      </c>
    </row>
    <row r="33" spans="1:26" ht="13.2" hidden="1" customHeight="1" x14ac:dyDescent="0.25">
      <c r="A33" s="16" t="s">
        <v>462</v>
      </c>
      <c r="B33" s="7">
        <v>2</v>
      </c>
      <c r="C33" s="6"/>
      <c r="D33" s="6">
        <v>1</v>
      </c>
      <c r="E33" s="6"/>
      <c r="F33" s="19">
        <f t="shared" si="0"/>
        <v>3</v>
      </c>
      <c r="G33" s="7"/>
      <c r="H33" s="7"/>
      <c r="I33" s="7"/>
      <c r="J33" s="7"/>
      <c r="K33" s="19">
        <f t="shared" si="1"/>
        <v>0</v>
      </c>
      <c r="L33" s="7"/>
      <c r="M33" s="7"/>
      <c r="N33" s="7"/>
      <c r="O33" s="7"/>
      <c r="P33" s="19">
        <f t="shared" si="2"/>
        <v>0</v>
      </c>
      <c r="Q33" s="17">
        <f t="shared" si="3"/>
        <v>3</v>
      </c>
    </row>
    <row r="34" spans="1:26" ht="13.2" hidden="1" customHeight="1" x14ac:dyDescent="0.25">
      <c r="A34" s="16" t="s">
        <v>509</v>
      </c>
      <c r="B34" s="7">
        <v>1</v>
      </c>
      <c r="C34" s="6"/>
      <c r="D34" s="6"/>
      <c r="E34" s="6"/>
      <c r="F34" s="19">
        <f t="shared" si="0"/>
        <v>1</v>
      </c>
      <c r="G34" s="7"/>
      <c r="H34" s="7"/>
      <c r="I34" s="7"/>
      <c r="J34" s="7"/>
      <c r="K34" s="19">
        <f t="shared" si="1"/>
        <v>0</v>
      </c>
      <c r="L34" s="7"/>
      <c r="M34" s="7"/>
      <c r="N34" s="7"/>
      <c r="O34" s="7"/>
      <c r="P34" s="19">
        <f t="shared" si="2"/>
        <v>0</v>
      </c>
      <c r="Q34" s="17">
        <f t="shared" si="3"/>
        <v>1</v>
      </c>
    </row>
    <row r="35" spans="1:26" ht="13.2" hidden="1" customHeight="1" x14ac:dyDescent="0.25">
      <c r="A35" s="17" t="s">
        <v>503</v>
      </c>
      <c r="B35" s="6">
        <v>1</v>
      </c>
      <c r="C35" s="6"/>
      <c r="D35" s="6"/>
      <c r="E35" s="6"/>
      <c r="F35" s="19">
        <f t="shared" si="0"/>
        <v>1</v>
      </c>
      <c r="G35" s="6"/>
      <c r="H35" s="6"/>
      <c r="I35" s="6"/>
      <c r="J35" s="6"/>
      <c r="K35" s="19">
        <f t="shared" si="1"/>
        <v>0</v>
      </c>
      <c r="L35" s="6"/>
      <c r="M35" s="6"/>
      <c r="N35" s="6"/>
      <c r="O35" s="6"/>
      <c r="P35" s="19">
        <f t="shared" si="2"/>
        <v>0</v>
      </c>
      <c r="Q35" s="17">
        <f t="shared" si="3"/>
        <v>1</v>
      </c>
    </row>
    <row r="36" spans="1:26" ht="13.2" hidden="1" customHeight="1" x14ac:dyDescent="0.25">
      <c r="A36" s="16" t="s">
        <v>521</v>
      </c>
      <c r="B36" s="7">
        <v>4</v>
      </c>
      <c r="C36" s="6"/>
      <c r="D36" s="6"/>
      <c r="E36" s="6"/>
      <c r="F36" s="19">
        <f t="shared" si="0"/>
        <v>4</v>
      </c>
      <c r="G36" s="7"/>
      <c r="H36" s="7"/>
      <c r="I36" s="7"/>
      <c r="J36" s="7"/>
      <c r="K36" s="19">
        <f t="shared" si="1"/>
        <v>0</v>
      </c>
      <c r="L36" s="7"/>
      <c r="M36" s="7"/>
      <c r="N36" s="7"/>
      <c r="O36" s="7"/>
      <c r="P36" s="19">
        <f t="shared" si="2"/>
        <v>0</v>
      </c>
      <c r="Q36" s="17">
        <f t="shared" si="3"/>
        <v>4</v>
      </c>
    </row>
    <row r="37" spans="1:26" ht="13.2" hidden="1" customHeight="1" x14ac:dyDescent="0.25">
      <c r="A37" s="16" t="s">
        <v>452</v>
      </c>
      <c r="B37" s="7">
        <v>1</v>
      </c>
      <c r="C37" s="6">
        <v>1</v>
      </c>
      <c r="D37" s="6"/>
      <c r="E37" s="6"/>
      <c r="F37" s="19">
        <f t="shared" si="0"/>
        <v>2</v>
      </c>
      <c r="G37" s="7">
        <v>2</v>
      </c>
      <c r="H37" s="7"/>
      <c r="I37" s="7"/>
      <c r="J37" s="7"/>
      <c r="K37" s="19">
        <f t="shared" si="1"/>
        <v>2</v>
      </c>
      <c r="L37" s="7"/>
      <c r="M37" s="7"/>
      <c r="N37" s="7"/>
      <c r="O37" s="7"/>
      <c r="P37" s="19">
        <f t="shared" si="2"/>
        <v>0</v>
      </c>
      <c r="Q37" s="17">
        <f t="shared" si="3"/>
        <v>4</v>
      </c>
    </row>
    <row r="38" spans="1:26" ht="13.2" hidden="1" customHeight="1" x14ac:dyDescent="0.25">
      <c r="A38" s="16" t="s">
        <v>481</v>
      </c>
      <c r="B38" s="6"/>
      <c r="C38" s="6"/>
      <c r="D38" s="6"/>
      <c r="E38" s="6"/>
      <c r="F38" s="19">
        <f t="shared" si="0"/>
        <v>0</v>
      </c>
      <c r="G38" s="6">
        <v>1</v>
      </c>
      <c r="H38" s="6"/>
      <c r="I38" s="6"/>
      <c r="J38" s="6"/>
      <c r="K38" s="19">
        <f t="shared" si="1"/>
        <v>1</v>
      </c>
      <c r="L38" s="6"/>
      <c r="M38" s="6"/>
      <c r="N38" s="6"/>
      <c r="O38" s="6"/>
      <c r="P38" s="19">
        <f t="shared" si="2"/>
        <v>0</v>
      </c>
      <c r="Q38" s="17">
        <f t="shared" si="3"/>
        <v>1</v>
      </c>
    </row>
    <row r="39" spans="1:26" ht="13.2" hidden="1" customHeight="1" x14ac:dyDescent="0.25">
      <c r="A39" s="16" t="s">
        <v>480</v>
      </c>
      <c r="B39" s="6">
        <v>2</v>
      </c>
      <c r="C39" s="6"/>
      <c r="D39" s="6"/>
      <c r="E39" s="6"/>
      <c r="F39" s="19">
        <f t="shared" si="0"/>
        <v>2</v>
      </c>
      <c r="G39" s="6">
        <v>1</v>
      </c>
      <c r="H39" s="6"/>
      <c r="I39" s="6"/>
      <c r="J39" s="6"/>
      <c r="K39" s="19">
        <f t="shared" si="1"/>
        <v>1</v>
      </c>
      <c r="L39" s="6"/>
      <c r="M39" s="6"/>
      <c r="N39" s="6"/>
      <c r="O39" s="6"/>
      <c r="P39" s="19">
        <f t="shared" si="2"/>
        <v>0</v>
      </c>
      <c r="Q39" s="17">
        <f t="shared" si="3"/>
        <v>3</v>
      </c>
    </row>
    <row r="40" spans="1:26" ht="13.2" hidden="1" customHeight="1" x14ac:dyDescent="0.25">
      <c r="A40" s="17" t="s">
        <v>496</v>
      </c>
      <c r="B40" s="6">
        <v>2</v>
      </c>
      <c r="C40" s="6"/>
      <c r="D40" s="6"/>
      <c r="E40" s="6"/>
      <c r="F40" s="19">
        <f t="shared" si="0"/>
        <v>2</v>
      </c>
      <c r="G40" s="6">
        <v>1</v>
      </c>
      <c r="H40" s="6"/>
      <c r="I40" s="6"/>
      <c r="J40" s="6"/>
      <c r="K40" s="19">
        <f t="shared" si="1"/>
        <v>1</v>
      </c>
      <c r="L40" s="6"/>
      <c r="M40" s="6"/>
      <c r="N40" s="6"/>
      <c r="O40" s="6"/>
      <c r="P40" s="19">
        <f t="shared" si="2"/>
        <v>0</v>
      </c>
      <c r="Q40" s="17">
        <f t="shared" si="3"/>
        <v>3</v>
      </c>
    </row>
    <row r="41" spans="1:26" ht="13.2" hidden="1" customHeight="1" x14ac:dyDescent="0.25">
      <c r="A41" s="16" t="s">
        <v>468</v>
      </c>
      <c r="B41" s="7">
        <v>1</v>
      </c>
      <c r="C41" s="6"/>
      <c r="D41" s="6"/>
      <c r="E41" s="6"/>
      <c r="F41" s="19">
        <f t="shared" si="0"/>
        <v>1</v>
      </c>
      <c r="G41" s="7"/>
      <c r="H41" s="7"/>
      <c r="I41" s="7"/>
      <c r="J41" s="7"/>
      <c r="K41" s="19">
        <f t="shared" si="1"/>
        <v>0</v>
      </c>
      <c r="L41" s="7"/>
      <c r="M41" s="7"/>
      <c r="N41" s="7"/>
      <c r="O41" s="7"/>
      <c r="P41" s="19">
        <f t="shared" si="2"/>
        <v>0</v>
      </c>
      <c r="Q41" s="17">
        <f t="shared" si="3"/>
        <v>1</v>
      </c>
    </row>
    <row r="42" spans="1:26" ht="13.2" hidden="1" customHeight="1" x14ac:dyDescent="0.25">
      <c r="A42" s="16" t="s">
        <v>463</v>
      </c>
      <c r="B42" s="7">
        <v>2</v>
      </c>
      <c r="C42" s="6"/>
      <c r="D42" s="6">
        <v>1</v>
      </c>
      <c r="E42" s="6"/>
      <c r="F42" s="19">
        <f t="shared" si="0"/>
        <v>3</v>
      </c>
      <c r="G42" s="7">
        <v>1</v>
      </c>
      <c r="H42" s="7">
        <v>1</v>
      </c>
      <c r="I42" s="7"/>
      <c r="J42" s="7"/>
      <c r="K42" s="19">
        <f t="shared" si="1"/>
        <v>2</v>
      </c>
      <c r="L42" s="7"/>
      <c r="M42" s="7"/>
      <c r="N42" s="7"/>
      <c r="O42" s="7"/>
      <c r="P42" s="19">
        <f t="shared" si="2"/>
        <v>0</v>
      </c>
      <c r="Q42" s="17">
        <f t="shared" si="3"/>
        <v>5</v>
      </c>
    </row>
    <row r="43" spans="1:26" x14ac:dyDescent="0.25">
      <c r="A43" s="16" t="s">
        <v>174</v>
      </c>
      <c r="B43" s="7">
        <v>19</v>
      </c>
      <c r="C43" s="6">
        <v>3</v>
      </c>
      <c r="D43" s="6">
        <v>3</v>
      </c>
      <c r="E43" s="6"/>
      <c r="F43" s="19">
        <f t="shared" si="0"/>
        <v>25</v>
      </c>
      <c r="G43" s="7">
        <v>12</v>
      </c>
      <c r="H43" s="7"/>
      <c r="I43" s="7">
        <v>3</v>
      </c>
      <c r="J43" s="7"/>
      <c r="K43" s="19">
        <f t="shared" si="1"/>
        <v>15</v>
      </c>
      <c r="L43" s="7">
        <v>1</v>
      </c>
      <c r="M43" s="7"/>
      <c r="N43" s="7"/>
      <c r="O43" s="7"/>
      <c r="P43" s="19">
        <f t="shared" si="2"/>
        <v>1</v>
      </c>
      <c r="Q43" s="17">
        <f t="shared" si="3"/>
        <v>41</v>
      </c>
      <c r="R43" s="6">
        <f>SUM($B43, $G43, $L43)</f>
        <v>32</v>
      </c>
      <c r="S43" s="6">
        <f>SUM($C43, $H43, $M43)</f>
        <v>3</v>
      </c>
      <c r="T43" s="6">
        <f>SUM($D43, $I43, $N43)</f>
        <v>6</v>
      </c>
      <c r="U43" s="6">
        <f>SUM($E43, $J43, $O43)</f>
        <v>0</v>
      </c>
      <c r="V43" s="33">
        <f>$F43/SUM(Odpowiedzi!B$119:B$122)*100</f>
        <v>35.2112676056338</v>
      </c>
      <c r="W43" s="33">
        <f>$K43/SUM(Odpowiedzi!C$119:C$122)*100</f>
        <v>36.585365853658537</v>
      </c>
      <c r="X43">
        <f>R43/SUM(Odpowiedzi!$B$119:$C$119)*100</f>
        <v>39.506172839506171</v>
      </c>
      <c r="Y43">
        <f>S43/SUM(Odpowiedzi!$B$120:$C$120)*100</f>
        <v>25</v>
      </c>
      <c r="Z43">
        <f>T43/SUM(Odpowiedzi!$B$121:$C$121)*100</f>
        <v>37.5</v>
      </c>
    </row>
    <row r="44" spans="1:26" ht="13.2" hidden="1" customHeight="1" x14ac:dyDescent="0.25">
      <c r="A44" s="16" t="s">
        <v>484</v>
      </c>
      <c r="B44" s="6">
        <v>3</v>
      </c>
      <c r="C44" s="6">
        <v>1</v>
      </c>
      <c r="D44" s="6"/>
      <c r="E44" s="6"/>
      <c r="F44" s="19">
        <f t="shared" si="0"/>
        <v>4</v>
      </c>
      <c r="G44" s="6"/>
      <c r="H44" s="6"/>
      <c r="I44" s="6"/>
      <c r="J44" s="6"/>
      <c r="K44" s="19">
        <f t="shared" si="1"/>
        <v>0</v>
      </c>
      <c r="L44" s="6"/>
      <c r="M44" s="6"/>
      <c r="N44" s="6"/>
      <c r="O44" s="6"/>
      <c r="P44" s="19">
        <f t="shared" si="2"/>
        <v>0</v>
      </c>
      <c r="Q44" s="17">
        <f t="shared" si="3"/>
        <v>4</v>
      </c>
    </row>
    <row r="45" spans="1:26" x14ac:dyDescent="0.25">
      <c r="A45" s="16" t="s">
        <v>221</v>
      </c>
      <c r="B45" s="7">
        <v>28</v>
      </c>
      <c r="C45" s="6">
        <v>3</v>
      </c>
      <c r="D45" s="6"/>
      <c r="E45" s="6"/>
      <c r="F45" s="19">
        <f t="shared" si="0"/>
        <v>31</v>
      </c>
      <c r="G45" s="7">
        <v>14</v>
      </c>
      <c r="H45" s="7"/>
      <c r="I45" s="7">
        <v>2</v>
      </c>
      <c r="J45" s="7">
        <v>1</v>
      </c>
      <c r="K45" s="19">
        <f t="shared" si="1"/>
        <v>17</v>
      </c>
      <c r="L45" s="7">
        <v>1</v>
      </c>
      <c r="M45" s="7"/>
      <c r="N45" s="7"/>
      <c r="O45" s="7"/>
      <c r="P45" s="19">
        <f t="shared" si="2"/>
        <v>1</v>
      </c>
      <c r="Q45" s="17">
        <f t="shared" si="3"/>
        <v>49</v>
      </c>
      <c r="R45" s="6">
        <f>SUM($B45, $G45, $L45)</f>
        <v>43</v>
      </c>
      <c r="S45" s="6">
        <f>SUM($C45, $H45, $M45)</f>
        <v>3</v>
      </c>
      <c r="T45" s="6">
        <f>SUM($D45, $I45, $N45)</f>
        <v>2</v>
      </c>
      <c r="U45" s="6">
        <f>SUM($E45, $J45, $O45)</f>
        <v>1</v>
      </c>
      <c r="V45" s="33">
        <f>$F45/SUM(Odpowiedzi!B$119:B$122)*100</f>
        <v>43.661971830985912</v>
      </c>
      <c r="W45" s="33">
        <f>$K45/SUM(Odpowiedzi!C$119:C$122)*100</f>
        <v>41.463414634146339</v>
      </c>
      <c r="X45">
        <f>R45/SUM(Odpowiedzi!$B$119:$C$119)*100</f>
        <v>53.086419753086425</v>
      </c>
      <c r="Y45">
        <f>S45/SUM(Odpowiedzi!$B$120:$C$120)*100</f>
        <v>25</v>
      </c>
      <c r="Z45">
        <f>T45/SUM(Odpowiedzi!$B$121:$C$121)*100</f>
        <v>12.5</v>
      </c>
    </row>
    <row r="46" spans="1:26" ht="13.2" hidden="1" customHeight="1" x14ac:dyDescent="0.25">
      <c r="A46" s="17" t="s">
        <v>498</v>
      </c>
      <c r="B46" s="6">
        <v>1</v>
      </c>
      <c r="C46" s="6"/>
      <c r="D46" s="6"/>
      <c r="E46" s="6"/>
      <c r="F46" s="19">
        <f t="shared" si="0"/>
        <v>1</v>
      </c>
      <c r="G46" s="6"/>
      <c r="H46" s="6"/>
      <c r="I46" s="6"/>
      <c r="J46" s="6"/>
      <c r="K46" s="19">
        <f t="shared" si="1"/>
        <v>0</v>
      </c>
      <c r="L46" s="6"/>
      <c r="M46" s="6"/>
      <c r="N46" s="6"/>
      <c r="O46" s="6"/>
      <c r="P46" s="19">
        <f t="shared" si="2"/>
        <v>0</v>
      </c>
      <c r="Q46" s="17">
        <f t="shared" si="3"/>
        <v>1</v>
      </c>
    </row>
    <row r="47" spans="1:26" ht="13.2" hidden="1" customHeight="1" x14ac:dyDescent="0.25">
      <c r="A47" s="16" t="s">
        <v>450</v>
      </c>
      <c r="B47" s="7">
        <v>1</v>
      </c>
      <c r="C47" s="6"/>
      <c r="D47" s="6"/>
      <c r="E47" s="6"/>
      <c r="F47" s="19">
        <f t="shared" si="0"/>
        <v>1</v>
      </c>
      <c r="G47" s="7">
        <v>1</v>
      </c>
      <c r="H47" s="7"/>
      <c r="I47" s="7"/>
      <c r="J47" s="7"/>
      <c r="K47" s="19">
        <f t="shared" si="1"/>
        <v>1</v>
      </c>
      <c r="L47" s="7"/>
      <c r="M47" s="7"/>
      <c r="N47" s="7"/>
      <c r="O47" s="7"/>
      <c r="P47" s="19">
        <f t="shared" si="2"/>
        <v>0</v>
      </c>
      <c r="Q47" s="17">
        <f t="shared" si="3"/>
        <v>2</v>
      </c>
    </row>
    <row r="48" spans="1:26" ht="13.2" hidden="1" customHeight="1" x14ac:dyDescent="0.25">
      <c r="A48" s="17" t="s">
        <v>504</v>
      </c>
      <c r="B48" s="6">
        <v>2</v>
      </c>
      <c r="C48" s="6"/>
      <c r="D48" s="6"/>
      <c r="E48" s="6"/>
      <c r="F48" s="19">
        <f t="shared" si="0"/>
        <v>2</v>
      </c>
      <c r="G48" s="6"/>
      <c r="H48" s="6"/>
      <c r="I48" s="6"/>
      <c r="J48" s="6"/>
      <c r="K48" s="19">
        <f t="shared" si="1"/>
        <v>0</v>
      </c>
      <c r="L48" s="6"/>
      <c r="M48" s="6"/>
      <c r="N48" s="6"/>
      <c r="O48" s="6"/>
      <c r="P48" s="19">
        <f t="shared" si="2"/>
        <v>0</v>
      </c>
      <c r="Q48" s="17">
        <f t="shared" si="3"/>
        <v>2</v>
      </c>
    </row>
    <row r="49" spans="1:26" ht="13.2" hidden="1" customHeight="1" x14ac:dyDescent="0.25">
      <c r="A49" s="17" t="s">
        <v>507</v>
      </c>
      <c r="B49" s="6"/>
      <c r="C49" s="6"/>
      <c r="D49" s="6"/>
      <c r="E49" s="6"/>
      <c r="F49" s="19">
        <f t="shared" si="0"/>
        <v>0</v>
      </c>
      <c r="G49" s="6"/>
      <c r="H49" s="6"/>
      <c r="I49" s="6"/>
      <c r="J49" s="6"/>
      <c r="K49" s="19">
        <f t="shared" si="1"/>
        <v>0</v>
      </c>
      <c r="L49" s="6">
        <v>1</v>
      </c>
      <c r="M49" s="6"/>
      <c r="N49" s="6"/>
      <c r="O49" s="6"/>
      <c r="P49" s="19">
        <f t="shared" si="2"/>
        <v>1</v>
      </c>
      <c r="Q49" s="17">
        <f t="shared" si="3"/>
        <v>1</v>
      </c>
    </row>
    <row r="50" spans="1:26" ht="13.2" hidden="1" customHeight="1" x14ac:dyDescent="0.25">
      <c r="A50" s="16" t="s">
        <v>486</v>
      </c>
      <c r="B50" s="6">
        <v>1</v>
      </c>
      <c r="C50" s="6"/>
      <c r="D50" s="6"/>
      <c r="E50" s="6"/>
      <c r="F50" s="19">
        <f t="shared" si="0"/>
        <v>1</v>
      </c>
      <c r="G50" s="6">
        <v>1</v>
      </c>
      <c r="H50" s="6"/>
      <c r="I50" s="6"/>
      <c r="J50" s="6"/>
      <c r="K50" s="19">
        <f t="shared" si="1"/>
        <v>1</v>
      </c>
      <c r="L50" s="6"/>
      <c r="M50" s="6"/>
      <c r="N50" s="6"/>
      <c r="O50" s="6"/>
      <c r="P50" s="19">
        <f t="shared" si="2"/>
        <v>0</v>
      </c>
      <c r="Q50" s="17">
        <f t="shared" si="3"/>
        <v>2</v>
      </c>
    </row>
    <row r="51" spans="1:26" x14ac:dyDescent="0.25">
      <c r="A51" s="16" t="s">
        <v>454</v>
      </c>
      <c r="B51" s="7">
        <v>1</v>
      </c>
      <c r="C51" s="6"/>
      <c r="D51" s="6">
        <v>2</v>
      </c>
      <c r="E51" s="6"/>
      <c r="F51" s="19">
        <f t="shared" si="0"/>
        <v>3</v>
      </c>
      <c r="G51" s="7">
        <v>2</v>
      </c>
      <c r="H51" s="7"/>
      <c r="I51" s="7">
        <v>1</v>
      </c>
      <c r="J51" s="7"/>
      <c r="K51" s="19">
        <f t="shared" si="1"/>
        <v>3</v>
      </c>
      <c r="L51" s="7"/>
      <c r="M51" s="7"/>
      <c r="N51" s="7"/>
      <c r="O51" s="7"/>
      <c r="P51" s="19">
        <f t="shared" si="2"/>
        <v>0</v>
      </c>
      <c r="Q51" s="17">
        <f t="shared" si="3"/>
        <v>6</v>
      </c>
      <c r="R51" s="6">
        <f>SUM($B51, $G51, $L51)</f>
        <v>3</v>
      </c>
      <c r="S51" s="6">
        <f>SUM($C51, $H51, $M51)</f>
        <v>0</v>
      </c>
      <c r="T51" s="6">
        <f>SUM($D51, $I51, $N51)</f>
        <v>3</v>
      </c>
      <c r="U51" s="6">
        <f>SUM($E51, $J51, $O51)</f>
        <v>0</v>
      </c>
      <c r="V51" s="33">
        <f>$F51/SUM(Odpowiedzi!B$119:B$122)*100</f>
        <v>4.225352112676056</v>
      </c>
      <c r="W51" s="33">
        <f>$K51/SUM(Odpowiedzi!C$119:C$122)*100</f>
        <v>7.3170731707317067</v>
      </c>
      <c r="X51">
        <f>R51/SUM(Odpowiedzi!$B$119:$C$119)*100</f>
        <v>3.7037037037037033</v>
      </c>
      <c r="Y51">
        <f>S51/SUM(Odpowiedzi!$B$120:$C$120)*100</f>
        <v>0</v>
      </c>
      <c r="Z51">
        <f>T51/SUM(Odpowiedzi!$B$121:$C$121)*100</f>
        <v>18.75</v>
      </c>
    </row>
    <row r="52" spans="1:26" ht="13.2" hidden="1" customHeight="1" x14ac:dyDescent="0.25">
      <c r="A52" s="16" t="s">
        <v>473</v>
      </c>
      <c r="B52" s="6"/>
      <c r="C52" s="6"/>
      <c r="D52" s="6"/>
      <c r="E52" s="6"/>
      <c r="F52" s="19">
        <f t="shared" si="0"/>
        <v>0</v>
      </c>
      <c r="G52" s="6">
        <v>3</v>
      </c>
      <c r="H52" s="6"/>
      <c r="I52" s="6">
        <v>1</v>
      </c>
      <c r="J52" s="6"/>
      <c r="K52" s="19">
        <f t="shared" si="1"/>
        <v>4</v>
      </c>
      <c r="L52" s="6"/>
      <c r="M52" s="6"/>
      <c r="N52" s="6"/>
      <c r="O52" s="6"/>
      <c r="P52" s="19">
        <f t="shared" si="2"/>
        <v>0</v>
      </c>
      <c r="Q52" s="17">
        <f t="shared" si="3"/>
        <v>4</v>
      </c>
    </row>
    <row r="53" spans="1:26" x14ac:dyDescent="0.25">
      <c r="A53" s="16" t="s">
        <v>508</v>
      </c>
      <c r="B53" s="6">
        <v>4</v>
      </c>
      <c r="C53" s="6">
        <v>1</v>
      </c>
      <c r="D53" s="6">
        <v>1</v>
      </c>
      <c r="E53" s="6"/>
      <c r="F53" s="19">
        <f t="shared" si="0"/>
        <v>6</v>
      </c>
      <c r="G53" s="6">
        <v>1</v>
      </c>
      <c r="H53" s="6"/>
      <c r="I53" s="6"/>
      <c r="J53" s="6"/>
      <c r="K53" s="19">
        <f t="shared" si="1"/>
        <v>1</v>
      </c>
      <c r="L53" s="6"/>
      <c r="M53" s="6"/>
      <c r="N53" s="6"/>
      <c r="O53" s="6"/>
      <c r="P53" s="19">
        <f t="shared" si="2"/>
        <v>0</v>
      </c>
      <c r="Q53" s="17">
        <f t="shared" si="3"/>
        <v>7</v>
      </c>
      <c r="R53" s="6">
        <f>SUM($B53, $G53, $L53)</f>
        <v>5</v>
      </c>
      <c r="S53" s="6">
        <f>SUM($C53, $H53, $M53)</f>
        <v>1</v>
      </c>
      <c r="T53" s="6">
        <f>SUM($D53, $I53, $N53)</f>
        <v>1</v>
      </c>
      <c r="U53" s="6">
        <f>SUM($E53, $J53, $O53)</f>
        <v>0</v>
      </c>
      <c r="V53" s="33">
        <f>$F53/SUM(Odpowiedzi!B$119:B$122)*100</f>
        <v>8.4507042253521121</v>
      </c>
      <c r="W53" s="33">
        <f>$K53/SUM(Odpowiedzi!C$119:C$122)*100</f>
        <v>2.4390243902439024</v>
      </c>
      <c r="X53">
        <f>R53/SUM(Odpowiedzi!$B$119:$C$119)*100</f>
        <v>6.1728395061728394</v>
      </c>
      <c r="Y53">
        <f>S53/SUM(Odpowiedzi!$B$120:$C$120)*100</f>
        <v>8.3333333333333321</v>
      </c>
      <c r="Z53">
        <f>T53/SUM(Odpowiedzi!$B$121:$C$121)*100</f>
        <v>6.25</v>
      </c>
    </row>
    <row r="54" spans="1:26" ht="13.2" hidden="1" customHeight="1" x14ac:dyDescent="0.25">
      <c r="A54" s="16" t="s">
        <v>476</v>
      </c>
      <c r="B54" s="6">
        <v>1</v>
      </c>
      <c r="C54" s="6"/>
      <c r="D54" s="6"/>
      <c r="E54" s="6"/>
      <c r="F54" s="19">
        <f t="shared" si="0"/>
        <v>1</v>
      </c>
      <c r="G54" s="6">
        <v>1</v>
      </c>
      <c r="H54" s="6"/>
      <c r="I54" s="6"/>
      <c r="J54" s="6"/>
      <c r="K54" s="19">
        <f t="shared" si="1"/>
        <v>1</v>
      </c>
      <c r="L54" s="6"/>
      <c r="M54" s="6"/>
      <c r="N54" s="6"/>
      <c r="O54" s="6"/>
      <c r="P54" s="19">
        <f t="shared" si="2"/>
        <v>0</v>
      </c>
      <c r="Q54" s="17">
        <f t="shared" si="3"/>
        <v>2</v>
      </c>
    </row>
    <row r="55" spans="1:26" x14ac:dyDescent="0.25">
      <c r="A55" s="17" t="s">
        <v>494</v>
      </c>
      <c r="B55" s="6">
        <v>1</v>
      </c>
      <c r="C55" s="6"/>
      <c r="D55" s="6">
        <v>3</v>
      </c>
      <c r="E55" s="6"/>
      <c r="F55" s="19">
        <f t="shared" si="0"/>
        <v>4</v>
      </c>
      <c r="G55" s="6"/>
      <c r="H55" s="6"/>
      <c r="I55" s="6">
        <v>1</v>
      </c>
      <c r="J55" s="6"/>
      <c r="K55" s="19">
        <f t="shared" si="1"/>
        <v>1</v>
      </c>
      <c r="L55" s="6">
        <v>1</v>
      </c>
      <c r="M55" s="6"/>
      <c r="N55" s="6"/>
      <c r="O55" s="6"/>
      <c r="P55" s="19">
        <f t="shared" si="2"/>
        <v>1</v>
      </c>
      <c r="Q55" s="17">
        <f t="shared" si="3"/>
        <v>6</v>
      </c>
      <c r="R55" s="6">
        <f>SUM($B55, $G55, $L55)</f>
        <v>2</v>
      </c>
      <c r="S55" s="6">
        <f>SUM($C55, $H55, $M55)</f>
        <v>0</v>
      </c>
      <c r="T55" s="6">
        <f>SUM($D55, $I55, $N55)</f>
        <v>4</v>
      </c>
      <c r="U55" s="6">
        <f>SUM($E55, $J55, $O55)</f>
        <v>0</v>
      </c>
      <c r="V55" s="33">
        <f>$F55/SUM(Odpowiedzi!B$119:B$122)*100</f>
        <v>5.6338028169014089</v>
      </c>
      <c r="W55" s="33">
        <f>$K55/SUM(Odpowiedzi!C$119:C$122)*100</f>
        <v>2.4390243902439024</v>
      </c>
      <c r="X55">
        <f>R55/SUM(Odpowiedzi!$B$119:$C$119)*100</f>
        <v>2.4691358024691357</v>
      </c>
      <c r="Y55">
        <f>S55/SUM(Odpowiedzi!$B$120:$C$120)*100</f>
        <v>0</v>
      </c>
      <c r="Z55">
        <f>T55/SUM(Odpowiedzi!$B$121:$C$121)*100</f>
        <v>25</v>
      </c>
    </row>
    <row r="56" spans="1:26" ht="13.2" hidden="1" customHeight="1" x14ac:dyDescent="0.25">
      <c r="A56" s="16" t="s">
        <v>470</v>
      </c>
      <c r="B56" s="6">
        <v>1</v>
      </c>
      <c r="C56" s="6"/>
      <c r="D56" s="6"/>
      <c r="E56" s="6"/>
      <c r="F56" s="19">
        <f t="shared" si="0"/>
        <v>1</v>
      </c>
      <c r="G56" s="6"/>
      <c r="H56" s="6"/>
      <c r="I56" s="6"/>
      <c r="J56" s="6"/>
      <c r="K56" s="19">
        <f t="shared" si="1"/>
        <v>0</v>
      </c>
      <c r="L56" s="6"/>
      <c r="M56" s="6"/>
      <c r="N56" s="6"/>
      <c r="O56" s="6"/>
      <c r="P56" s="19">
        <f t="shared" si="2"/>
        <v>0</v>
      </c>
      <c r="Q56" s="17">
        <f t="shared" si="3"/>
        <v>1</v>
      </c>
    </row>
    <row r="57" spans="1:26" x14ac:dyDescent="0.25">
      <c r="A57" s="16" t="s">
        <v>455</v>
      </c>
      <c r="B57" s="7">
        <v>1</v>
      </c>
      <c r="C57" s="6">
        <v>3</v>
      </c>
      <c r="D57" s="6">
        <v>1</v>
      </c>
      <c r="E57" s="6"/>
      <c r="F57" s="19">
        <f t="shared" si="0"/>
        <v>5</v>
      </c>
      <c r="G57" s="7">
        <v>2</v>
      </c>
      <c r="H57" s="7"/>
      <c r="I57" s="7"/>
      <c r="J57" s="7"/>
      <c r="K57" s="19">
        <f t="shared" si="1"/>
        <v>2</v>
      </c>
      <c r="L57" s="7"/>
      <c r="M57" s="7"/>
      <c r="N57" s="7"/>
      <c r="O57" s="7"/>
      <c r="P57" s="19">
        <f t="shared" si="2"/>
        <v>0</v>
      </c>
      <c r="Q57" s="17">
        <f t="shared" si="3"/>
        <v>7</v>
      </c>
      <c r="R57" s="6">
        <f>SUM($B57, $G57, $L57)</f>
        <v>3</v>
      </c>
      <c r="S57" s="6">
        <f>SUM($C57, $H57, $M57)</f>
        <v>3</v>
      </c>
      <c r="T57" s="6">
        <f>SUM($D57, $I57, $N57)</f>
        <v>1</v>
      </c>
      <c r="U57" s="6">
        <f>SUM($E57, $J57, $O57)</f>
        <v>0</v>
      </c>
      <c r="V57" s="33">
        <f>$F57/SUM(Odpowiedzi!B$119:B$122)*100</f>
        <v>7.042253521126761</v>
      </c>
      <c r="W57" s="33">
        <f>$K57/SUM(Odpowiedzi!C$119:C$122)*100</f>
        <v>4.8780487804878048</v>
      </c>
      <c r="X57">
        <f>R57/SUM(Odpowiedzi!$B$119:$C$119)*100</f>
        <v>3.7037037037037033</v>
      </c>
      <c r="Y57">
        <f>S57/SUM(Odpowiedzi!$B$120:$C$120)*100</f>
        <v>25</v>
      </c>
      <c r="Z57">
        <f>T57/SUM(Odpowiedzi!$B$121:$C$121)*100</f>
        <v>6.25</v>
      </c>
    </row>
    <row r="58" spans="1:26" ht="13.2" hidden="1" customHeight="1" x14ac:dyDescent="0.25">
      <c r="A58" s="16" t="s">
        <v>490</v>
      </c>
      <c r="B58" s="6"/>
      <c r="C58" s="6"/>
      <c r="D58" s="6"/>
      <c r="E58" s="6"/>
      <c r="F58" s="19">
        <f t="shared" si="0"/>
        <v>0</v>
      </c>
      <c r="G58" s="6">
        <v>1</v>
      </c>
      <c r="H58" s="6"/>
      <c r="I58" s="6"/>
      <c r="J58" s="6"/>
      <c r="K58" s="19">
        <f t="shared" si="1"/>
        <v>1</v>
      </c>
      <c r="L58" s="6"/>
      <c r="M58" s="6"/>
      <c r="N58" s="6"/>
      <c r="O58" s="6"/>
      <c r="P58" s="19">
        <f t="shared" si="2"/>
        <v>0</v>
      </c>
      <c r="Q58" s="17">
        <f t="shared" si="3"/>
        <v>1</v>
      </c>
    </row>
    <row r="59" spans="1:26" ht="13.2" hidden="1" customHeight="1" x14ac:dyDescent="0.25">
      <c r="A59" s="16" t="s">
        <v>475</v>
      </c>
      <c r="B59" s="6">
        <v>3</v>
      </c>
      <c r="C59" s="6"/>
      <c r="D59" s="6"/>
      <c r="E59" s="6"/>
      <c r="F59" s="19">
        <f t="shared" si="0"/>
        <v>3</v>
      </c>
      <c r="G59" s="6">
        <v>1</v>
      </c>
      <c r="H59" s="6"/>
      <c r="I59" s="6"/>
      <c r="J59" s="6"/>
      <c r="K59" s="19">
        <f t="shared" si="1"/>
        <v>1</v>
      </c>
      <c r="L59" s="6"/>
      <c r="M59" s="6"/>
      <c r="N59" s="6"/>
      <c r="O59" s="6"/>
      <c r="P59" s="19">
        <f t="shared" si="2"/>
        <v>0</v>
      </c>
      <c r="Q59" s="17">
        <f t="shared" si="3"/>
        <v>4</v>
      </c>
    </row>
    <row r="60" spans="1:26" ht="13.2" hidden="1" customHeight="1" x14ac:dyDescent="0.25">
      <c r="A60" s="17" t="s">
        <v>510</v>
      </c>
      <c r="B60" s="6">
        <v>1</v>
      </c>
      <c r="C60" s="6"/>
      <c r="D60" s="6"/>
      <c r="E60" s="6"/>
      <c r="F60" s="19">
        <f t="shared" si="0"/>
        <v>1</v>
      </c>
      <c r="G60" s="6"/>
      <c r="H60" s="6"/>
      <c r="I60" s="6"/>
      <c r="J60" s="6"/>
      <c r="K60" s="19">
        <f t="shared" si="1"/>
        <v>0</v>
      </c>
      <c r="L60" s="6"/>
      <c r="M60" s="6"/>
      <c r="N60" s="6"/>
      <c r="O60" s="6"/>
      <c r="P60" s="19">
        <f t="shared" si="2"/>
        <v>0</v>
      </c>
      <c r="Q60" s="17">
        <f t="shared" si="3"/>
        <v>1</v>
      </c>
    </row>
    <row r="61" spans="1:26" ht="13.2" hidden="1" customHeight="1" x14ac:dyDescent="0.25">
      <c r="A61" s="17" t="s">
        <v>511</v>
      </c>
      <c r="B61" s="6">
        <v>2</v>
      </c>
      <c r="C61" s="6"/>
      <c r="D61" s="6"/>
      <c r="E61" s="6"/>
      <c r="F61" s="19">
        <f t="shared" si="0"/>
        <v>2</v>
      </c>
      <c r="G61" s="6"/>
      <c r="H61" s="6"/>
      <c r="I61" s="6"/>
      <c r="J61" s="6"/>
      <c r="K61" s="19">
        <f t="shared" si="1"/>
        <v>0</v>
      </c>
      <c r="L61" s="6"/>
      <c r="M61" s="6"/>
      <c r="N61" s="6"/>
      <c r="O61" s="6"/>
      <c r="P61" s="19">
        <f t="shared" si="2"/>
        <v>0</v>
      </c>
      <c r="Q61" s="17">
        <f t="shared" si="3"/>
        <v>2</v>
      </c>
    </row>
    <row r="62" spans="1:26" ht="13.2" hidden="1" customHeight="1" x14ac:dyDescent="0.25">
      <c r="A62" s="17" t="s">
        <v>512</v>
      </c>
      <c r="B62" s="6">
        <v>1</v>
      </c>
      <c r="C62" s="6"/>
      <c r="D62" s="6"/>
      <c r="E62" s="6"/>
      <c r="F62" s="19">
        <f t="shared" si="0"/>
        <v>1</v>
      </c>
      <c r="G62" s="6"/>
      <c r="H62" s="6"/>
      <c r="I62" s="6"/>
      <c r="J62" s="6"/>
      <c r="K62" s="19">
        <f t="shared" si="1"/>
        <v>0</v>
      </c>
      <c r="L62" s="6"/>
      <c r="M62" s="6"/>
      <c r="N62" s="6"/>
      <c r="O62" s="6"/>
      <c r="P62" s="19">
        <f t="shared" si="2"/>
        <v>0</v>
      </c>
      <c r="Q62" s="17">
        <f t="shared" si="3"/>
        <v>1</v>
      </c>
    </row>
    <row r="63" spans="1:26" ht="13.2" hidden="1" customHeight="1" x14ac:dyDescent="0.25">
      <c r="A63" s="17" t="s">
        <v>513</v>
      </c>
      <c r="B63" s="6"/>
      <c r="C63" s="6"/>
      <c r="D63" s="6"/>
      <c r="E63" s="6"/>
      <c r="F63" s="19">
        <f t="shared" si="0"/>
        <v>0</v>
      </c>
      <c r="G63" s="6">
        <v>1</v>
      </c>
      <c r="H63" s="6"/>
      <c r="I63" s="6"/>
      <c r="J63" s="6"/>
      <c r="K63" s="19">
        <f t="shared" si="1"/>
        <v>1</v>
      </c>
      <c r="L63" s="6"/>
      <c r="M63" s="6"/>
      <c r="N63" s="6"/>
      <c r="O63" s="6"/>
      <c r="P63" s="19">
        <f t="shared" si="2"/>
        <v>0</v>
      </c>
      <c r="Q63" s="17">
        <f t="shared" si="3"/>
        <v>1</v>
      </c>
    </row>
    <row r="64" spans="1:26" ht="13.2" hidden="1" customHeight="1" x14ac:dyDescent="0.25">
      <c r="A64" s="17" t="s">
        <v>514</v>
      </c>
      <c r="B64" s="6"/>
      <c r="C64" s="6"/>
      <c r="D64" s="6"/>
      <c r="E64" s="6"/>
      <c r="F64" s="19">
        <f t="shared" si="0"/>
        <v>0</v>
      </c>
      <c r="G64" s="6">
        <v>1</v>
      </c>
      <c r="H64" s="6"/>
      <c r="I64" s="6"/>
      <c r="J64" s="6"/>
      <c r="K64" s="19">
        <f t="shared" si="1"/>
        <v>1</v>
      </c>
      <c r="L64" s="6"/>
      <c r="M64" s="6"/>
      <c r="N64" s="6"/>
      <c r="O64" s="6"/>
      <c r="P64" s="19">
        <f t="shared" si="2"/>
        <v>0</v>
      </c>
      <c r="Q64" s="17">
        <f t="shared" si="3"/>
        <v>1</v>
      </c>
    </row>
    <row r="65" spans="1:17" ht="13.2" hidden="1" customHeight="1" x14ac:dyDescent="0.25">
      <c r="A65" s="17" t="s">
        <v>515</v>
      </c>
      <c r="B65" s="6"/>
      <c r="C65" s="6"/>
      <c r="D65" s="6"/>
      <c r="E65" s="6"/>
      <c r="F65" s="19">
        <f t="shared" si="0"/>
        <v>0</v>
      </c>
      <c r="G65" s="6">
        <v>1</v>
      </c>
      <c r="H65" s="6"/>
      <c r="I65" s="6"/>
      <c r="J65" s="6"/>
      <c r="K65" s="19">
        <f t="shared" si="1"/>
        <v>1</v>
      </c>
      <c r="L65" s="6"/>
      <c r="M65" s="6"/>
      <c r="N65" s="6"/>
      <c r="O65" s="6"/>
      <c r="P65" s="19">
        <f t="shared" si="2"/>
        <v>0</v>
      </c>
      <c r="Q65" s="17">
        <f t="shared" si="3"/>
        <v>1</v>
      </c>
    </row>
    <row r="66" spans="1:17" ht="13.2" hidden="1" customHeight="1" x14ac:dyDescent="0.25">
      <c r="A66" s="17" t="s">
        <v>516</v>
      </c>
      <c r="B66" s="6"/>
      <c r="C66" s="6"/>
      <c r="D66" s="6"/>
      <c r="E66" s="6"/>
      <c r="F66" s="19">
        <f t="shared" si="0"/>
        <v>0</v>
      </c>
      <c r="G66" s="6">
        <v>1</v>
      </c>
      <c r="H66" s="6"/>
      <c r="I66" s="6"/>
      <c r="J66" s="6"/>
      <c r="K66" s="19">
        <f t="shared" si="1"/>
        <v>1</v>
      </c>
      <c r="L66" s="6"/>
      <c r="M66" s="6"/>
      <c r="N66" s="6"/>
      <c r="O66" s="6"/>
      <c r="P66" s="19">
        <f t="shared" si="2"/>
        <v>0</v>
      </c>
      <c r="Q66" s="17">
        <f t="shared" si="3"/>
        <v>1</v>
      </c>
    </row>
    <row r="67" spans="1:17" ht="13.2" hidden="1" customHeight="1" x14ac:dyDescent="0.25">
      <c r="A67" s="17" t="s">
        <v>517</v>
      </c>
      <c r="B67" s="6"/>
      <c r="C67" s="6"/>
      <c r="D67" s="6"/>
      <c r="E67" s="6"/>
      <c r="F67" s="19">
        <f t="shared" si="0"/>
        <v>0</v>
      </c>
      <c r="G67" s="6">
        <v>1</v>
      </c>
      <c r="H67" s="6"/>
      <c r="I67" s="6"/>
      <c r="J67" s="6"/>
      <c r="K67" s="19">
        <f t="shared" si="1"/>
        <v>1</v>
      </c>
      <c r="L67" s="6"/>
      <c r="M67" s="6"/>
      <c r="N67" s="6"/>
      <c r="O67" s="6"/>
      <c r="P67" s="19">
        <f t="shared" si="2"/>
        <v>0</v>
      </c>
      <c r="Q67" s="17">
        <f t="shared" si="3"/>
        <v>1</v>
      </c>
    </row>
    <row r="68" spans="1:17" ht="13.2" hidden="1" customHeight="1" x14ac:dyDescent="0.25">
      <c r="A68" s="17" t="s">
        <v>532</v>
      </c>
      <c r="B68" s="6">
        <v>1</v>
      </c>
      <c r="C68" s="6">
        <v>1</v>
      </c>
      <c r="D68" s="6"/>
      <c r="E68" s="6"/>
      <c r="F68" s="19">
        <f t="shared" ref="F68:F82" si="8">SUM($B68:$D68)</f>
        <v>2</v>
      </c>
      <c r="G68" s="6"/>
      <c r="H68" s="6"/>
      <c r="I68" s="6"/>
      <c r="J68" s="6"/>
      <c r="K68" s="19">
        <f t="shared" ref="K68:K82" si="9">SUM($G68:$J68)</f>
        <v>0</v>
      </c>
      <c r="L68" s="6"/>
      <c r="M68" s="6"/>
      <c r="N68" s="6"/>
      <c r="O68" s="6"/>
      <c r="P68" s="19">
        <f t="shared" ref="P68:P82" si="10">SUM($L68:$O68)</f>
        <v>0</v>
      </c>
      <c r="Q68" s="17">
        <f t="shared" ref="Q68:Q82" si="11">SUM($F68,$K68,$P68)</f>
        <v>2</v>
      </c>
    </row>
    <row r="69" spans="1:17" ht="13.2" hidden="1" customHeight="1" x14ac:dyDescent="0.25">
      <c r="A69" s="17" t="s">
        <v>518</v>
      </c>
      <c r="B69" s="6">
        <v>3</v>
      </c>
      <c r="C69" s="6"/>
      <c r="D69" s="6">
        <v>1</v>
      </c>
      <c r="E69" s="6"/>
      <c r="F69" s="19">
        <f t="shared" si="8"/>
        <v>4</v>
      </c>
      <c r="G69" s="6"/>
      <c r="H69" s="6"/>
      <c r="I69" s="6"/>
      <c r="J69" s="6"/>
      <c r="K69" s="19">
        <f t="shared" si="9"/>
        <v>0</v>
      </c>
      <c r="L69" s="6"/>
      <c r="M69" s="6"/>
      <c r="N69" s="6"/>
      <c r="O69" s="6"/>
      <c r="P69" s="19">
        <f t="shared" si="10"/>
        <v>0</v>
      </c>
      <c r="Q69" s="17">
        <f t="shared" si="11"/>
        <v>4</v>
      </c>
    </row>
    <row r="70" spans="1:17" ht="13.2" hidden="1" customHeight="1" x14ac:dyDescent="0.25">
      <c r="A70" s="17" t="s">
        <v>519</v>
      </c>
      <c r="B70" s="6">
        <v>1</v>
      </c>
      <c r="C70" s="6"/>
      <c r="D70" s="6"/>
      <c r="E70" s="6"/>
      <c r="F70" s="19">
        <f t="shared" si="8"/>
        <v>1</v>
      </c>
      <c r="G70" s="6">
        <v>1</v>
      </c>
      <c r="H70" s="6"/>
      <c r="I70" s="6"/>
      <c r="J70" s="6"/>
      <c r="K70" s="19">
        <f t="shared" si="9"/>
        <v>1</v>
      </c>
      <c r="L70" s="6"/>
      <c r="M70" s="6"/>
      <c r="N70" s="6"/>
      <c r="O70" s="6"/>
      <c r="P70" s="19">
        <f t="shared" si="10"/>
        <v>0</v>
      </c>
      <c r="Q70" s="17">
        <f t="shared" si="11"/>
        <v>2</v>
      </c>
    </row>
    <row r="71" spans="1:17" ht="13.2" hidden="1" customHeight="1" x14ac:dyDescent="0.25">
      <c r="A71" s="17" t="s">
        <v>520</v>
      </c>
      <c r="B71" s="6">
        <v>1</v>
      </c>
      <c r="C71" s="6"/>
      <c r="D71" s="6"/>
      <c r="E71" s="6"/>
      <c r="F71" s="19">
        <f t="shared" si="8"/>
        <v>1</v>
      </c>
      <c r="G71" s="6"/>
      <c r="H71" s="6"/>
      <c r="I71" s="6"/>
      <c r="J71" s="6"/>
      <c r="K71" s="19">
        <f t="shared" si="9"/>
        <v>0</v>
      </c>
      <c r="L71" s="6"/>
      <c r="M71" s="6"/>
      <c r="N71" s="6"/>
      <c r="O71" s="6"/>
      <c r="P71" s="19">
        <f t="shared" si="10"/>
        <v>0</v>
      </c>
      <c r="Q71" s="17">
        <f t="shared" si="11"/>
        <v>1</v>
      </c>
    </row>
    <row r="72" spans="1:17" ht="13.2" hidden="1" customHeight="1" x14ac:dyDescent="0.25">
      <c r="A72" s="17" t="s">
        <v>522</v>
      </c>
      <c r="B72" s="6">
        <v>1</v>
      </c>
      <c r="C72" s="6"/>
      <c r="D72" s="6"/>
      <c r="E72" s="6"/>
      <c r="F72" s="19">
        <f t="shared" si="8"/>
        <v>1</v>
      </c>
      <c r="G72" s="6"/>
      <c r="H72" s="6"/>
      <c r="I72" s="6"/>
      <c r="J72" s="6"/>
      <c r="K72" s="19">
        <f t="shared" si="9"/>
        <v>0</v>
      </c>
      <c r="L72" s="6"/>
      <c r="M72" s="6"/>
      <c r="N72" s="6"/>
      <c r="O72" s="6"/>
      <c r="P72" s="19">
        <f t="shared" si="10"/>
        <v>0</v>
      </c>
      <c r="Q72" s="17">
        <f t="shared" si="11"/>
        <v>1</v>
      </c>
    </row>
    <row r="73" spans="1:17" ht="13.2" hidden="1" customHeight="1" x14ac:dyDescent="0.25">
      <c r="A73" s="17" t="s">
        <v>523</v>
      </c>
      <c r="B73" s="6"/>
      <c r="C73" s="6">
        <v>1</v>
      </c>
      <c r="D73" s="6"/>
      <c r="E73" s="6"/>
      <c r="F73" s="19">
        <f t="shared" si="8"/>
        <v>1</v>
      </c>
      <c r="G73" s="6"/>
      <c r="H73" s="6"/>
      <c r="I73" s="6"/>
      <c r="J73" s="6"/>
      <c r="K73" s="19">
        <f t="shared" si="9"/>
        <v>0</v>
      </c>
      <c r="L73" s="6"/>
      <c r="M73" s="6"/>
      <c r="N73" s="6"/>
      <c r="O73" s="6"/>
      <c r="P73" s="19">
        <f t="shared" si="10"/>
        <v>0</v>
      </c>
      <c r="Q73" s="17">
        <f t="shared" si="11"/>
        <v>1</v>
      </c>
    </row>
    <row r="74" spans="1:17" ht="13.2" hidden="1" customHeight="1" x14ac:dyDescent="0.25">
      <c r="A74" s="17" t="s">
        <v>524</v>
      </c>
      <c r="B74" s="6"/>
      <c r="C74" s="6">
        <v>2</v>
      </c>
      <c r="D74" s="6">
        <v>1</v>
      </c>
      <c r="E74" s="6"/>
      <c r="F74" s="19">
        <f t="shared" si="8"/>
        <v>3</v>
      </c>
      <c r="G74" s="6"/>
      <c r="H74" s="6"/>
      <c r="I74" s="6"/>
      <c r="J74" s="6"/>
      <c r="K74" s="19">
        <f t="shared" si="9"/>
        <v>0</v>
      </c>
      <c r="L74" s="6"/>
      <c r="M74" s="6"/>
      <c r="N74" s="6"/>
      <c r="O74" s="6"/>
      <c r="P74" s="19">
        <f t="shared" si="10"/>
        <v>0</v>
      </c>
      <c r="Q74" s="17">
        <f t="shared" si="11"/>
        <v>3</v>
      </c>
    </row>
    <row r="75" spans="1:17" ht="13.2" hidden="1" customHeight="1" x14ac:dyDescent="0.25">
      <c r="A75" s="17" t="s">
        <v>525</v>
      </c>
      <c r="B75" s="6"/>
      <c r="C75" s="6"/>
      <c r="D75" s="6">
        <v>1</v>
      </c>
      <c r="E75" s="6"/>
      <c r="F75" s="19">
        <f t="shared" si="8"/>
        <v>1</v>
      </c>
      <c r="G75" s="6"/>
      <c r="H75" s="6"/>
      <c r="I75" s="6"/>
      <c r="J75" s="6"/>
      <c r="K75" s="19">
        <f t="shared" si="9"/>
        <v>0</v>
      </c>
      <c r="L75" s="6"/>
      <c r="M75" s="6"/>
      <c r="N75" s="6"/>
      <c r="O75" s="6"/>
      <c r="P75" s="19">
        <f t="shared" si="10"/>
        <v>0</v>
      </c>
      <c r="Q75" s="17">
        <f t="shared" si="11"/>
        <v>1</v>
      </c>
    </row>
    <row r="76" spans="1:17" ht="13.2" hidden="1" customHeight="1" x14ac:dyDescent="0.25">
      <c r="A76" s="17" t="s">
        <v>527</v>
      </c>
      <c r="B76" s="6"/>
      <c r="C76" s="6"/>
      <c r="D76" s="6"/>
      <c r="E76" s="6"/>
      <c r="F76" s="19">
        <f t="shared" si="8"/>
        <v>0</v>
      </c>
      <c r="G76" s="6"/>
      <c r="H76" s="6"/>
      <c r="I76" s="6"/>
      <c r="J76" s="6">
        <v>1</v>
      </c>
      <c r="K76" s="19">
        <f t="shared" si="9"/>
        <v>1</v>
      </c>
      <c r="L76" s="6"/>
      <c r="M76" s="6"/>
      <c r="N76" s="6"/>
      <c r="O76" s="6"/>
      <c r="P76" s="19">
        <f t="shared" si="10"/>
        <v>0</v>
      </c>
      <c r="Q76" s="17">
        <f t="shared" si="11"/>
        <v>1</v>
      </c>
    </row>
    <row r="77" spans="1:17" ht="13.2" hidden="1" customHeight="1" x14ac:dyDescent="0.25">
      <c r="A77" s="17" t="s">
        <v>526</v>
      </c>
      <c r="B77" s="6">
        <v>1</v>
      </c>
      <c r="C77" s="6"/>
      <c r="D77" s="6"/>
      <c r="E77" s="6"/>
      <c r="F77" s="19">
        <f t="shared" si="8"/>
        <v>1</v>
      </c>
      <c r="G77" s="6"/>
      <c r="H77" s="6"/>
      <c r="I77" s="6"/>
      <c r="J77" s="6"/>
      <c r="K77" s="19">
        <f t="shared" si="9"/>
        <v>0</v>
      </c>
      <c r="L77" s="6"/>
      <c r="M77" s="6"/>
      <c r="N77" s="6"/>
      <c r="O77" s="6"/>
      <c r="P77" s="19">
        <f t="shared" si="10"/>
        <v>0</v>
      </c>
      <c r="Q77" s="17">
        <f t="shared" si="11"/>
        <v>1</v>
      </c>
    </row>
    <row r="78" spans="1:17" ht="13.2" hidden="1" customHeight="1" x14ac:dyDescent="0.25">
      <c r="A78" s="17" t="s">
        <v>528</v>
      </c>
      <c r="B78" s="6"/>
      <c r="C78" s="6"/>
      <c r="D78" s="6"/>
      <c r="E78" s="6"/>
      <c r="F78" s="19">
        <f t="shared" si="8"/>
        <v>0</v>
      </c>
      <c r="G78" s="6"/>
      <c r="H78" s="6"/>
      <c r="I78" s="6"/>
      <c r="J78" s="6">
        <v>1</v>
      </c>
      <c r="K78" s="19">
        <f t="shared" si="9"/>
        <v>1</v>
      </c>
      <c r="L78" s="6"/>
      <c r="M78" s="6"/>
      <c r="N78" s="6"/>
      <c r="O78" s="6"/>
      <c r="P78" s="19">
        <f t="shared" si="10"/>
        <v>0</v>
      </c>
      <c r="Q78" s="17">
        <f t="shared" si="11"/>
        <v>1</v>
      </c>
    </row>
    <row r="79" spans="1:17" ht="13.2" hidden="1" customHeight="1" x14ac:dyDescent="0.25">
      <c r="A79" s="17" t="s">
        <v>529</v>
      </c>
      <c r="B79" s="6"/>
      <c r="C79" s="6"/>
      <c r="D79" s="6">
        <v>1</v>
      </c>
      <c r="E79" s="6"/>
      <c r="F79" s="19">
        <f t="shared" si="8"/>
        <v>1</v>
      </c>
      <c r="G79" s="6"/>
      <c r="H79" s="6">
        <v>1</v>
      </c>
      <c r="I79" s="6"/>
      <c r="J79" s="6"/>
      <c r="K79" s="19">
        <f t="shared" si="9"/>
        <v>1</v>
      </c>
      <c r="L79" s="6"/>
      <c r="M79" s="6"/>
      <c r="N79" s="6"/>
      <c r="O79" s="6"/>
      <c r="P79" s="19">
        <f t="shared" si="10"/>
        <v>0</v>
      </c>
      <c r="Q79" s="17">
        <f t="shared" si="11"/>
        <v>2</v>
      </c>
    </row>
    <row r="80" spans="1:17" ht="13.2" hidden="1" customHeight="1" x14ac:dyDescent="0.25">
      <c r="A80" s="17" t="s">
        <v>530</v>
      </c>
      <c r="B80" s="6"/>
      <c r="C80" s="6"/>
      <c r="D80" s="6"/>
      <c r="E80" s="6"/>
      <c r="F80" s="19">
        <f t="shared" si="8"/>
        <v>0</v>
      </c>
      <c r="G80" s="6"/>
      <c r="H80" s="6"/>
      <c r="I80" s="6"/>
      <c r="J80" s="6"/>
      <c r="K80" s="19">
        <f t="shared" si="9"/>
        <v>0</v>
      </c>
      <c r="L80" s="6"/>
      <c r="M80" s="6"/>
      <c r="N80" s="6"/>
      <c r="O80" s="6"/>
      <c r="P80" s="19">
        <f t="shared" si="10"/>
        <v>0</v>
      </c>
      <c r="Q80" s="17">
        <f t="shared" si="11"/>
        <v>0</v>
      </c>
    </row>
    <row r="81" spans="1:17" ht="13.2" hidden="1" customHeight="1" x14ac:dyDescent="0.25">
      <c r="A81" s="17" t="s">
        <v>531</v>
      </c>
      <c r="B81" s="6">
        <v>1</v>
      </c>
      <c r="C81" s="6"/>
      <c r="D81" s="6"/>
      <c r="E81" s="6"/>
      <c r="F81" s="19">
        <f t="shared" si="8"/>
        <v>1</v>
      </c>
      <c r="G81" s="6"/>
      <c r="H81" s="6"/>
      <c r="I81" s="6"/>
      <c r="J81" s="6"/>
      <c r="K81" s="19">
        <f t="shared" si="9"/>
        <v>0</v>
      </c>
      <c r="L81" s="6"/>
      <c r="M81" s="6"/>
      <c r="N81" s="6"/>
      <c r="O81" s="6"/>
      <c r="P81" s="19">
        <f t="shared" si="10"/>
        <v>0</v>
      </c>
      <c r="Q81" s="17">
        <f t="shared" si="11"/>
        <v>1</v>
      </c>
    </row>
    <row r="82" spans="1:17" ht="13.2" hidden="1" customHeight="1" x14ac:dyDescent="0.25">
      <c r="A82" s="27" t="s">
        <v>533</v>
      </c>
      <c r="B82" s="28"/>
      <c r="C82" s="28"/>
      <c r="D82" s="28"/>
      <c r="E82" s="28"/>
      <c r="F82" s="29">
        <f t="shared" si="8"/>
        <v>0</v>
      </c>
      <c r="G82" s="28"/>
      <c r="H82" s="28"/>
      <c r="I82" s="28">
        <v>1</v>
      </c>
      <c r="J82" s="28"/>
      <c r="K82" s="29">
        <f t="shared" si="9"/>
        <v>1</v>
      </c>
      <c r="L82" s="28"/>
      <c r="M82" s="28"/>
      <c r="N82" s="28"/>
      <c r="O82" s="28"/>
      <c r="P82" s="29">
        <f t="shared" si="10"/>
        <v>0</v>
      </c>
      <c r="Q82" s="30">
        <f t="shared" si="11"/>
        <v>1</v>
      </c>
    </row>
    <row r="83" spans="1:17" x14ac:dyDescent="0.25">
      <c r="Q83" s="6"/>
    </row>
  </sheetData>
  <autoFilter ref="A1:Q82" xr:uid="{E61D725D-0DC0-4B23-A249-2363D196CF16}">
    <filterColumn colId="1" showButton="0"/>
    <filterColumn colId="2" showButton="0"/>
    <filterColumn colId="3" showButton="0"/>
    <filterColumn colId="6" showButton="0"/>
    <filterColumn colId="7" showButton="0"/>
    <filterColumn colId="8" showButton="0"/>
    <filterColumn colId="11" showButton="0"/>
    <filterColumn colId="12" showButton="0"/>
    <filterColumn colId="13" showButton="0"/>
    <filterColumn colId="16">
      <filters>
        <filter val="10"/>
        <filter val="17"/>
        <filter val="41"/>
        <filter val="49"/>
        <filter val="50"/>
        <filter val="6"/>
        <filter val="7"/>
      </filters>
    </filterColumn>
  </autoFilter>
  <mergeCells count="9">
    <mergeCell ref="AA1:AD1"/>
    <mergeCell ref="AE1:AH1"/>
    <mergeCell ref="Q1:Q2"/>
    <mergeCell ref="B1:E1"/>
    <mergeCell ref="F1:F2"/>
    <mergeCell ref="G1:J1"/>
    <mergeCell ref="K1:K2"/>
    <mergeCell ref="L1:O1"/>
    <mergeCell ref="P1:P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84E4-55C1-4526-A952-DF15E6BBBAD6}">
  <sheetPr filterMode="1"/>
  <dimension ref="A1:I82"/>
  <sheetViews>
    <sheetView topLeftCell="A89" workbookViewId="0">
      <selection activeCell="L97" sqref="L97"/>
    </sheetView>
  </sheetViews>
  <sheetFormatPr defaultRowHeight="13.2" x14ac:dyDescent="0.25"/>
  <cols>
    <col min="1" max="1" width="16.44140625" customWidth="1"/>
    <col min="6" max="6" width="9.5546875" bestFit="1" customWidth="1"/>
  </cols>
  <sheetData>
    <row r="1" spans="1:9" x14ac:dyDescent="0.25">
      <c r="A1" s="15" t="s">
        <v>464</v>
      </c>
      <c r="B1" s="21" t="s">
        <v>539</v>
      </c>
      <c r="C1" s="21"/>
      <c r="D1" s="21"/>
      <c r="E1" s="18" t="s">
        <v>547</v>
      </c>
      <c r="F1" s="21" t="s">
        <v>540</v>
      </c>
      <c r="G1" s="21"/>
      <c r="H1" s="18" t="s">
        <v>547</v>
      </c>
      <c r="I1" s="20" t="s">
        <v>548</v>
      </c>
    </row>
    <row r="2" spans="1:9" hidden="1" x14ac:dyDescent="0.25">
      <c r="A2" s="23" t="s">
        <v>1</v>
      </c>
      <c r="B2" s="24" t="s">
        <v>465</v>
      </c>
      <c r="C2" s="24" t="s">
        <v>466</v>
      </c>
      <c r="D2" s="24" t="s">
        <v>467</v>
      </c>
      <c r="E2" s="25"/>
      <c r="F2" s="24" t="s">
        <v>465</v>
      </c>
      <c r="G2" s="24" t="s">
        <v>467</v>
      </c>
      <c r="H2" s="25"/>
      <c r="I2" s="20"/>
    </row>
    <row r="3" spans="1:9" hidden="1" x14ac:dyDescent="0.25">
      <c r="A3" s="16" t="s">
        <v>469</v>
      </c>
      <c r="B3" s="6">
        <f>Dane!B3/Odpowiedzi!$B$119*100</f>
        <v>2.083333333333333</v>
      </c>
      <c r="C3" s="6">
        <f>Dane!C3/Odpowiedzi!$B$120*100</f>
        <v>0</v>
      </c>
      <c r="D3" s="6">
        <f>Dane!D3/Odpowiedzi!$B$121*100</f>
        <v>0</v>
      </c>
      <c r="E3" s="19">
        <f>SUM(Dane!$B3:$E3)/SUM(Odpowiedzi!$B$119:$B$120)*100</f>
        <v>1.6949152542372881</v>
      </c>
      <c r="F3" s="6">
        <f>Dane!G3/Odpowiedzi!$C$119*100</f>
        <v>0</v>
      </c>
      <c r="G3" s="6">
        <f>Dane!I3/Odpowiedzi!$C$121*100</f>
        <v>0</v>
      </c>
      <c r="H3" s="19">
        <f>SUM(Dane!$G3:$J3)/SUM(Odpowiedzi!$C$119:$C$122)*100</f>
        <v>0</v>
      </c>
      <c r="I3">
        <f>SUM(Dane!$B3:$E3, Dane!$G3:$J3)/SUM(Odpowiedzi!$B$119:$C$122)*100</f>
        <v>0.89285714285714279</v>
      </c>
    </row>
    <row r="4" spans="1:9" x14ac:dyDescent="0.25">
      <c r="A4" s="16" t="s">
        <v>472</v>
      </c>
      <c r="B4" s="6">
        <f>Dane!B4/Odpowiedzi!$B$119*100</f>
        <v>2.083333333333333</v>
      </c>
      <c r="C4" s="6">
        <f>Dane!C4/Odpowiedzi!$B$120*100</f>
        <v>9.0909090909090917</v>
      </c>
      <c r="D4" s="6">
        <f>Dane!D4/Odpowiedzi!$B$121*100</f>
        <v>9.0909090909090917</v>
      </c>
      <c r="E4" s="19">
        <f>SUM(Dane!$B4:$E4)/SUM(Odpowiedzi!$B$119:$B$120)*100</f>
        <v>5.0847457627118651</v>
      </c>
      <c r="F4" s="6">
        <f>Dane!G4/Odpowiedzi!$C$119*100</f>
        <v>6.0606060606060606</v>
      </c>
      <c r="G4" s="6">
        <f>Dane!I4/Odpowiedzi!$C$121*100</f>
        <v>20</v>
      </c>
      <c r="H4" s="19">
        <f>SUM(Dane!$G4:$J4)/SUM(Odpowiedzi!$C$119:$C$122)*100</f>
        <v>7.3170731707317067</v>
      </c>
      <c r="I4">
        <f>SUM(Dane!$B4:$E4, Dane!$G4:$J4)/SUM(Odpowiedzi!$B$119:$C$122)*100</f>
        <v>5.3571428571428568</v>
      </c>
    </row>
    <row r="5" spans="1:9" x14ac:dyDescent="0.25">
      <c r="A5" s="16" t="s">
        <v>421</v>
      </c>
      <c r="B5" s="6">
        <f>Dane!B5/Odpowiedzi!$B$119*100</f>
        <v>6.25</v>
      </c>
      <c r="C5" s="6">
        <f>Dane!C5/Odpowiedzi!$B$120*100</f>
        <v>9.0909090909090917</v>
      </c>
      <c r="D5" s="6">
        <f>Dane!D5/Odpowiedzi!$B$121*100</f>
        <v>9.0909090909090917</v>
      </c>
      <c r="E5" s="19">
        <f>SUM(Dane!$B5:$E5)/SUM(Odpowiedzi!$B$119:$B$120)*100</f>
        <v>10.16949152542373</v>
      </c>
      <c r="F5" s="6">
        <f>Dane!G5/Odpowiedzi!$C$119*100</f>
        <v>3.0303030303030303</v>
      </c>
      <c r="G5" s="6">
        <f>Dane!I5/Odpowiedzi!$C$121*100</f>
        <v>0</v>
      </c>
      <c r="H5" s="19">
        <f>SUM(Dane!$G5:$J5)/SUM(Odpowiedzi!$C$119:$C$122)*100</f>
        <v>2.4390243902439024</v>
      </c>
      <c r="I5">
        <f>SUM(Dane!$B5:$E5, Dane!$G5:$J5)/SUM(Odpowiedzi!$B$119:$C$122)*100</f>
        <v>6.25</v>
      </c>
    </row>
    <row r="6" spans="1:9" hidden="1" x14ac:dyDescent="0.25">
      <c r="A6" s="16" t="s">
        <v>477</v>
      </c>
      <c r="B6" s="6">
        <f>Dane!B6/Odpowiedzi!$B$119*100</f>
        <v>0</v>
      </c>
      <c r="C6" s="6">
        <f>Dane!C6/Odpowiedzi!$B$120*100</f>
        <v>0</v>
      </c>
      <c r="D6" s="6">
        <f>Dane!D6/Odpowiedzi!$B$121*100</f>
        <v>0</v>
      </c>
      <c r="E6" s="19">
        <f>SUM(Dane!$B6:$E6)/SUM(Odpowiedzi!$B$119:$B$120)*100</f>
        <v>0</v>
      </c>
      <c r="F6" s="6">
        <f>Dane!G6/Odpowiedzi!$C$119*100</f>
        <v>3.0303030303030303</v>
      </c>
      <c r="G6" s="6">
        <f>Dane!I6/Odpowiedzi!$C$121*100</f>
        <v>0</v>
      </c>
      <c r="H6" s="19">
        <f>SUM(Dane!$G6:$J6)/SUM(Odpowiedzi!$C$119:$C$122)*100</f>
        <v>2.4390243902439024</v>
      </c>
      <c r="I6">
        <f>SUM(Dane!$B6:$E6, Dane!$G6:$J6)/SUM(Odpowiedzi!$B$119:$C$122)*100</f>
        <v>0.89285714285714279</v>
      </c>
    </row>
    <row r="7" spans="1:9" hidden="1" x14ac:dyDescent="0.25">
      <c r="A7" s="16" t="s">
        <v>489</v>
      </c>
      <c r="B7" s="6">
        <f>Dane!B7/Odpowiedzi!$B$119*100</f>
        <v>0</v>
      </c>
      <c r="C7" s="6">
        <f>Dane!C7/Odpowiedzi!$B$120*100</f>
        <v>0</v>
      </c>
      <c r="D7" s="6">
        <f>Dane!D7/Odpowiedzi!$B$121*100</f>
        <v>0</v>
      </c>
      <c r="E7" s="19">
        <f>SUM(Dane!$B7:$E7)/SUM(Odpowiedzi!$B$119:$B$120)*100</f>
        <v>0</v>
      </c>
      <c r="F7" s="6">
        <f>Dane!G7/Odpowiedzi!$C$119*100</f>
        <v>3.0303030303030303</v>
      </c>
      <c r="G7" s="6">
        <f>Dane!I7/Odpowiedzi!$C$121*100</f>
        <v>0</v>
      </c>
      <c r="H7" s="19">
        <f>SUM(Dane!$G7:$J7)/SUM(Odpowiedzi!$C$119:$C$122)*100</f>
        <v>2.4390243902439024</v>
      </c>
      <c r="I7">
        <f>SUM(Dane!$B7:$E7, Dane!$G7:$J7)/SUM(Odpowiedzi!$B$119:$C$122)*100</f>
        <v>0.89285714285714279</v>
      </c>
    </row>
    <row r="8" spans="1:9" hidden="1" x14ac:dyDescent="0.25">
      <c r="A8" s="16" t="s">
        <v>471</v>
      </c>
      <c r="B8" s="6">
        <f>Dane!B8/Odpowiedzi!$B$119*100</f>
        <v>2.083333333333333</v>
      </c>
      <c r="C8" s="6">
        <f>Dane!C8/Odpowiedzi!$B$120*100</f>
        <v>0</v>
      </c>
      <c r="D8" s="6">
        <f>Dane!D8/Odpowiedzi!$B$121*100</f>
        <v>0</v>
      </c>
      <c r="E8" s="19">
        <f>SUM(Dane!$B8:$E8)/SUM(Odpowiedzi!$B$119:$B$120)*100</f>
        <v>1.6949152542372881</v>
      </c>
      <c r="F8" s="6">
        <f>Dane!G8/Odpowiedzi!$C$119*100</f>
        <v>0</v>
      </c>
      <c r="G8" s="6">
        <f>Dane!I8/Odpowiedzi!$C$121*100</f>
        <v>0</v>
      </c>
      <c r="H8" s="19">
        <f>SUM(Dane!$G8:$J8)/SUM(Odpowiedzi!$C$119:$C$122)*100</f>
        <v>0</v>
      </c>
      <c r="I8">
        <f>SUM(Dane!$B8:$E8, Dane!$G8:$J8)/SUM(Odpowiedzi!$B$119:$C$122)*100</f>
        <v>0.89285714285714279</v>
      </c>
    </row>
    <row r="9" spans="1:9" hidden="1" x14ac:dyDescent="0.25">
      <c r="A9" s="16" t="s">
        <v>482</v>
      </c>
      <c r="B9" s="6">
        <f>Dane!B9/Odpowiedzi!$B$119*100</f>
        <v>0</v>
      </c>
      <c r="C9" s="6">
        <f>Dane!C9/Odpowiedzi!$B$120*100</f>
        <v>0</v>
      </c>
      <c r="D9" s="6">
        <f>Dane!D9/Odpowiedzi!$B$121*100</f>
        <v>0</v>
      </c>
      <c r="E9" s="19">
        <f>SUM(Dane!$B9:$E9)/SUM(Odpowiedzi!$B$119:$B$120)*100</f>
        <v>0</v>
      </c>
      <c r="F9" s="6">
        <f>Dane!G9/Odpowiedzi!$C$119*100</f>
        <v>3.0303030303030303</v>
      </c>
      <c r="G9" s="6">
        <f>Dane!I9/Odpowiedzi!$C$121*100</f>
        <v>0</v>
      </c>
      <c r="H9" s="19">
        <f>SUM(Dane!$G9:$J9)/SUM(Odpowiedzi!$C$119:$C$122)*100</f>
        <v>2.4390243902439024</v>
      </c>
      <c r="I9">
        <f>SUM(Dane!$B9:$E9, Dane!$G9:$J9)/SUM(Odpowiedzi!$B$119:$C$122)*100</f>
        <v>0.89285714285714279</v>
      </c>
    </row>
    <row r="10" spans="1:9" hidden="1" x14ac:dyDescent="0.25">
      <c r="A10" s="17" t="s">
        <v>502</v>
      </c>
      <c r="B10" s="6">
        <f>Dane!B10/Odpowiedzi!$B$119*100</f>
        <v>0</v>
      </c>
      <c r="C10" s="6">
        <f>Dane!C10/Odpowiedzi!$B$120*100</f>
        <v>9.0909090909090917</v>
      </c>
      <c r="D10" s="6">
        <f>Dane!D10/Odpowiedzi!$B$121*100</f>
        <v>9.0909090909090917</v>
      </c>
      <c r="E10" s="19">
        <f>SUM(Dane!$B10:$E10)/SUM(Odpowiedzi!$B$119:$B$120)*100</f>
        <v>3.3898305084745761</v>
      </c>
      <c r="F10" s="6">
        <f>Dane!G10/Odpowiedzi!$C$119*100</f>
        <v>0</v>
      </c>
      <c r="G10" s="6">
        <f>Dane!I10/Odpowiedzi!$C$121*100</f>
        <v>0</v>
      </c>
      <c r="H10" s="19">
        <f>SUM(Dane!$G10:$J10)/SUM(Odpowiedzi!$C$119:$C$122)*100</f>
        <v>0</v>
      </c>
      <c r="I10">
        <f>SUM(Dane!$B10:$E10, Dane!$G10:$J10)/SUM(Odpowiedzi!$B$119:$C$122)*100</f>
        <v>1.7857142857142856</v>
      </c>
    </row>
    <row r="11" spans="1:9" hidden="1" x14ac:dyDescent="0.25">
      <c r="A11" s="17" t="s">
        <v>505</v>
      </c>
      <c r="B11" s="6">
        <f>Dane!B11/Odpowiedzi!$B$119*100</f>
        <v>4.1666666666666661</v>
      </c>
      <c r="C11" s="6">
        <f>Dane!C11/Odpowiedzi!$B$120*100</f>
        <v>0</v>
      </c>
      <c r="D11" s="6">
        <f>Dane!D11/Odpowiedzi!$B$121*100</f>
        <v>9.0909090909090917</v>
      </c>
      <c r="E11" s="19">
        <f>SUM(Dane!$B11:$E11)/SUM(Odpowiedzi!$B$119:$B$120)*100</f>
        <v>5.0847457627118651</v>
      </c>
      <c r="F11" s="6">
        <f>Dane!G11/Odpowiedzi!$C$119*100</f>
        <v>3.0303030303030303</v>
      </c>
      <c r="G11" s="6">
        <f>Dane!I11/Odpowiedzi!$C$121*100</f>
        <v>20</v>
      </c>
      <c r="H11" s="19">
        <f>SUM(Dane!$G11:$J11)/SUM(Odpowiedzi!$C$119:$C$122)*100</f>
        <v>4.8780487804878048</v>
      </c>
      <c r="I11">
        <f>SUM(Dane!$B11:$E11, Dane!$G11:$J11)/SUM(Odpowiedzi!$B$119:$C$122)*100</f>
        <v>4.4642857142857144</v>
      </c>
    </row>
    <row r="12" spans="1:9" hidden="1" x14ac:dyDescent="0.25">
      <c r="A12" s="17" t="s">
        <v>493</v>
      </c>
      <c r="B12" s="6">
        <f>Dane!B12/Odpowiedzi!$B$119*100</f>
        <v>0</v>
      </c>
      <c r="C12" s="6">
        <f>Dane!C12/Odpowiedzi!$B$120*100</f>
        <v>0</v>
      </c>
      <c r="D12" s="6">
        <f>Dane!D12/Odpowiedzi!$B$121*100</f>
        <v>0</v>
      </c>
      <c r="E12" s="19">
        <f>SUM(Dane!$B12:$E12)/SUM(Odpowiedzi!$B$119:$B$120)*100</f>
        <v>0</v>
      </c>
      <c r="F12" s="6">
        <f>Dane!G12/Odpowiedzi!$C$119*100</f>
        <v>0</v>
      </c>
      <c r="G12" s="6">
        <f>Dane!I12/Odpowiedzi!$C$121*100</f>
        <v>0</v>
      </c>
      <c r="H12" s="19">
        <f>SUM(Dane!$G12:$J12)/SUM(Odpowiedzi!$C$119:$C$122)*100</f>
        <v>0</v>
      </c>
      <c r="I12">
        <f>SUM(Dane!$B12:$E12, Dane!$G12:$J12)/SUM(Odpowiedzi!$B$119:$C$122)*100</f>
        <v>0</v>
      </c>
    </row>
    <row r="13" spans="1:9" hidden="1" x14ac:dyDescent="0.25">
      <c r="A13" s="16" t="s">
        <v>485</v>
      </c>
      <c r="B13" s="6">
        <f>Dane!B13/Odpowiedzi!$B$119*100</f>
        <v>6.25</v>
      </c>
      <c r="C13" s="6">
        <f>Dane!C13/Odpowiedzi!$B$120*100</f>
        <v>0</v>
      </c>
      <c r="D13" s="6">
        <f>Dane!D13/Odpowiedzi!$B$121*100</f>
        <v>0</v>
      </c>
      <c r="E13" s="19">
        <f>SUM(Dane!$B13:$E13)/SUM(Odpowiedzi!$B$119:$B$120)*100</f>
        <v>5.0847457627118651</v>
      </c>
      <c r="F13" s="6">
        <f>Dane!G13/Odpowiedzi!$C$119*100</f>
        <v>0</v>
      </c>
      <c r="G13" s="6">
        <f>Dane!I13/Odpowiedzi!$C$121*100</f>
        <v>0</v>
      </c>
      <c r="H13" s="19">
        <f>SUM(Dane!$G13:$J13)/SUM(Odpowiedzi!$C$119:$C$122)*100</f>
        <v>0</v>
      </c>
      <c r="I13">
        <f>SUM(Dane!$B13:$E13, Dane!$G13:$J13)/SUM(Odpowiedzi!$B$119:$C$122)*100</f>
        <v>2.6785714285714284</v>
      </c>
    </row>
    <row r="14" spans="1:9" x14ac:dyDescent="0.25">
      <c r="A14" s="16" t="s">
        <v>474</v>
      </c>
      <c r="B14" s="6">
        <f>Dane!B14/Odpowiedzi!$B$119*100</f>
        <v>4.1666666666666661</v>
      </c>
      <c r="C14" s="6">
        <f>Dane!C14/Odpowiedzi!$B$120*100</f>
        <v>9.0909090909090917</v>
      </c>
      <c r="D14" s="6">
        <f>Dane!D14/Odpowiedzi!$B$121*100</f>
        <v>0</v>
      </c>
      <c r="E14" s="19">
        <f>SUM(Dane!$B14:$E14)/SUM(Odpowiedzi!$B$119:$B$120)*100</f>
        <v>6.7796610169491522</v>
      </c>
      <c r="F14" s="6">
        <f>Dane!G14/Odpowiedzi!$C$119*100</f>
        <v>6.0606060606060606</v>
      </c>
      <c r="G14" s="6">
        <f>Dane!I14/Odpowiedzi!$C$121*100</f>
        <v>20</v>
      </c>
      <c r="H14" s="19">
        <f>SUM(Dane!$G14:$J14)/SUM(Odpowiedzi!$C$119:$C$122)*100</f>
        <v>7.3170731707317067</v>
      </c>
      <c r="I14">
        <f>SUM(Dane!$B14:$E14, Dane!$G14:$J14)/SUM(Odpowiedzi!$B$119:$C$122)*100</f>
        <v>6.25</v>
      </c>
    </row>
    <row r="15" spans="1:9" hidden="1" x14ac:dyDescent="0.25">
      <c r="A15" s="16" t="s">
        <v>479</v>
      </c>
      <c r="B15" s="6">
        <f>Dane!B15/Odpowiedzi!$B$119*100</f>
        <v>2.083333333333333</v>
      </c>
      <c r="C15" s="6">
        <f>Dane!C15/Odpowiedzi!$B$120*100</f>
        <v>0</v>
      </c>
      <c r="D15" s="6">
        <f>Dane!D15/Odpowiedzi!$B$121*100</f>
        <v>0</v>
      </c>
      <c r="E15" s="19">
        <f>SUM(Dane!$B15:$E15)/SUM(Odpowiedzi!$B$119:$B$120)*100</f>
        <v>1.6949152542372881</v>
      </c>
      <c r="F15" s="6">
        <f>Dane!G15/Odpowiedzi!$C$119*100</f>
        <v>3.0303030303030303</v>
      </c>
      <c r="G15" s="6">
        <f>Dane!I15/Odpowiedzi!$C$121*100</f>
        <v>0</v>
      </c>
      <c r="H15" s="19">
        <f>SUM(Dane!$G15:$J15)/SUM(Odpowiedzi!$C$119:$C$122)*100</f>
        <v>2.4390243902439024</v>
      </c>
      <c r="I15">
        <f>SUM(Dane!$B15:$E15, Dane!$G15:$J15)/SUM(Odpowiedzi!$B$119:$C$122)*100</f>
        <v>1.7857142857142856</v>
      </c>
    </row>
    <row r="16" spans="1:9" hidden="1" x14ac:dyDescent="0.25">
      <c r="A16" s="16" t="s">
        <v>457</v>
      </c>
      <c r="B16" s="6">
        <f>Dane!B16/Odpowiedzi!$B$119*100</f>
        <v>2.083333333333333</v>
      </c>
      <c r="C16" s="6">
        <f>Dane!C16/Odpowiedzi!$B$120*100</f>
        <v>0</v>
      </c>
      <c r="D16" s="6">
        <f>Dane!D16/Odpowiedzi!$B$121*100</f>
        <v>0</v>
      </c>
      <c r="E16" s="19">
        <f>SUM(Dane!$B16:$E16)/SUM(Odpowiedzi!$B$119:$B$120)*100</f>
        <v>1.6949152542372881</v>
      </c>
      <c r="F16" s="6">
        <f>Dane!G16/Odpowiedzi!$C$119*100</f>
        <v>3.0303030303030303</v>
      </c>
      <c r="G16" s="6">
        <f>Dane!I16/Odpowiedzi!$C$121*100</f>
        <v>0</v>
      </c>
      <c r="H16" s="19">
        <f>SUM(Dane!$G16:$J16)/SUM(Odpowiedzi!$C$119:$C$122)*100</f>
        <v>2.4390243902439024</v>
      </c>
      <c r="I16">
        <f>SUM(Dane!$B16:$E16, Dane!$G16:$J16)/SUM(Odpowiedzi!$B$119:$C$122)*100</f>
        <v>1.7857142857142856</v>
      </c>
    </row>
    <row r="17" spans="1:9" hidden="1" x14ac:dyDescent="0.25">
      <c r="A17" s="16" t="s">
        <v>453</v>
      </c>
      <c r="B17" s="6">
        <f>Dane!B17/Odpowiedzi!$B$119*100</f>
        <v>0</v>
      </c>
      <c r="C17" s="6">
        <f>Dane!C17/Odpowiedzi!$B$120*100</f>
        <v>0</v>
      </c>
      <c r="D17" s="6">
        <f>Dane!D17/Odpowiedzi!$B$121*100</f>
        <v>0</v>
      </c>
      <c r="E17" s="19">
        <f>SUM(Dane!$B17:$E17)/SUM(Odpowiedzi!$B$119:$B$120)*100</f>
        <v>0</v>
      </c>
      <c r="F17" s="6">
        <f>Dane!G17/Odpowiedzi!$C$119*100</f>
        <v>3.0303030303030303</v>
      </c>
      <c r="G17" s="6">
        <f>Dane!I17/Odpowiedzi!$C$121*100</f>
        <v>0</v>
      </c>
      <c r="H17" s="19">
        <f>SUM(Dane!$G17:$J17)/SUM(Odpowiedzi!$C$119:$C$122)*100</f>
        <v>2.4390243902439024</v>
      </c>
      <c r="I17">
        <f>SUM(Dane!$B17:$E17, Dane!$G17:$J17)/SUM(Odpowiedzi!$B$119:$C$122)*100</f>
        <v>0.89285714285714279</v>
      </c>
    </row>
    <row r="18" spans="1:9" hidden="1" x14ac:dyDescent="0.25">
      <c r="A18" s="17" t="s">
        <v>495</v>
      </c>
      <c r="B18" s="6">
        <f>Dane!B18/Odpowiedzi!$B$119*100</f>
        <v>0</v>
      </c>
      <c r="C18" s="6">
        <f>Dane!C18/Odpowiedzi!$B$120*100</f>
        <v>9.0909090909090917</v>
      </c>
      <c r="D18" s="6">
        <f>Dane!D18/Odpowiedzi!$B$121*100</f>
        <v>0</v>
      </c>
      <c r="E18" s="19">
        <f>SUM(Dane!$B18:$E18)/SUM(Odpowiedzi!$B$119:$B$120)*100</f>
        <v>1.6949152542372881</v>
      </c>
      <c r="F18" s="6">
        <f>Dane!G18/Odpowiedzi!$C$119*100</f>
        <v>3.0303030303030303</v>
      </c>
      <c r="G18" s="6">
        <f>Dane!I18/Odpowiedzi!$C$121*100</f>
        <v>0</v>
      </c>
      <c r="H18" s="19">
        <f>SUM(Dane!$G18:$J18)/SUM(Odpowiedzi!$C$119:$C$122)*100</f>
        <v>2.4390243902439024</v>
      </c>
      <c r="I18">
        <f>SUM(Dane!$B18:$E18, Dane!$G18:$J18)/SUM(Odpowiedzi!$B$119:$C$122)*100</f>
        <v>1.7857142857142856</v>
      </c>
    </row>
    <row r="19" spans="1:9" hidden="1" x14ac:dyDescent="0.25">
      <c r="A19" s="17" t="s">
        <v>506</v>
      </c>
      <c r="B19" s="6">
        <f>Dane!B19/Odpowiedzi!$B$119*100</f>
        <v>0</v>
      </c>
      <c r="C19" s="6">
        <f>Dane!C19/Odpowiedzi!$B$120*100</f>
        <v>0</v>
      </c>
      <c r="D19" s="6">
        <f>Dane!D19/Odpowiedzi!$B$121*100</f>
        <v>0</v>
      </c>
      <c r="E19" s="19">
        <f>SUM(Dane!$B19:$E19)/SUM(Odpowiedzi!$B$119:$B$120)*100</f>
        <v>0</v>
      </c>
      <c r="F19" s="6">
        <f>Dane!G19/Odpowiedzi!$C$119*100</f>
        <v>0</v>
      </c>
      <c r="G19" s="6">
        <f>Dane!I19/Odpowiedzi!$C$121*100</f>
        <v>0</v>
      </c>
      <c r="H19" s="19">
        <f>SUM(Dane!$G19:$J19)/SUM(Odpowiedzi!$C$119:$C$122)*100</f>
        <v>0</v>
      </c>
      <c r="I19">
        <f>SUM(Dane!$B19:$E19, Dane!$G19:$J19)/SUM(Odpowiedzi!$B$119:$C$122)*100</f>
        <v>0</v>
      </c>
    </row>
    <row r="20" spans="1:9" hidden="1" x14ac:dyDescent="0.25">
      <c r="A20" s="17" t="s">
        <v>499</v>
      </c>
      <c r="B20" s="6">
        <f>Dane!B20/Odpowiedzi!$B$119*100</f>
        <v>0</v>
      </c>
      <c r="C20" s="6">
        <f>Dane!C20/Odpowiedzi!$B$120*100</f>
        <v>0</v>
      </c>
      <c r="D20" s="6">
        <f>Dane!D20/Odpowiedzi!$B$121*100</f>
        <v>0</v>
      </c>
      <c r="E20" s="19">
        <f>SUM(Dane!$B20:$E20)/SUM(Odpowiedzi!$B$119:$B$120)*100</f>
        <v>0</v>
      </c>
      <c r="F20" s="6">
        <f>Dane!G20/Odpowiedzi!$C$119*100</f>
        <v>3.0303030303030303</v>
      </c>
      <c r="G20" s="6">
        <f>Dane!I20/Odpowiedzi!$C$121*100</f>
        <v>0</v>
      </c>
      <c r="H20" s="19">
        <f>SUM(Dane!$G20:$J20)/SUM(Odpowiedzi!$C$119:$C$122)*100</f>
        <v>2.4390243902439024</v>
      </c>
      <c r="I20">
        <f>SUM(Dane!$B20:$E20, Dane!$G20:$J20)/SUM(Odpowiedzi!$B$119:$C$122)*100</f>
        <v>0.89285714285714279</v>
      </c>
    </row>
    <row r="21" spans="1:9" hidden="1" x14ac:dyDescent="0.25">
      <c r="A21" s="16" t="s">
        <v>478</v>
      </c>
      <c r="B21" s="6">
        <f>Dane!B21/Odpowiedzi!$B$119*100</f>
        <v>0</v>
      </c>
      <c r="C21" s="6">
        <f>Dane!C21/Odpowiedzi!$B$120*100</f>
        <v>18.181818181818183</v>
      </c>
      <c r="D21" s="6">
        <f>Dane!D21/Odpowiedzi!$B$121*100</f>
        <v>0</v>
      </c>
      <c r="E21" s="19">
        <f>SUM(Dane!$B21:$E21)/SUM(Odpowiedzi!$B$119:$B$120)*100</f>
        <v>3.3898305084745761</v>
      </c>
      <c r="F21" s="6">
        <f>Dane!G21/Odpowiedzi!$C$119*100</f>
        <v>3.0303030303030303</v>
      </c>
      <c r="G21" s="6">
        <f>Dane!I21/Odpowiedzi!$C$121*100</f>
        <v>0</v>
      </c>
      <c r="H21" s="19">
        <f>SUM(Dane!$G21:$J21)/SUM(Odpowiedzi!$C$119:$C$122)*100</f>
        <v>2.4390243902439024</v>
      </c>
      <c r="I21">
        <f>SUM(Dane!$B21:$E21, Dane!$G21:$J21)/SUM(Odpowiedzi!$B$119:$C$122)*100</f>
        <v>2.6785714285714284</v>
      </c>
    </row>
    <row r="22" spans="1:9" hidden="1" x14ac:dyDescent="0.25">
      <c r="A22" s="17" t="s">
        <v>492</v>
      </c>
      <c r="B22" s="6">
        <f>Dane!B22/Odpowiedzi!$B$119*100</f>
        <v>0</v>
      </c>
      <c r="C22" s="6">
        <f>Dane!C22/Odpowiedzi!$B$120*100</f>
        <v>0</v>
      </c>
      <c r="D22" s="6">
        <f>Dane!D22/Odpowiedzi!$B$121*100</f>
        <v>0</v>
      </c>
      <c r="E22" s="19">
        <f>SUM(Dane!$B22:$E22)/SUM(Odpowiedzi!$B$119:$B$120)*100</f>
        <v>0</v>
      </c>
      <c r="F22" s="6">
        <f>Dane!G22/Odpowiedzi!$C$119*100</f>
        <v>3.0303030303030303</v>
      </c>
      <c r="G22" s="6">
        <f>Dane!I22/Odpowiedzi!$C$121*100</f>
        <v>0</v>
      </c>
      <c r="H22" s="19">
        <f>SUM(Dane!$G22:$J22)/SUM(Odpowiedzi!$C$119:$C$122)*100</f>
        <v>2.4390243902439024</v>
      </c>
      <c r="I22">
        <f>SUM(Dane!$B22:$E22, Dane!$G22:$J22)/SUM(Odpowiedzi!$B$119:$C$122)*100</f>
        <v>0.89285714285714279</v>
      </c>
    </row>
    <row r="23" spans="1:9" hidden="1" x14ac:dyDescent="0.25">
      <c r="A23" s="16" t="s">
        <v>488</v>
      </c>
      <c r="B23" s="6">
        <f>Dane!B23/Odpowiedzi!$B$119*100</f>
        <v>0</v>
      </c>
      <c r="C23" s="6">
        <f>Dane!C23/Odpowiedzi!$B$120*100</f>
        <v>0</v>
      </c>
      <c r="D23" s="6">
        <f>Dane!D23/Odpowiedzi!$B$121*100</f>
        <v>0</v>
      </c>
      <c r="E23" s="19">
        <f>SUM(Dane!$B23:$E23)/SUM(Odpowiedzi!$B$119:$B$120)*100</f>
        <v>0</v>
      </c>
      <c r="F23" s="6">
        <f>Dane!G23/Odpowiedzi!$C$119*100</f>
        <v>3.0303030303030303</v>
      </c>
      <c r="G23" s="6">
        <f>Dane!I23/Odpowiedzi!$C$121*100</f>
        <v>0</v>
      </c>
      <c r="H23" s="19">
        <f>SUM(Dane!$G23:$J23)/SUM(Odpowiedzi!$C$119:$C$122)*100</f>
        <v>2.4390243902439024</v>
      </c>
      <c r="I23">
        <f>SUM(Dane!$B23:$E23, Dane!$G23:$J23)/SUM(Odpowiedzi!$B$119:$C$122)*100</f>
        <v>0.89285714285714279</v>
      </c>
    </row>
    <row r="24" spans="1:9" hidden="1" x14ac:dyDescent="0.25">
      <c r="A24" s="17" t="s">
        <v>501</v>
      </c>
      <c r="B24" s="6">
        <f>Dane!B24/Odpowiedzi!$B$119*100</f>
        <v>0</v>
      </c>
      <c r="C24" s="6">
        <f>Dane!C24/Odpowiedzi!$B$120*100</f>
        <v>9.0909090909090917</v>
      </c>
      <c r="D24" s="6">
        <f>Dane!D24/Odpowiedzi!$B$121*100</f>
        <v>0</v>
      </c>
      <c r="E24" s="19">
        <f>SUM(Dane!$B24:$E24)/SUM(Odpowiedzi!$B$119:$B$120)*100</f>
        <v>1.6949152542372881</v>
      </c>
      <c r="F24" s="6">
        <f>Dane!G24/Odpowiedzi!$C$119*100</f>
        <v>0</v>
      </c>
      <c r="G24" s="6">
        <f>Dane!I24/Odpowiedzi!$C$121*100</f>
        <v>0</v>
      </c>
      <c r="H24" s="19">
        <f>SUM(Dane!$G24:$J24)/SUM(Odpowiedzi!$C$119:$C$122)*100</f>
        <v>0</v>
      </c>
      <c r="I24">
        <f>SUM(Dane!$B24:$E24, Dane!$G24:$J24)/SUM(Odpowiedzi!$B$119:$C$122)*100</f>
        <v>0.89285714285714279</v>
      </c>
    </row>
    <row r="25" spans="1:9" x14ac:dyDescent="0.25">
      <c r="A25" s="17" t="s">
        <v>491</v>
      </c>
      <c r="B25" s="6">
        <f>Dane!B25/Odpowiedzi!$B$119*100</f>
        <v>0</v>
      </c>
      <c r="C25" s="6">
        <f>Dane!C25/Odpowiedzi!$B$120*100</f>
        <v>27.27272727272727</v>
      </c>
      <c r="D25" s="6">
        <f>Dane!D25/Odpowiedzi!$B$121*100</f>
        <v>27.27272727272727</v>
      </c>
      <c r="E25" s="19">
        <f>SUM(Dane!$B25:$E25)/SUM(Odpowiedzi!$B$119:$B$120)*100</f>
        <v>10.16949152542373</v>
      </c>
      <c r="F25" s="6">
        <f>Dane!G25/Odpowiedzi!$C$119*100</f>
        <v>6.0606060606060606</v>
      </c>
      <c r="G25" s="6">
        <f>Dane!I25/Odpowiedzi!$C$121*100</f>
        <v>0</v>
      </c>
      <c r="H25" s="19">
        <f>SUM(Dane!$G25:$J25)/SUM(Odpowiedzi!$C$119:$C$122)*100</f>
        <v>9.7560975609756095</v>
      </c>
      <c r="I25">
        <f>SUM(Dane!$B25:$E25, Dane!$G25:$J25)/SUM(Odpowiedzi!$B$119:$C$122)*100</f>
        <v>8.9285714285714288</v>
      </c>
    </row>
    <row r="26" spans="1:9" x14ac:dyDescent="0.25">
      <c r="A26" s="16" t="s">
        <v>451</v>
      </c>
      <c r="B26" s="6">
        <f>Dane!B26/Odpowiedzi!$B$119*100</f>
        <v>2.083333333333333</v>
      </c>
      <c r="C26" s="6">
        <f>Dane!C26/Odpowiedzi!$B$120*100</f>
        <v>9.0909090909090917</v>
      </c>
      <c r="D26" s="6">
        <f>Dane!D26/Odpowiedzi!$B$121*100</f>
        <v>54.54545454545454</v>
      </c>
      <c r="E26" s="19">
        <f>SUM(Dane!$B26:$E26)/SUM(Odpowiedzi!$B$119:$B$120)*100</f>
        <v>13.559322033898304</v>
      </c>
      <c r="F26" s="6">
        <f>Dane!G26/Odpowiedzi!$C$119*100</f>
        <v>18.181818181818183</v>
      </c>
      <c r="G26" s="6">
        <f>Dane!I26/Odpowiedzi!$C$121*100</f>
        <v>40</v>
      </c>
      <c r="H26" s="19">
        <f>SUM(Dane!$G26:$J26)/SUM(Odpowiedzi!$C$119:$C$122)*100</f>
        <v>21.951219512195124</v>
      </c>
      <c r="I26">
        <f>SUM(Dane!$B26:$E26, Dane!$G26:$J26)/SUM(Odpowiedzi!$B$119:$C$122)*100</f>
        <v>15.178571428571427</v>
      </c>
    </row>
    <row r="27" spans="1:9" hidden="1" x14ac:dyDescent="0.25">
      <c r="A27" s="16" t="s">
        <v>483</v>
      </c>
      <c r="B27" s="6">
        <f>Dane!B27/Odpowiedzi!$B$119*100</f>
        <v>0</v>
      </c>
      <c r="C27" s="6">
        <f>Dane!C27/Odpowiedzi!$B$120*100</f>
        <v>0</v>
      </c>
      <c r="D27" s="6">
        <f>Dane!D27/Odpowiedzi!$B$121*100</f>
        <v>0</v>
      </c>
      <c r="E27" s="19">
        <f>SUM(Dane!$B27:$E27)/SUM(Odpowiedzi!$B$119:$B$120)*100</f>
        <v>0</v>
      </c>
      <c r="F27" s="6">
        <f>Dane!G27/Odpowiedzi!$C$119*100</f>
        <v>3.0303030303030303</v>
      </c>
      <c r="G27" s="6">
        <f>Dane!I27/Odpowiedzi!$C$121*100</f>
        <v>0</v>
      </c>
      <c r="H27" s="19">
        <f>SUM(Dane!$G27:$J27)/SUM(Odpowiedzi!$C$119:$C$122)*100</f>
        <v>2.4390243902439024</v>
      </c>
      <c r="I27">
        <f>SUM(Dane!$B27:$E27, Dane!$G27:$J27)/SUM(Odpowiedzi!$B$119:$C$122)*100</f>
        <v>0.89285714285714279</v>
      </c>
    </row>
    <row r="28" spans="1:9" hidden="1" x14ac:dyDescent="0.25">
      <c r="A28" s="16" t="s">
        <v>487</v>
      </c>
      <c r="B28" s="6">
        <f>Dane!B28/Odpowiedzi!$B$119*100</f>
        <v>0</v>
      </c>
      <c r="C28" s="6">
        <f>Dane!C28/Odpowiedzi!$B$120*100</f>
        <v>9.0909090909090917</v>
      </c>
      <c r="D28" s="6">
        <f>Dane!D28/Odpowiedzi!$B$121*100</f>
        <v>0</v>
      </c>
      <c r="E28" s="19">
        <f>SUM(Dane!$B28:$E28)/SUM(Odpowiedzi!$B$119:$B$120)*100</f>
        <v>1.6949152542372881</v>
      </c>
      <c r="F28" s="6">
        <f>Dane!G28/Odpowiedzi!$C$119*100</f>
        <v>0</v>
      </c>
      <c r="G28" s="6">
        <f>Dane!I28/Odpowiedzi!$C$121*100</f>
        <v>0</v>
      </c>
      <c r="H28" s="19">
        <f>SUM(Dane!$G28:$J28)/SUM(Odpowiedzi!$C$119:$C$122)*100</f>
        <v>0</v>
      </c>
      <c r="I28">
        <f>SUM(Dane!$B28:$E28, Dane!$G28:$J28)/SUM(Odpowiedzi!$B$119:$C$122)*100</f>
        <v>0.89285714285714279</v>
      </c>
    </row>
    <row r="29" spans="1:9" hidden="1" x14ac:dyDescent="0.25">
      <c r="A29" s="16" t="s">
        <v>456</v>
      </c>
      <c r="B29" s="6">
        <f>Dane!B29/Odpowiedzi!$B$119*100</f>
        <v>2.083333333333333</v>
      </c>
      <c r="C29" s="6">
        <f>Dane!C29/Odpowiedzi!$B$120*100</f>
        <v>0</v>
      </c>
      <c r="D29" s="6">
        <f>Dane!D29/Odpowiedzi!$B$121*100</f>
        <v>0</v>
      </c>
      <c r="E29" s="19">
        <f>SUM(Dane!$B29:$E29)/SUM(Odpowiedzi!$B$119:$B$120)*100</f>
        <v>1.6949152542372881</v>
      </c>
      <c r="F29" s="6">
        <f>Dane!G29/Odpowiedzi!$C$119*100</f>
        <v>0</v>
      </c>
      <c r="G29" s="6">
        <f>Dane!I29/Odpowiedzi!$C$121*100</f>
        <v>0</v>
      </c>
      <c r="H29" s="19">
        <f>SUM(Dane!$G29:$J29)/SUM(Odpowiedzi!$C$119:$C$122)*100</f>
        <v>0</v>
      </c>
      <c r="I29">
        <f>SUM(Dane!$B29:$E29, Dane!$G29:$J29)/SUM(Odpowiedzi!$B$119:$C$122)*100</f>
        <v>0.89285714285714279</v>
      </c>
    </row>
    <row r="30" spans="1:9" hidden="1" x14ac:dyDescent="0.25">
      <c r="A30" s="17" t="s">
        <v>500</v>
      </c>
      <c r="B30" s="6">
        <f>Dane!B30/Odpowiedzi!$B$119*100</f>
        <v>0</v>
      </c>
      <c r="C30" s="6">
        <f>Dane!C30/Odpowiedzi!$B$120*100</f>
        <v>0</v>
      </c>
      <c r="D30" s="6">
        <f>Dane!D30/Odpowiedzi!$B$121*100</f>
        <v>9.0909090909090917</v>
      </c>
      <c r="E30" s="19">
        <f>SUM(Dane!$B30:$E30)/SUM(Odpowiedzi!$B$119:$B$120)*100</f>
        <v>1.6949152542372881</v>
      </c>
      <c r="F30" s="6">
        <f>Dane!G30/Odpowiedzi!$C$119*100</f>
        <v>6.0606060606060606</v>
      </c>
      <c r="G30" s="6">
        <f>Dane!I30/Odpowiedzi!$C$121*100</f>
        <v>0</v>
      </c>
      <c r="H30" s="19">
        <f>SUM(Dane!$G30:$J30)/SUM(Odpowiedzi!$C$119:$C$122)*100</f>
        <v>4.8780487804878048</v>
      </c>
      <c r="I30">
        <f>SUM(Dane!$B30:$E30, Dane!$G30:$J30)/SUM(Odpowiedzi!$B$119:$C$122)*100</f>
        <v>2.6785714285714284</v>
      </c>
    </row>
    <row r="31" spans="1:9" x14ac:dyDescent="0.25">
      <c r="A31" s="16" t="s">
        <v>18</v>
      </c>
      <c r="B31" s="6">
        <f>Dane!B31/Odpowiedzi!$B$119*100</f>
        <v>54.166666666666664</v>
      </c>
      <c r="C31" s="6">
        <f>Dane!C31/Odpowiedzi!$B$120*100</f>
        <v>9.0909090909090917</v>
      </c>
      <c r="D31" s="6">
        <f>Dane!D31/Odpowiedzi!$B$121*100</f>
        <v>27.27272727272727</v>
      </c>
      <c r="E31" s="19">
        <f>SUM(Dane!$B31:$E31)/SUM(Odpowiedzi!$B$119:$B$120)*100</f>
        <v>52.542372881355938</v>
      </c>
      <c r="F31" s="6">
        <f>Dane!G31/Odpowiedzi!$C$119*100</f>
        <v>48.484848484848484</v>
      </c>
      <c r="G31" s="6">
        <f>Dane!I31/Odpowiedzi!$C$121*100</f>
        <v>40</v>
      </c>
      <c r="H31" s="19">
        <f>SUM(Dane!$G31:$J31)/SUM(Odpowiedzi!$C$119:$C$122)*100</f>
        <v>46.341463414634148</v>
      </c>
      <c r="I31">
        <f>SUM(Dane!$B31:$E31, Dane!$G31:$J31)/SUM(Odpowiedzi!$B$119:$C$122)*100</f>
        <v>44.642857142857146</v>
      </c>
    </row>
    <row r="32" spans="1:9" hidden="1" x14ac:dyDescent="0.25">
      <c r="A32" s="17" t="s">
        <v>497</v>
      </c>
      <c r="B32" s="6">
        <f>Dane!B32/Odpowiedzi!$B$119*100</f>
        <v>2.083333333333333</v>
      </c>
      <c r="C32" s="6">
        <f>Dane!C32/Odpowiedzi!$B$120*100</f>
        <v>0</v>
      </c>
      <c r="D32" s="6">
        <f>Dane!D32/Odpowiedzi!$B$121*100</f>
        <v>0</v>
      </c>
      <c r="E32" s="19">
        <f>SUM(Dane!$B32:$E32)/SUM(Odpowiedzi!$B$119:$B$120)*100</f>
        <v>1.6949152542372881</v>
      </c>
      <c r="F32" s="6">
        <f>Dane!G32/Odpowiedzi!$C$119*100</f>
        <v>0</v>
      </c>
      <c r="G32" s="6">
        <f>Dane!I32/Odpowiedzi!$C$121*100</f>
        <v>0</v>
      </c>
      <c r="H32" s="19">
        <f>SUM(Dane!$G32:$J32)/SUM(Odpowiedzi!$C$119:$C$122)*100</f>
        <v>0</v>
      </c>
      <c r="I32">
        <f>SUM(Dane!$B32:$E32, Dane!$G32:$J32)/SUM(Odpowiedzi!$B$119:$C$122)*100</f>
        <v>0.89285714285714279</v>
      </c>
    </row>
    <row r="33" spans="1:9" hidden="1" x14ac:dyDescent="0.25">
      <c r="A33" s="16" t="s">
        <v>462</v>
      </c>
      <c r="B33" s="6">
        <f>Dane!B33/Odpowiedzi!$B$119*100</f>
        <v>4.1666666666666661</v>
      </c>
      <c r="C33" s="6">
        <f>Dane!C33/Odpowiedzi!$B$120*100</f>
        <v>0</v>
      </c>
      <c r="D33" s="6">
        <f>Dane!D33/Odpowiedzi!$B$121*100</f>
        <v>9.0909090909090917</v>
      </c>
      <c r="E33" s="19">
        <f>SUM(Dane!$B33:$E33)/SUM(Odpowiedzi!$B$119:$B$120)*100</f>
        <v>5.0847457627118651</v>
      </c>
      <c r="F33" s="6">
        <f>Dane!G33/Odpowiedzi!$C$119*100</f>
        <v>0</v>
      </c>
      <c r="G33" s="6">
        <f>Dane!I33/Odpowiedzi!$C$121*100</f>
        <v>0</v>
      </c>
      <c r="H33" s="19">
        <f>SUM(Dane!$G33:$J33)/SUM(Odpowiedzi!$C$119:$C$122)*100</f>
        <v>0</v>
      </c>
      <c r="I33">
        <f>SUM(Dane!$B33:$E33, Dane!$G33:$J33)/SUM(Odpowiedzi!$B$119:$C$122)*100</f>
        <v>2.6785714285714284</v>
      </c>
    </row>
    <row r="34" spans="1:9" hidden="1" x14ac:dyDescent="0.25">
      <c r="A34" s="16" t="s">
        <v>509</v>
      </c>
      <c r="B34" s="6">
        <f>Dane!B34/Odpowiedzi!$B$119*100</f>
        <v>2.083333333333333</v>
      </c>
      <c r="C34" s="6">
        <f>Dane!C34/Odpowiedzi!$B$120*100</f>
        <v>0</v>
      </c>
      <c r="D34" s="6">
        <f>Dane!D34/Odpowiedzi!$B$121*100</f>
        <v>0</v>
      </c>
      <c r="E34" s="19">
        <f>SUM(Dane!$B34:$E34)/SUM(Odpowiedzi!$B$119:$B$120)*100</f>
        <v>1.6949152542372881</v>
      </c>
      <c r="F34" s="6">
        <f>Dane!G34/Odpowiedzi!$C$119*100</f>
        <v>0</v>
      </c>
      <c r="G34" s="6">
        <f>Dane!I34/Odpowiedzi!$C$121*100</f>
        <v>0</v>
      </c>
      <c r="H34" s="19">
        <f>SUM(Dane!$G34:$J34)/SUM(Odpowiedzi!$C$119:$C$122)*100</f>
        <v>0</v>
      </c>
      <c r="I34">
        <f>SUM(Dane!$B34:$E34, Dane!$G34:$J34)/SUM(Odpowiedzi!$B$119:$C$122)*100</f>
        <v>0.89285714285714279</v>
      </c>
    </row>
    <row r="35" spans="1:9" hidden="1" x14ac:dyDescent="0.25">
      <c r="A35" s="17" t="s">
        <v>503</v>
      </c>
      <c r="B35" s="6">
        <f>Dane!B35/Odpowiedzi!$B$119*100</f>
        <v>2.083333333333333</v>
      </c>
      <c r="C35" s="6">
        <f>Dane!C35/Odpowiedzi!$B$120*100</f>
        <v>0</v>
      </c>
      <c r="D35" s="6">
        <f>Dane!D35/Odpowiedzi!$B$121*100</f>
        <v>0</v>
      </c>
      <c r="E35" s="19">
        <f>SUM(Dane!$B35:$E35)/SUM(Odpowiedzi!$B$119:$B$120)*100</f>
        <v>1.6949152542372881</v>
      </c>
      <c r="F35" s="6">
        <f>Dane!G35/Odpowiedzi!$C$119*100</f>
        <v>0</v>
      </c>
      <c r="G35" s="6">
        <f>Dane!I35/Odpowiedzi!$C$121*100</f>
        <v>0</v>
      </c>
      <c r="H35" s="19">
        <f>SUM(Dane!$G35:$J35)/SUM(Odpowiedzi!$C$119:$C$122)*100</f>
        <v>0</v>
      </c>
      <c r="I35">
        <f>SUM(Dane!$B35:$E35, Dane!$G35:$J35)/SUM(Odpowiedzi!$B$119:$C$122)*100</f>
        <v>0.89285714285714279</v>
      </c>
    </row>
    <row r="36" spans="1:9" hidden="1" x14ac:dyDescent="0.25">
      <c r="A36" s="16" t="s">
        <v>521</v>
      </c>
      <c r="B36" s="6">
        <f>Dane!B36/Odpowiedzi!$B$119*100</f>
        <v>8.3333333333333321</v>
      </c>
      <c r="C36" s="6">
        <f>Dane!C36/Odpowiedzi!$B$120*100</f>
        <v>0</v>
      </c>
      <c r="D36" s="6">
        <f>Dane!D36/Odpowiedzi!$B$121*100</f>
        <v>0</v>
      </c>
      <c r="E36" s="19">
        <f>SUM(Dane!$B36:$E36)/SUM(Odpowiedzi!$B$119:$B$120)*100</f>
        <v>6.7796610169491522</v>
      </c>
      <c r="F36" s="6">
        <f>Dane!G36/Odpowiedzi!$C$119*100</f>
        <v>0</v>
      </c>
      <c r="G36" s="6">
        <f>Dane!I36/Odpowiedzi!$C$121*100</f>
        <v>0</v>
      </c>
      <c r="H36" s="19">
        <f>SUM(Dane!$G36:$J36)/SUM(Odpowiedzi!$C$119:$C$122)*100</f>
        <v>0</v>
      </c>
      <c r="I36">
        <f>SUM(Dane!$B36:$E36, Dane!$G36:$J36)/SUM(Odpowiedzi!$B$119:$C$122)*100</f>
        <v>3.5714285714285712</v>
      </c>
    </row>
    <row r="37" spans="1:9" hidden="1" x14ac:dyDescent="0.25">
      <c r="A37" s="16" t="s">
        <v>452</v>
      </c>
      <c r="B37" s="6">
        <f>Dane!B37/Odpowiedzi!$B$119*100</f>
        <v>2.083333333333333</v>
      </c>
      <c r="C37" s="6">
        <f>Dane!C37/Odpowiedzi!$B$120*100</f>
        <v>9.0909090909090917</v>
      </c>
      <c r="D37" s="6">
        <f>Dane!D37/Odpowiedzi!$B$121*100</f>
        <v>0</v>
      </c>
      <c r="E37" s="19">
        <f>SUM(Dane!$B37:$E37)/SUM(Odpowiedzi!$B$119:$B$120)*100</f>
        <v>3.3898305084745761</v>
      </c>
      <c r="F37" s="6">
        <f>Dane!G37/Odpowiedzi!$C$119*100</f>
        <v>6.0606060606060606</v>
      </c>
      <c r="G37" s="6">
        <f>Dane!I37/Odpowiedzi!$C$121*100</f>
        <v>0</v>
      </c>
      <c r="H37" s="19">
        <f>SUM(Dane!$G37:$J37)/SUM(Odpowiedzi!$C$119:$C$122)*100</f>
        <v>4.8780487804878048</v>
      </c>
      <c r="I37">
        <f>SUM(Dane!$B37:$E37, Dane!$G37:$J37)/SUM(Odpowiedzi!$B$119:$C$122)*100</f>
        <v>3.5714285714285712</v>
      </c>
    </row>
    <row r="38" spans="1:9" hidden="1" x14ac:dyDescent="0.25">
      <c r="A38" s="16" t="s">
        <v>481</v>
      </c>
      <c r="B38" s="6">
        <f>Dane!B38/Odpowiedzi!$B$119*100</f>
        <v>0</v>
      </c>
      <c r="C38" s="6">
        <f>Dane!C38/Odpowiedzi!$B$120*100</f>
        <v>0</v>
      </c>
      <c r="D38" s="6">
        <f>Dane!D38/Odpowiedzi!$B$121*100</f>
        <v>0</v>
      </c>
      <c r="E38" s="19">
        <f>SUM(Dane!$B38:$E38)/SUM(Odpowiedzi!$B$119:$B$120)*100</f>
        <v>0</v>
      </c>
      <c r="F38" s="6">
        <f>Dane!G38/Odpowiedzi!$C$119*100</f>
        <v>3.0303030303030303</v>
      </c>
      <c r="G38" s="6">
        <f>Dane!I38/Odpowiedzi!$C$121*100</f>
        <v>0</v>
      </c>
      <c r="H38" s="19">
        <f>SUM(Dane!$G38:$J38)/SUM(Odpowiedzi!$C$119:$C$122)*100</f>
        <v>2.4390243902439024</v>
      </c>
      <c r="I38">
        <f>SUM(Dane!$B38:$E38, Dane!$G38:$J38)/SUM(Odpowiedzi!$B$119:$C$122)*100</f>
        <v>0.89285714285714279</v>
      </c>
    </row>
    <row r="39" spans="1:9" hidden="1" x14ac:dyDescent="0.25">
      <c r="A39" s="16" t="s">
        <v>480</v>
      </c>
      <c r="B39" s="6">
        <f>Dane!B39/Odpowiedzi!$B$119*100</f>
        <v>4.1666666666666661</v>
      </c>
      <c r="C39" s="6">
        <f>Dane!C39/Odpowiedzi!$B$120*100</f>
        <v>0</v>
      </c>
      <c r="D39" s="6">
        <f>Dane!D39/Odpowiedzi!$B$121*100</f>
        <v>0</v>
      </c>
      <c r="E39" s="19">
        <f>SUM(Dane!$B39:$E39)/SUM(Odpowiedzi!$B$119:$B$120)*100</f>
        <v>3.3898305084745761</v>
      </c>
      <c r="F39" s="6">
        <f>Dane!G39/Odpowiedzi!$C$119*100</f>
        <v>3.0303030303030303</v>
      </c>
      <c r="G39" s="6">
        <f>Dane!I39/Odpowiedzi!$C$121*100</f>
        <v>0</v>
      </c>
      <c r="H39" s="19">
        <f>SUM(Dane!$G39:$J39)/SUM(Odpowiedzi!$C$119:$C$122)*100</f>
        <v>2.4390243902439024</v>
      </c>
      <c r="I39">
        <f>SUM(Dane!$B39:$E39, Dane!$G39:$J39)/SUM(Odpowiedzi!$B$119:$C$122)*100</f>
        <v>2.6785714285714284</v>
      </c>
    </row>
    <row r="40" spans="1:9" hidden="1" x14ac:dyDescent="0.25">
      <c r="A40" s="17" t="s">
        <v>496</v>
      </c>
      <c r="B40" s="6">
        <f>Dane!B40/Odpowiedzi!$B$119*100</f>
        <v>4.1666666666666661</v>
      </c>
      <c r="C40" s="6">
        <f>Dane!C40/Odpowiedzi!$B$120*100</f>
        <v>0</v>
      </c>
      <c r="D40" s="6">
        <f>Dane!D40/Odpowiedzi!$B$121*100</f>
        <v>0</v>
      </c>
      <c r="E40" s="19">
        <f>SUM(Dane!$B40:$E40)/SUM(Odpowiedzi!$B$119:$B$120)*100</f>
        <v>3.3898305084745761</v>
      </c>
      <c r="F40" s="6">
        <f>Dane!G40/Odpowiedzi!$C$119*100</f>
        <v>3.0303030303030303</v>
      </c>
      <c r="G40" s="6">
        <f>Dane!I40/Odpowiedzi!$C$121*100</f>
        <v>0</v>
      </c>
      <c r="H40" s="19">
        <f>SUM(Dane!$G40:$J40)/SUM(Odpowiedzi!$C$119:$C$122)*100</f>
        <v>2.4390243902439024</v>
      </c>
      <c r="I40">
        <f>SUM(Dane!$B40:$E40, Dane!$G40:$J40)/SUM(Odpowiedzi!$B$119:$C$122)*100</f>
        <v>2.6785714285714284</v>
      </c>
    </row>
    <row r="41" spans="1:9" hidden="1" x14ac:dyDescent="0.25">
      <c r="A41" s="16" t="s">
        <v>468</v>
      </c>
      <c r="B41" s="6">
        <f>Dane!B41/Odpowiedzi!$B$119*100</f>
        <v>2.083333333333333</v>
      </c>
      <c r="C41" s="6">
        <f>Dane!C41/Odpowiedzi!$B$120*100</f>
        <v>0</v>
      </c>
      <c r="D41" s="6">
        <f>Dane!D41/Odpowiedzi!$B$121*100</f>
        <v>0</v>
      </c>
      <c r="E41" s="19">
        <f>SUM(Dane!$B41:$E41)/SUM(Odpowiedzi!$B$119:$B$120)*100</f>
        <v>1.6949152542372881</v>
      </c>
      <c r="F41" s="6">
        <f>Dane!G41/Odpowiedzi!$C$119*100</f>
        <v>0</v>
      </c>
      <c r="G41" s="6">
        <f>Dane!I41/Odpowiedzi!$C$121*100</f>
        <v>0</v>
      </c>
      <c r="H41" s="19">
        <f>SUM(Dane!$G41:$J41)/SUM(Odpowiedzi!$C$119:$C$122)*100</f>
        <v>0</v>
      </c>
      <c r="I41">
        <f>SUM(Dane!$B41:$E41, Dane!$G41:$J41)/SUM(Odpowiedzi!$B$119:$C$122)*100</f>
        <v>0.89285714285714279</v>
      </c>
    </row>
    <row r="42" spans="1:9" hidden="1" x14ac:dyDescent="0.25">
      <c r="A42" s="16" t="s">
        <v>463</v>
      </c>
      <c r="B42" s="6">
        <f>Dane!B42/Odpowiedzi!$B$119*100</f>
        <v>4.1666666666666661</v>
      </c>
      <c r="C42" s="6">
        <f>Dane!C42/Odpowiedzi!$B$120*100</f>
        <v>0</v>
      </c>
      <c r="D42" s="6">
        <f>Dane!D42/Odpowiedzi!$B$121*100</f>
        <v>9.0909090909090917</v>
      </c>
      <c r="E42" s="19">
        <f>SUM(Dane!$B42:$E42)/SUM(Odpowiedzi!$B$119:$B$120)*100</f>
        <v>5.0847457627118651</v>
      </c>
      <c r="F42" s="6">
        <f>Dane!G42/Odpowiedzi!$C$119*100</f>
        <v>3.0303030303030303</v>
      </c>
      <c r="G42" s="6">
        <f>Dane!I42/Odpowiedzi!$C$121*100</f>
        <v>0</v>
      </c>
      <c r="H42" s="19">
        <f>SUM(Dane!$G42:$J42)/SUM(Odpowiedzi!$C$119:$C$122)*100</f>
        <v>4.8780487804878048</v>
      </c>
      <c r="I42">
        <f>SUM(Dane!$B42:$E42, Dane!$G42:$J42)/SUM(Odpowiedzi!$B$119:$C$122)*100</f>
        <v>4.4642857142857144</v>
      </c>
    </row>
    <row r="43" spans="1:9" x14ac:dyDescent="0.25">
      <c r="A43" s="16" t="s">
        <v>174</v>
      </c>
      <c r="B43" s="6">
        <f>Dane!B43/Odpowiedzi!$B$119*100</f>
        <v>39.583333333333329</v>
      </c>
      <c r="C43" s="6">
        <f>Dane!C43/Odpowiedzi!$B$120*100</f>
        <v>27.27272727272727</v>
      </c>
      <c r="D43" s="6">
        <f>Dane!D43/Odpowiedzi!$B$121*100</f>
        <v>27.27272727272727</v>
      </c>
      <c r="E43" s="19">
        <f>SUM(Dane!$B43:$E43)/SUM(Odpowiedzi!$B$119:$B$120)*100</f>
        <v>42.372881355932201</v>
      </c>
      <c r="F43" s="6">
        <f>Dane!G43/Odpowiedzi!$C$119*100</f>
        <v>36.363636363636367</v>
      </c>
      <c r="G43" s="6">
        <f>Dane!I43/Odpowiedzi!$C$121*100</f>
        <v>60</v>
      </c>
      <c r="H43" s="19">
        <f>SUM(Dane!$G43:$J43)/SUM(Odpowiedzi!$C$119:$C$122)*100</f>
        <v>36.585365853658537</v>
      </c>
      <c r="I43">
        <f>SUM(Dane!$B43:$E43, Dane!$G43:$J43)/SUM(Odpowiedzi!$B$119:$C$122)*100</f>
        <v>35.714285714285715</v>
      </c>
    </row>
    <row r="44" spans="1:9" hidden="1" x14ac:dyDescent="0.25">
      <c r="A44" s="16" t="s">
        <v>484</v>
      </c>
      <c r="B44" s="6">
        <f>Dane!B44/Odpowiedzi!$B$119*100</f>
        <v>6.25</v>
      </c>
      <c r="C44" s="6">
        <f>Dane!C44/Odpowiedzi!$B$120*100</f>
        <v>9.0909090909090917</v>
      </c>
      <c r="D44" s="6">
        <f>Dane!D44/Odpowiedzi!$B$121*100</f>
        <v>0</v>
      </c>
      <c r="E44" s="19">
        <f>SUM(Dane!$B44:$E44)/SUM(Odpowiedzi!$B$119:$B$120)*100</f>
        <v>6.7796610169491522</v>
      </c>
      <c r="F44" s="6">
        <f>Dane!G44/Odpowiedzi!$C$119*100</f>
        <v>0</v>
      </c>
      <c r="G44" s="6">
        <f>Dane!I44/Odpowiedzi!$C$121*100</f>
        <v>0</v>
      </c>
      <c r="H44" s="19">
        <f>SUM(Dane!$G44:$J44)/SUM(Odpowiedzi!$C$119:$C$122)*100</f>
        <v>0</v>
      </c>
      <c r="I44">
        <f>SUM(Dane!$B44:$E44, Dane!$G44:$J44)/SUM(Odpowiedzi!$B$119:$C$122)*100</f>
        <v>3.5714285714285712</v>
      </c>
    </row>
    <row r="45" spans="1:9" x14ac:dyDescent="0.25">
      <c r="A45" s="16" t="s">
        <v>221</v>
      </c>
      <c r="B45" s="6">
        <f>Dane!B45/Odpowiedzi!$B$119*100</f>
        <v>58.333333333333336</v>
      </c>
      <c r="C45" s="6">
        <f>Dane!C45/Odpowiedzi!$B$120*100</f>
        <v>27.27272727272727</v>
      </c>
      <c r="D45" s="6">
        <f>Dane!D45/Odpowiedzi!$B$121*100</f>
        <v>0</v>
      </c>
      <c r="E45" s="19">
        <f>SUM(Dane!$B45:$E45)/SUM(Odpowiedzi!$B$119:$B$120)*100</f>
        <v>52.542372881355938</v>
      </c>
      <c r="F45" s="6">
        <f>Dane!G45/Odpowiedzi!$C$119*100</f>
        <v>42.424242424242422</v>
      </c>
      <c r="G45" s="6">
        <f>Dane!I45/Odpowiedzi!$C$121*100</f>
        <v>40</v>
      </c>
      <c r="H45" s="19">
        <f>SUM(Dane!$G45:$J45)/SUM(Odpowiedzi!$C$119:$C$122)*100</f>
        <v>41.463414634146339</v>
      </c>
      <c r="I45">
        <f>SUM(Dane!$B45:$E45, Dane!$G45:$J45)/SUM(Odpowiedzi!$B$119:$C$122)*100</f>
        <v>42.857142857142854</v>
      </c>
    </row>
    <row r="46" spans="1:9" hidden="1" x14ac:dyDescent="0.25">
      <c r="A46" s="17" t="s">
        <v>498</v>
      </c>
      <c r="B46" s="6">
        <f>Dane!B46/Odpowiedzi!$B$119*100</f>
        <v>2.083333333333333</v>
      </c>
      <c r="C46" s="6">
        <f>Dane!C46/Odpowiedzi!$B$120*100</f>
        <v>0</v>
      </c>
      <c r="D46" s="6">
        <f>Dane!D46/Odpowiedzi!$B$121*100</f>
        <v>0</v>
      </c>
      <c r="E46" s="19">
        <f>SUM(Dane!$B46:$E46)/SUM(Odpowiedzi!$B$119:$B$120)*100</f>
        <v>1.6949152542372881</v>
      </c>
      <c r="F46" s="6">
        <f>Dane!G46/Odpowiedzi!$C$119*100</f>
        <v>0</v>
      </c>
      <c r="G46" s="6">
        <f>Dane!I46/Odpowiedzi!$C$121*100</f>
        <v>0</v>
      </c>
      <c r="H46" s="19">
        <f>SUM(Dane!$G46:$J46)/SUM(Odpowiedzi!$C$119:$C$122)*100</f>
        <v>0</v>
      </c>
      <c r="I46">
        <f>SUM(Dane!$B46:$E46, Dane!$G46:$J46)/SUM(Odpowiedzi!$B$119:$C$122)*100</f>
        <v>0.89285714285714279</v>
      </c>
    </row>
    <row r="47" spans="1:9" hidden="1" x14ac:dyDescent="0.25">
      <c r="A47" s="16" t="s">
        <v>450</v>
      </c>
      <c r="B47" s="6">
        <f>Dane!B47/Odpowiedzi!$B$119*100</f>
        <v>2.083333333333333</v>
      </c>
      <c r="C47" s="6">
        <f>Dane!C47/Odpowiedzi!$B$120*100</f>
        <v>0</v>
      </c>
      <c r="D47" s="6">
        <f>Dane!D47/Odpowiedzi!$B$121*100</f>
        <v>0</v>
      </c>
      <c r="E47" s="19">
        <f>SUM(Dane!$B47:$E47)/SUM(Odpowiedzi!$B$119:$B$120)*100</f>
        <v>1.6949152542372881</v>
      </c>
      <c r="F47" s="6">
        <f>Dane!G47/Odpowiedzi!$C$119*100</f>
        <v>3.0303030303030303</v>
      </c>
      <c r="G47" s="6">
        <f>Dane!I47/Odpowiedzi!$C$121*100</f>
        <v>0</v>
      </c>
      <c r="H47" s="19">
        <f>SUM(Dane!$G47:$J47)/SUM(Odpowiedzi!$C$119:$C$122)*100</f>
        <v>2.4390243902439024</v>
      </c>
      <c r="I47">
        <f>SUM(Dane!$B47:$E47, Dane!$G47:$J47)/SUM(Odpowiedzi!$B$119:$C$122)*100</f>
        <v>1.7857142857142856</v>
      </c>
    </row>
    <row r="48" spans="1:9" hidden="1" x14ac:dyDescent="0.25">
      <c r="A48" s="17" t="s">
        <v>504</v>
      </c>
      <c r="B48" s="6">
        <f>Dane!B48/Odpowiedzi!$B$119*100</f>
        <v>4.1666666666666661</v>
      </c>
      <c r="C48" s="6">
        <f>Dane!C48/Odpowiedzi!$B$120*100</f>
        <v>0</v>
      </c>
      <c r="D48" s="6">
        <f>Dane!D48/Odpowiedzi!$B$121*100</f>
        <v>0</v>
      </c>
      <c r="E48" s="19">
        <f>SUM(Dane!$B48:$E48)/SUM(Odpowiedzi!$B$119:$B$120)*100</f>
        <v>3.3898305084745761</v>
      </c>
      <c r="F48" s="6">
        <f>Dane!G48/Odpowiedzi!$C$119*100</f>
        <v>0</v>
      </c>
      <c r="G48" s="6">
        <f>Dane!I48/Odpowiedzi!$C$121*100</f>
        <v>0</v>
      </c>
      <c r="H48" s="19">
        <f>SUM(Dane!$G48:$J48)/SUM(Odpowiedzi!$C$119:$C$122)*100</f>
        <v>0</v>
      </c>
      <c r="I48">
        <f>SUM(Dane!$B48:$E48, Dane!$G48:$J48)/SUM(Odpowiedzi!$B$119:$C$122)*100</f>
        <v>1.7857142857142856</v>
      </c>
    </row>
    <row r="49" spans="1:9" hidden="1" x14ac:dyDescent="0.25">
      <c r="A49" s="17" t="s">
        <v>507</v>
      </c>
      <c r="B49" s="6">
        <f>Dane!B49/Odpowiedzi!$B$119*100</f>
        <v>0</v>
      </c>
      <c r="C49" s="6">
        <f>Dane!C49/Odpowiedzi!$B$120*100</f>
        <v>0</v>
      </c>
      <c r="D49" s="6">
        <f>Dane!D49/Odpowiedzi!$B$121*100</f>
        <v>0</v>
      </c>
      <c r="E49" s="19">
        <f>SUM(Dane!$B49:$E49)/SUM(Odpowiedzi!$B$119:$B$120)*100</f>
        <v>0</v>
      </c>
      <c r="F49" s="6">
        <f>Dane!G49/Odpowiedzi!$C$119*100</f>
        <v>0</v>
      </c>
      <c r="G49" s="6">
        <f>Dane!I49/Odpowiedzi!$C$121*100</f>
        <v>0</v>
      </c>
      <c r="H49" s="19">
        <f>SUM(Dane!$G49:$J49)/SUM(Odpowiedzi!$C$119:$C$122)*100</f>
        <v>0</v>
      </c>
      <c r="I49">
        <f>SUM(Dane!$B49:$E49, Dane!$G49:$J49)/SUM(Odpowiedzi!$B$119:$C$122)*100</f>
        <v>0</v>
      </c>
    </row>
    <row r="50" spans="1:9" hidden="1" x14ac:dyDescent="0.25">
      <c r="A50" s="16" t="s">
        <v>486</v>
      </c>
      <c r="B50" s="6">
        <f>Dane!B50/Odpowiedzi!$B$119*100</f>
        <v>2.083333333333333</v>
      </c>
      <c r="C50" s="6">
        <f>Dane!C50/Odpowiedzi!$B$120*100</f>
        <v>0</v>
      </c>
      <c r="D50" s="6">
        <f>Dane!D50/Odpowiedzi!$B$121*100</f>
        <v>0</v>
      </c>
      <c r="E50" s="19">
        <f>SUM(Dane!$B50:$E50)/SUM(Odpowiedzi!$B$119:$B$120)*100</f>
        <v>1.6949152542372881</v>
      </c>
      <c r="F50" s="6">
        <f>Dane!G50/Odpowiedzi!$C$119*100</f>
        <v>3.0303030303030303</v>
      </c>
      <c r="G50" s="6">
        <f>Dane!I50/Odpowiedzi!$C$121*100</f>
        <v>0</v>
      </c>
      <c r="H50" s="19">
        <f>SUM(Dane!$G50:$J50)/SUM(Odpowiedzi!$C$119:$C$122)*100</f>
        <v>2.4390243902439024</v>
      </c>
      <c r="I50">
        <f>SUM(Dane!$B50:$E50, Dane!$G50:$J50)/SUM(Odpowiedzi!$B$119:$C$122)*100</f>
        <v>1.7857142857142856</v>
      </c>
    </row>
    <row r="51" spans="1:9" x14ac:dyDescent="0.25">
      <c r="A51" s="16" t="s">
        <v>454</v>
      </c>
      <c r="B51" s="6">
        <f>Dane!B51/Odpowiedzi!$B$119*100</f>
        <v>2.083333333333333</v>
      </c>
      <c r="C51" s="6">
        <f>Dane!C51/Odpowiedzi!$B$120*100</f>
        <v>0</v>
      </c>
      <c r="D51" s="6">
        <f>Dane!D51/Odpowiedzi!$B$121*100</f>
        <v>18.181818181818183</v>
      </c>
      <c r="E51" s="19">
        <f>SUM(Dane!$B51:$E51)/SUM(Odpowiedzi!$B$119:$B$120)*100</f>
        <v>5.0847457627118651</v>
      </c>
      <c r="F51" s="6">
        <f>Dane!G51/Odpowiedzi!$C$119*100</f>
        <v>6.0606060606060606</v>
      </c>
      <c r="G51" s="6">
        <f>Dane!I51/Odpowiedzi!$C$121*100</f>
        <v>20</v>
      </c>
      <c r="H51" s="19">
        <f>SUM(Dane!$G51:$J51)/SUM(Odpowiedzi!$C$119:$C$122)*100</f>
        <v>7.3170731707317067</v>
      </c>
      <c r="I51">
        <f>SUM(Dane!$B51:$E51, Dane!$G51:$J51)/SUM(Odpowiedzi!$B$119:$C$122)*100</f>
        <v>5.3571428571428568</v>
      </c>
    </row>
    <row r="52" spans="1:9" hidden="1" x14ac:dyDescent="0.25">
      <c r="A52" s="16" t="s">
        <v>473</v>
      </c>
      <c r="B52" s="6">
        <f>Dane!B52/Odpowiedzi!$B$119*100</f>
        <v>0</v>
      </c>
      <c r="C52" s="6">
        <f>Dane!C52/Odpowiedzi!$B$120*100</f>
        <v>0</v>
      </c>
      <c r="D52" s="6">
        <f>Dane!D52/Odpowiedzi!$B$121*100</f>
        <v>0</v>
      </c>
      <c r="E52" s="19">
        <f>SUM(Dane!$B52:$E52)/SUM(Odpowiedzi!$B$119:$B$120)*100</f>
        <v>0</v>
      </c>
      <c r="F52" s="6">
        <f>Dane!G52/Odpowiedzi!$C$119*100</f>
        <v>9.0909090909090917</v>
      </c>
      <c r="G52" s="6">
        <f>Dane!I52/Odpowiedzi!$C$121*100</f>
        <v>20</v>
      </c>
      <c r="H52" s="19">
        <f>SUM(Dane!$G52:$J52)/SUM(Odpowiedzi!$C$119:$C$122)*100</f>
        <v>9.7560975609756095</v>
      </c>
      <c r="I52">
        <f>SUM(Dane!$B52:$E52, Dane!$G52:$J52)/SUM(Odpowiedzi!$B$119:$C$122)*100</f>
        <v>3.5714285714285712</v>
      </c>
    </row>
    <row r="53" spans="1:9" x14ac:dyDescent="0.25">
      <c r="A53" s="16" t="s">
        <v>508</v>
      </c>
      <c r="B53" s="6">
        <f>Dane!B53/Odpowiedzi!$B$119*100</f>
        <v>8.3333333333333321</v>
      </c>
      <c r="C53" s="6">
        <f>Dane!C53/Odpowiedzi!$B$120*100</f>
        <v>9.0909090909090917</v>
      </c>
      <c r="D53" s="6">
        <f>Dane!D53/Odpowiedzi!$B$121*100</f>
        <v>9.0909090909090917</v>
      </c>
      <c r="E53" s="19">
        <f>SUM(Dane!$B53:$E53)/SUM(Odpowiedzi!$B$119:$B$120)*100</f>
        <v>10.16949152542373</v>
      </c>
      <c r="F53" s="6">
        <f>Dane!G53/Odpowiedzi!$C$119*100</f>
        <v>3.0303030303030303</v>
      </c>
      <c r="G53" s="6">
        <f>Dane!I53/Odpowiedzi!$C$121*100</f>
        <v>0</v>
      </c>
      <c r="H53" s="19">
        <f>SUM(Dane!$G53:$J53)/SUM(Odpowiedzi!$C$119:$C$122)*100</f>
        <v>2.4390243902439024</v>
      </c>
      <c r="I53">
        <f>SUM(Dane!$B53:$E53, Dane!$G53:$J53)/SUM(Odpowiedzi!$B$119:$C$122)*100</f>
        <v>6.25</v>
      </c>
    </row>
    <row r="54" spans="1:9" hidden="1" x14ac:dyDescent="0.25">
      <c r="A54" s="16" t="s">
        <v>476</v>
      </c>
      <c r="B54" s="6">
        <f>Dane!B54/Odpowiedzi!$B$119*100</f>
        <v>2.083333333333333</v>
      </c>
      <c r="C54" s="6">
        <f>Dane!C54/Odpowiedzi!$B$120*100</f>
        <v>0</v>
      </c>
      <c r="D54" s="6">
        <f>Dane!D54/Odpowiedzi!$B$121*100</f>
        <v>0</v>
      </c>
      <c r="E54" s="19">
        <f>SUM(Dane!$B54:$E54)/SUM(Odpowiedzi!$B$119:$B$120)*100</f>
        <v>1.6949152542372881</v>
      </c>
      <c r="F54" s="6">
        <f>Dane!G54/Odpowiedzi!$C$119*100</f>
        <v>3.0303030303030303</v>
      </c>
      <c r="G54" s="6">
        <f>Dane!I54/Odpowiedzi!$C$121*100</f>
        <v>0</v>
      </c>
      <c r="H54" s="19">
        <f>SUM(Dane!$G54:$J54)/SUM(Odpowiedzi!$C$119:$C$122)*100</f>
        <v>2.4390243902439024</v>
      </c>
      <c r="I54">
        <f>SUM(Dane!$B54:$E54, Dane!$G54:$J54)/SUM(Odpowiedzi!$B$119:$C$122)*100</f>
        <v>1.7857142857142856</v>
      </c>
    </row>
    <row r="55" spans="1:9" hidden="1" x14ac:dyDescent="0.25">
      <c r="A55" s="17" t="s">
        <v>494</v>
      </c>
      <c r="B55" s="6">
        <f>Dane!B55/Odpowiedzi!$B$119*100</f>
        <v>2.083333333333333</v>
      </c>
      <c r="C55" s="6">
        <f>Dane!C55/Odpowiedzi!$B$120*100</f>
        <v>0</v>
      </c>
      <c r="D55" s="6">
        <f>Dane!D55/Odpowiedzi!$B$121*100</f>
        <v>27.27272727272727</v>
      </c>
      <c r="E55" s="19">
        <f>SUM(Dane!$B55:$E55)/SUM(Odpowiedzi!$B$119:$B$120)*100</f>
        <v>6.7796610169491522</v>
      </c>
      <c r="F55" s="6">
        <f>Dane!G55/Odpowiedzi!$C$119*100</f>
        <v>0</v>
      </c>
      <c r="G55" s="6">
        <f>Dane!I55/Odpowiedzi!$C$121*100</f>
        <v>20</v>
      </c>
      <c r="H55" s="19">
        <f>SUM(Dane!$G55:$J55)/SUM(Odpowiedzi!$C$119:$C$122)*100</f>
        <v>2.4390243902439024</v>
      </c>
      <c r="I55">
        <f>SUM(Dane!$B55:$E55, Dane!$G55:$J55)/SUM(Odpowiedzi!$B$119:$C$122)*100</f>
        <v>4.4642857142857144</v>
      </c>
    </row>
    <row r="56" spans="1:9" hidden="1" x14ac:dyDescent="0.25">
      <c r="A56" s="16" t="s">
        <v>470</v>
      </c>
      <c r="B56" s="6">
        <f>Dane!B56/Odpowiedzi!$B$119*100</f>
        <v>2.083333333333333</v>
      </c>
      <c r="C56" s="6">
        <f>Dane!C56/Odpowiedzi!$B$120*100</f>
        <v>0</v>
      </c>
      <c r="D56" s="6">
        <f>Dane!D56/Odpowiedzi!$B$121*100</f>
        <v>0</v>
      </c>
      <c r="E56" s="19">
        <f>SUM(Dane!$B56:$E56)/SUM(Odpowiedzi!$B$119:$B$120)*100</f>
        <v>1.6949152542372881</v>
      </c>
      <c r="F56" s="6">
        <f>Dane!G56/Odpowiedzi!$C$119*100</f>
        <v>0</v>
      </c>
      <c r="G56" s="6">
        <f>Dane!I56/Odpowiedzi!$C$121*100</f>
        <v>0</v>
      </c>
      <c r="H56" s="19">
        <f>SUM(Dane!$G56:$J56)/SUM(Odpowiedzi!$C$119:$C$122)*100</f>
        <v>0</v>
      </c>
      <c r="I56">
        <f>SUM(Dane!$B56:$E56, Dane!$G56:$J56)/SUM(Odpowiedzi!$B$119:$C$122)*100</f>
        <v>0.89285714285714279</v>
      </c>
    </row>
    <row r="57" spans="1:9" x14ac:dyDescent="0.25">
      <c r="A57" s="16" t="s">
        <v>455</v>
      </c>
      <c r="B57" s="6">
        <f>Dane!B57/Odpowiedzi!$B$119*100</f>
        <v>2.083333333333333</v>
      </c>
      <c r="C57" s="6">
        <f>Dane!C57/Odpowiedzi!$B$120*100</f>
        <v>27.27272727272727</v>
      </c>
      <c r="D57" s="6">
        <f>Dane!D57/Odpowiedzi!$B$121*100</f>
        <v>9.0909090909090917</v>
      </c>
      <c r="E57" s="19">
        <f>SUM(Dane!$B57:$E57)/SUM(Odpowiedzi!$B$119:$B$120)*100</f>
        <v>8.4745762711864394</v>
      </c>
      <c r="F57" s="6">
        <f>Dane!G57/Odpowiedzi!$C$119*100</f>
        <v>6.0606060606060606</v>
      </c>
      <c r="G57" s="6">
        <f>Dane!I57/Odpowiedzi!$C$121*100</f>
        <v>0</v>
      </c>
      <c r="H57" s="19">
        <f>SUM(Dane!$G57:$J57)/SUM(Odpowiedzi!$C$119:$C$122)*100</f>
        <v>4.8780487804878048</v>
      </c>
      <c r="I57">
        <f>SUM(Dane!$B57:$E57, Dane!$G57:$J57)/SUM(Odpowiedzi!$B$119:$C$122)*100</f>
        <v>6.25</v>
      </c>
    </row>
    <row r="58" spans="1:9" hidden="1" x14ac:dyDescent="0.25">
      <c r="A58" s="16" t="s">
        <v>490</v>
      </c>
      <c r="B58" s="6">
        <f>Dane!B58/Odpowiedzi!$B$119*100</f>
        <v>0</v>
      </c>
      <c r="C58" s="6">
        <f>Dane!C58/Odpowiedzi!$B$120*100</f>
        <v>0</v>
      </c>
      <c r="D58" s="6">
        <f>Dane!D58/Odpowiedzi!$B$121*100</f>
        <v>0</v>
      </c>
      <c r="E58" s="19">
        <f>SUM(Dane!$B58:$E58)/SUM(Odpowiedzi!$B$119:$B$120)*100</f>
        <v>0</v>
      </c>
      <c r="F58" s="6">
        <f>Dane!G58/Odpowiedzi!$C$119*100</f>
        <v>3.0303030303030303</v>
      </c>
      <c r="G58" s="6">
        <f>Dane!I58/Odpowiedzi!$C$121*100</f>
        <v>0</v>
      </c>
      <c r="H58" s="19">
        <f>SUM(Dane!$G58:$J58)/SUM(Odpowiedzi!$C$119:$C$122)*100</f>
        <v>2.4390243902439024</v>
      </c>
      <c r="I58">
        <f>SUM(Dane!$B58:$E58, Dane!$G58:$J58)/SUM(Odpowiedzi!$B$119:$C$122)*100</f>
        <v>0.89285714285714279</v>
      </c>
    </row>
    <row r="59" spans="1:9" hidden="1" x14ac:dyDescent="0.25">
      <c r="A59" s="16" t="s">
        <v>475</v>
      </c>
      <c r="B59" s="6">
        <f>Dane!B59/Odpowiedzi!$B$119*100</f>
        <v>6.25</v>
      </c>
      <c r="C59" s="6">
        <f>Dane!C59/Odpowiedzi!$B$120*100</f>
        <v>0</v>
      </c>
      <c r="D59" s="6">
        <f>Dane!D59/Odpowiedzi!$B$121*100</f>
        <v>0</v>
      </c>
      <c r="E59" s="19">
        <f>SUM(Dane!$B59:$E59)/SUM(Odpowiedzi!$B$119:$B$120)*100</f>
        <v>5.0847457627118651</v>
      </c>
      <c r="F59" s="6">
        <f>Dane!G59/Odpowiedzi!$C$119*100</f>
        <v>3.0303030303030303</v>
      </c>
      <c r="G59" s="6">
        <f>Dane!I59/Odpowiedzi!$C$121*100</f>
        <v>0</v>
      </c>
      <c r="H59" s="19">
        <f>SUM(Dane!$G59:$J59)/SUM(Odpowiedzi!$C$119:$C$122)*100</f>
        <v>2.4390243902439024</v>
      </c>
      <c r="I59">
        <f>SUM(Dane!$B59:$E59, Dane!$G59:$J59)/SUM(Odpowiedzi!$B$119:$C$122)*100</f>
        <v>3.5714285714285712</v>
      </c>
    </row>
    <row r="60" spans="1:9" hidden="1" x14ac:dyDescent="0.25">
      <c r="A60" s="17" t="s">
        <v>510</v>
      </c>
      <c r="B60" s="6">
        <f>Dane!B60/Odpowiedzi!$B$119*100</f>
        <v>2.083333333333333</v>
      </c>
      <c r="C60" s="6">
        <f>Dane!C60/Odpowiedzi!$B$120*100</f>
        <v>0</v>
      </c>
      <c r="D60" s="6">
        <f>Dane!D60/Odpowiedzi!$B$121*100</f>
        <v>0</v>
      </c>
      <c r="E60" s="19">
        <f>SUM(Dane!$B60:$E60)/SUM(Odpowiedzi!$B$119:$B$120)*100</f>
        <v>1.6949152542372881</v>
      </c>
      <c r="F60" s="6">
        <f>Dane!G60/Odpowiedzi!$C$119*100</f>
        <v>0</v>
      </c>
      <c r="G60" s="6">
        <f>Dane!I60/Odpowiedzi!$C$121*100</f>
        <v>0</v>
      </c>
      <c r="H60" s="19">
        <f>SUM(Dane!$G60:$J60)/SUM(Odpowiedzi!$C$119:$C$122)*100</f>
        <v>0</v>
      </c>
      <c r="I60">
        <f>SUM(Dane!$B60:$E60, Dane!$G60:$J60)/SUM(Odpowiedzi!$B$119:$C$122)*100</f>
        <v>0.89285714285714279</v>
      </c>
    </row>
    <row r="61" spans="1:9" hidden="1" x14ac:dyDescent="0.25">
      <c r="A61" s="17" t="s">
        <v>511</v>
      </c>
      <c r="B61" s="6">
        <f>Dane!B61/Odpowiedzi!$B$119*100</f>
        <v>4.1666666666666661</v>
      </c>
      <c r="C61" s="6">
        <f>Dane!C61/Odpowiedzi!$B$120*100</f>
        <v>0</v>
      </c>
      <c r="D61" s="6">
        <f>Dane!D61/Odpowiedzi!$B$121*100</f>
        <v>0</v>
      </c>
      <c r="E61" s="19">
        <f>SUM(Dane!$B61:$E61)/SUM(Odpowiedzi!$B$119:$B$120)*100</f>
        <v>3.3898305084745761</v>
      </c>
      <c r="F61" s="6">
        <f>Dane!G61/Odpowiedzi!$C$119*100</f>
        <v>0</v>
      </c>
      <c r="G61" s="6">
        <f>Dane!I61/Odpowiedzi!$C$121*100</f>
        <v>0</v>
      </c>
      <c r="H61" s="19">
        <f>SUM(Dane!$G61:$J61)/SUM(Odpowiedzi!$C$119:$C$122)*100</f>
        <v>0</v>
      </c>
      <c r="I61">
        <f>SUM(Dane!$B61:$E61, Dane!$G61:$J61)/SUM(Odpowiedzi!$B$119:$C$122)*100</f>
        <v>1.7857142857142856</v>
      </c>
    </row>
    <row r="62" spans="1:9" hidden="1" x14ac:dyDescent="0.25">
      <c r="A62" s="17" t="s">
        <v>512</v>
      </c>
      <c r="B62" s="6">
        <f>Dane!B62/Odpowiedzi!$B$119*100</f>
        <v>2.083333333333333</v>
      </c>
      <c r="C62" s="6">
        <f>Dane!C62/Odpowiedzi!$B$120*100</f>
        <v>0</v>
      </c>
      <c r="D62" s="6">
        <f>Dane!D62/Odpowiedzi!$B$121*100</f>
        <v>0</v>
      </c>
      <c r="E62" s="19">
        <f>SUM(Dane!$B62:$E62)/SUM(Odpowiedzi!$B$119:$B$120)*100</f>
        <v>1.6949152542372881</v>
      </c>
      <c r="F62" s="6">
        <f>Dane!G62/Odpowiedzi!$C$119*100</f>
        <v>0</v>
      </c>
      <c r="G62" s="6">
        <f>Dane!I62/Odpowiedzi!$C$121*100</f>
        <v>0</v>
      </c>
      <c r="H62" s="19">
        <f>SUM(Dane!$G62:$J62)/SUM(Odpowiedzi!$C$119:$C$122)*100</f>
        <v>0</v>
      </c>
      <c r="I62">
        <f>SUM(Dane!$B62:$E62, Dane!$G62:$J62)/SUM(Odpowiedzi!$B$119:$C$122)*100</f>
        <v>0.89285714285714279</v>
      </c>
    </row>
    <row r="63" spans="1:9" hidden="1" x14ac:dyDescent="0.25">
      <c r="A63" s="17" t="s">
        <v>513</v>
      </c>
      <c r="B63" s="6">
        <f>Dane!B63/Odpowiedzi!$B$119*100</f>
        <v>0</v>
      </c>
      <c r="C63" s="6">
        <f>Dane!C63/Odpowiedzi!$B$120*100</f>
        <v>0</v>
      </c>
      <c r="D63" s="6">
        <f>Dane!D63/Odpowiedzi!$B$121*100</f>
        <v>0</v>
      </c>
      <c r="E63" s="19">
        <f>SUM(Dane!$B63:$E63)/SUM(Odpowiedzi!$B$119:$B$120)*100</f>
        <v>0</v>
      </c>
      <c r="F63" s="6">
        <f>Dane!G63/Odpowiedzi!$C$119*100</f>
        <v>3.0303030303030303</v>
      </c>
      <c r="G63" s="6">
        <f>Dane!I63/Odpowiedzi!$C$121*100</f>
        <v>0</v>
      </c>
      <c r="H63" s="19">
        <f>SUM(Dane!$G63:$J63)/SUM(Odpowiedzi!$C$119:$C$122)*100</f>
        <v>2.4390243902439024</v>
      </c>
      <c r="I63">
        <f>SUM(Dane!$B63:$E63, Dane!$G63:$J63)/SUM(Odpowiedzi!$B$119:$C$122)*100</f>
        <v>0.89285714285714279</v>
      </c>
    </row>
    <row r="64" spans="1:9" hidden="1" x14ac:dyDescent="0.25">
      <c r="A64" s="17" t="s">
        <v>514</v>
      </c>
      <c r="B64" s="6">
        <f>Dane!B64/Odpowiedzi!$B$119*100</f>
        <v>0</v>
      </c>
      <c r="C64" s="6">
        <f>Dane!C64/Odpowiedzi!$B$120*100</f>
        <v>0</v>
      </c>
      <c r="D64" s="6">
        <f>Dane!D64/Odpowiedzi!$B$121*100</f>
        <v>0</v>
      </c>
      <c r="E64" s="19">
        <f>SUM(Dane!$B64:$E64)/SUM(Odpowiedzi!$B$119:$B$120)*100</f>
        <v>0</v>
      </c>
      <c r="F64" s="6">
        <f>Dane!G64/Odpowiedzi!$C$119*100</f>
        <v>3.0303030303030303</v>
      </c>
      <c r="G64" s="6">
        <f>Dane!I64/Odpowiedzi!$C$121*100</f>
        <v>0</v>
      </c>
      <c r="H64" s="19">
        <f>SUM(Dane!$G64:$J64)/SUM(Odpowiedzi!$C$119:$C$122)*100</f>
        <v>2.4390243902439024</v>
      </c>
      <c r="I64">
        <f>SUM(Dane!$B64:$E64, Dane!$G64:$J64)/SUM(Odpowiedzi!$B$119:$C$122)*100</f>
        <v>0.89285714285714279</v>
      </c>
    </row>
    <row r="65" spans="1:9" hidden="1" x14ac:dyDescent="0.25">
      <c r="A65" s="17" t="s">
        <v>515</v>
      </c>
      <c r="B65" s="6">
        <f>Dane!B65/Odpowiedzi!$B$119*100</f>
        <v>0</v>
      </c>
      <c r="C65" s="6">
        <f>Dane!C65/Odpowiedzi!$B$120*100</f>
        <v>0</v>
      </c>
      <c r="D65" s="6">
        <f>Dane!D65/Odpowiedzi!$B$121*100</f>
        <v>0</v>
      </c>
      <c r="E65" s="19">
        <f>SUM(Dane!$B65:$E65)/SUM(Odpowiedzi!$B$119:$B$120)*100</f>
        <v>0</v>
      </c>
      <c r="F65" s="6">
        <f>Dane!G65/Odpowiedzi!$C$119*100</f>
        <v>3.0303030303030303</v>
      </c>
      <c r="G65" s="6">
        <f>Dane!I65/Odpowiedzi!$C$121*100</f>
        <v>0</v>
      </c>
      <c r="H65" s="19">
        <f>SUM(Dane!$G65:$J65)/SUM(Odpowiedzi!$C$119:$C$122)*100</f>
        <v>2.4390243902439024</v>
      </c>
      <c r="I65">
        <f>SUM(Dane!$B65:$E65, Dane!$G65:$J65)/SUM(Odpowiedzi!$B$119:$C$122)*100</f>
        <v>0.89285714285714279</v>
      </c>
    </row>
    <row r="66" spans="1:9" hidden="1" x14ac:dyDescent="0.25">
      <c r="A66" s="17" t="s">
        <v>516</v>
      </c>
      <c r="B66" s="6">
        <f>Dane!B66/Odpowiedzi!$B$119*100</f>
        <v>0</v>
      </c>
      <c r="C66" s="6">
        <f>Dane!C66/Odpowiedzi!$B$120*100</f>
        <v>0</v>
      </c>
      <c r="D66" s="6">
        <f>Dane!D66/Odpowiedzi!$B$121*100</f>
        <v>0</v>
      </c>
      <c r="E66" s="19">
        <f>SUM(Dane!$B66:$E66)/SUM(Odpowiedzi!$B$119:$B$120)*100</f>
        <v>0</v>
      </c>
      <c r="F66" s="6">
        <f>Dane!G66/Odpowiedzi!$C$119*100</f>
        <v>3.0303030303030303</v>
      </c>
      <c r="G66" s="6">
        <f>Dane!I66/Odpowiedzi!$C$121*100</f>
        <v>0</v>
      </c>
      <c r="H66" s="19">
        <f>SUM(Dane!$G66:$J66)/SUM(Odpowiedzi!$C$119:$C$122)*100</f>
        <v>2.4390243902439024</v>
      </c>
      <c r="I66">
        <f>SUM(Dane!$B66:$E66, Dane!$G66:$J66)/SUM(Odpowiedzi!$B$119:$C$122)*100</f>
        <v>0.89285714285714279</v>
      </c>
    </row>
    <row r="67" spans="1:9" hidden="1" x14ac:dyDescent="0.25">
      <c r="A67" s="17" t="s">
        <v>517</v>
      </c>
      <c r="B67" s="6">
        <f>Dane!B67/Odpowiedzi!$B$119*100</f>
        <v>0</v>
      </c>
      <c r="C67" s="6">
        <f>Dane!C67/Odpowiedzi!$B$120*100</f>
        <v>0</v>
      </c>
      <c r="D67" s="6">
        <f>Dane!D67/Odpowiedzi!$B$121*100</f>
        <v>0</v>
      </c>
      <c r="E67" s="19">
        <f>SUM(Dane!$B67:$E67)/SUM(Odpowiedzi!$B$119:$B$120)*100</f>
        <v>0</v>
      </c>
      <c r="F67" s="6">
        <f>Dane!G67/Odpowiedzi!$C$119*100</f>
        <v>3.0303030303030303</v>
      </c>
      <c r="G67" s="6">
        <f>Dane!I67/Odpowiedzi!$C$121*100</f>
        <v>0</v>
      </c>
      <c r="H67" s="19">
        <f>SUM(Dane!$G67:$J67)/SUM(Odpowiedzi!$C$119:$C$122)*100</f>
        <v>2.4390243902439024</v>
      </c>
      <c r="I67">
        <f>SUM(Dane!$B67:$E67, Dane!$G67:$J67)/SUM(Odpowiedzi!$B$119:$C$122)*100</f>
        <v>0.89285714285714279</v>
      </c>
    </row>
    <row r="68" spans="1:9" hidden="1" x14ac:dyDescent="0.25">
      <c r="A68" s="17" t="s">
        <v>532</v>
      </c>
      <c r="B68" s="6">
        <f>Dane!B68/Odpowiedzi!$B$119*100</f>
        <v>2.083333333333333</v>
      </c>
      <c r="C68" s="6">
        <f>Dane!C68/Odpowiedzi!$B$120*100</f>
        <v>9.0909090909090917</v>
      </c>
      <c r="D68" s="6">
        <f>Dane!D68/Odpowiedzi!$B$121*100</f>
        <v>0</v>
      </c>
      <c r="E68" s="19">
        <f>SUM(Dane!$B68:$E68)/SUM(Odpowiedzi!$B$119:$B$120)*100</f>
        <v>3.3898305084745761</v>
      </c>
      <c r="F68" s="6">
        <f>Dane!G68/Odpowiedzi!$C$119*100</f>
        <v>0</v>
      </c>
      <c r="G68" s="6">
        <f>Dane!I68/Odpowiedzi!$C$121*100</f>
        <v>0</v>
      </c>
      <c r="H68" s="19">
        <f>SUM(Dane!$G68:$J68)/SUM(Odpowiedzi!$C$119:$C$122)*100</f>
        <v>0</v>
      </c>
      <c r="I68">
        <f>SUM(Dane!$B68:$E68, Dane!$G68:$J68)/SUM(Odpowiedzi!$B$119:$C$122)*100</f>
        <v>1.7857142857142856</v>
      </c>
    </row>
    <row r="69" spans="1:9" hidden="1" x14ac:dyDescent="0.25">
      <c r="A69" s="17" t="s">
        <v>518</v>
      </c>
      <c r="B69" s="6">
        <f>Dane!B69/Odpowiedzi!$B$119*100</f>
        <v>6.25</v>
      </c>
      <c r="C69" s="6">
        <f>Dane!C69/Odpowiedzi!$B$120*100</f>
        <v>0</v>
      </c>
      <c r="D69" s="6">
        <f>Dane!D69/Odpowiedzi!$B$121*100</f>
        <v>9.0909090909090917</v>
      </c>
      <c r="E69" s="19">
        <f>SUM(Dane!$B69:$E69)/SUM(Odpowiedzi!$B$119:$B$120)*100</f>
        <v>6.7796610169491522</v>
      </c>
      <c r="F69" s="6">
        <f>Dane!G69/Odpowiedzi!$C$119*100</f>
        <v>0</v>
      </c>
      <c r="G69" s="6">
        <f>Dane!I69/Odpowiedzi!$C$121*100</f>
        <v>0</v>
      </c>
      <c r="H69" s="19">
        <f>SUM(Dane!$G69:$J69)/SUM(Odpowiedzi!$C$119:$C$122)*100</f>
        <v>0</v>
      </c>
      <c r="I69">
        <f>SUM(Dane!$B69:$E69, Dane!$G69:$J69)/SUM(Odpowiedzi!$B$119:$C$122)*100</f>
        <v>3.5714285714285712</v>
      </c>
    </row>
    <row r="70" spans="1:9" hidden="1" x14ac:dyDescent="0.25">
      <c r="A70" s="17" t="s">
        <v>519</v>
      </c>
      <c r="B70" s="6">
        <f>Dane!B70/Odpowiedzi!$B$119*100</f>
        <v>2.083333333333333</v>
      </c>
      <c r="C70" s="6">
        <f>Dane!C70/Odpowiedzi!$B$120*100</f>
        <v>0</v>
      </c>
      <c r="D70" s="6">
        <f>Dane!D70/Odpowiedzi!$B$121*100</f>
        <v>0</v>
      </c>
      <c r="E70" s="19">
        <f>SUM(Dane!$B70:$E70)/SUM(Odpowiedzi!$B$119:$B$120)*100</f>
        <v>1.6949152542372881</v>
      </c>
      <c r="F70" s="6">
        <f>Dane!G70/Odpowiedzi!$C$119*100</f>
        <v>3.0303030303030303</v>
      </c>
      <c r="G70" s="6">
        <f>Dane!I70/Odpowiedzi!$C$121*100</f>
        <v>0</v>
      </c>
      <c r="H70" s="19">
        <f>SUM(Dane!$G70:$J70)/SUM(Odpowiedzi!$C$119:$C$122)*100</f>
        <v>2.4390243902439024</v>
      </c>
      <c r="I70">
        <f>SUM(Dane!$B70:$E70, Dane!$G70:$J70)/SUM(Odpowiedzi!$B$119:$C$122)*100</f>
        <v>1.7857142857142856</v>
      </c>
    </row>
    <row r="71" spans="1:9" hidden="1" x14ac:dyDescent="0.25">
      <c r="A71" s="17" t="s">
        <v>520</v>
      </c>
      <c r="B71" s="6">
        <f>Dane!B71/Odpowiedzi!$B$119*100</f>
        <v>2.083333333333333</v>
      </c>
      <c r="C71" s="6">
        <f>Dane!C71/Odpowiedzi!$B$120*100</f>
        <v>0</v>
      </c>
      <c r="D71" s="6">
        <f>Dane!D71/Odpowiedzi!$B$121*100</f>
        <v>0</v>
      </c>
      <c r="E71" s="19">
        <f>SUM(Dane!$B71:$E71)/SUM(Odpowiedzi!$B$119:$B$120)*100</f>
        <v>1.6949152542372881</v>
      </c>
      <c r="F71" s="6">
        <f>Dane!G71/Odpowiedzi!$C$119*100</f>
        <v>0</v>
      </c>
      <c r="G71" s="6">
        <f>Dane!I71/Odpowiedzi!$C$121*100</f>
        <v>0</v>
      </c>
      <c r="H71" s="19">
        <f>SUM(Dane!$G71:$J71)/SUM(Odpowiedzi!$C$119:$C$122)*100</f>
        <v>0</v>
      </c>
      <c r="I71">
        <f>SUM(Dane!$B71:$E71, Dane!$G71:$J71)/SUM(Odpowiedzi!$B$119:$C$122)*100</f>
        <v>0.89285714285714279</v>
      </c>
    </row>
    <row r="72" spans="1:9" hidden="1" x14ac:dyDescent="0.25">
      <c r="A72" s="17" t="s">
        <v>522</v>
      </c>
      <c r="B72" s="6">
        <f>Dane!B72/Odpowiedzi!$B$119*100</f>
        <v>2.083333333333333</v>
      </c>
      <c r="C72" s="6">
        <f>Dane!C72/Odpowiedzi!$B$120*100</f>
        <v>0</v>
      </c>
      <c r="D72" s="6">
        <f>Dane!D72/Odpowiedzi!$B$121*100</f>
        <v>0</v>
      </c>
      <c r="E72" s="19">
        <f>SUM(Dane!$B72:$E72)/SUM(Odpowiedzi!$B$119:$B$120)*100</f>
        <v>1.6949152542372881</v>
      </c>
      <c r="F72" s="6">
        <f>Dane!G72/Odpowiedzi!$C$119*100</f>
        <v>0</v>
      </c>
      <c r="G72" s="6">
        <f>Dane!I72/Odpowiedzi!$C$121*100</f>
        <v>0</v>
      </c>
      <c r="H72" s="19">
        <f>SUM(Dane!$G72:$J72)/SUM(Odpowiedzi!$C$119:$C$122)*100</f>
        <v>0</v>
      </c>
      <c r="I72">
        <f>SUM(Dane!$B72:$E72, Dane!$G72:$J72)/SUM(Odpowiedzi!$B$119:$C$122)*100</f>
        <v>0.89285714285714279</v>
      </c>
    </row>
    <row r="73" spans="1:9" hidden="1" x14ac:dyDescent="0.25">
      <c r="A73" s="17" t="s">
        <v>523</v>
      </c>
      <c r="B73" s="6">
        <f>Dane!B73/Odpowiedzi!$B$119*100</f>
        <v>0</v>
      </c>
      <c r="C73" s="6">
        <f>Dane!C73/Odpowiedzi!$B$120*100</f>
        <v>9.0909090909090917</v>
      </c>
      <c r="D73" s="6">
        <f>Dane!D73/Odpowiedzi!$B$121*100</f>
        <v>0</v>
      </c>
      <c r="E73" s="19">
        <f>SUM(Dane!$B73:$E73)/SUM(Odpowiedzi!$B$119:$B$120)*100</f>
        <v>1.6949152542372881</v>
      </c>
      <c r="F73" s="6">
        <f>Dane!G73/Odpowiedzi!$C$119*100</f>
        <v>0</v>
      </c>
      <c r="G73" s="6">
        <f>Dane!I73/Odpowiedzi!$C$121*100</f>
        <v>0</v>
      </c>
      <c r="H73" s="19">
        <f>SUM(Dane!$G73:$J73)/SUM(Odpowiedzi!$C$119:$C$122)*100</f>
        <v>0</v>
      </c>
      <c r="I73">
        <f>SUM(Dane!$B73:$E73, Dane!$G73:$J73)/SUM(Odpowiedzi!$B$119:$C$122)*100</f>
        <v>0.89285714285714279</v>
      </c>
    </row>
    <row r="74" spans="1:9" hidden="1" x14ac:dyDescent="0.25">
      <c r="A74" s="17" t="s">
        <v>524</v>
      </c>
      <c r="B74" s="6">
        <f>Dane!B74/Odpowiedzi!$B$119*100</f>
        <v>0</v>
      </c>
      <c r="C74" s="6">
        <f>Dane!C74/Odpowiedzi!$B$120*100</f>
        <v>18.181818181818183</v>
      </c>
      <c r="D74" s="6">
        <f>Dane!D74/Odpowiedzi!$B$121*100</f>
        <v>9.0909090909090917</v>
      </c>
      <c r="E74" s="19">
        <f>SUM(Dane!$B74:$E74)/SUM(Odpowiedzi!$B$119:$B$120)*100</f>
        <v>5.0847457627118651</v>
      </c>
      <c r="F74" s="6">
        <f>Dane!G74/Odpowiedzi!$C$119*100</f>
        <v>0</v>
      </c>
      <c r="G74" s="6">
        <f>Dane!I74/Odpowiedzi!$C$121*100</f>
        <v>0</v>
      </c>
      <c r="H74" s="19">
        <f>SUM(Dane!$G74:$J74)/SUM(Odpowiedzi!$C$119:$C$122)*100</f>
        <v>0</v>
      </c>
      <c r="I74">
        <f>SUM(Dane!$B74:$E74, Dane!$G74:$J74)/SUM(Odpowiedzi!$B$119:$C$122)*100</f>
        <v>2.6785714285714284</v>
      </c>
    </row>
    <row r="75" spans="1:9" hidden="1" x14ac:dyDescent="0.25">
      <c r="A75" s="17" t="s">
        <v>525</v>
      </c>
      <c r="B75" s="6">
        <f>Dane!B75/Odpowiedzi!$B$119*100</f>
        <v>0</v>
      </c>
      <c r="C75" s="6">
        <f>Dane!C75/Odpowiedzi!$B$120*100</f>
        <v>0</v>
      </c>
      <c r="D75" s="6">
        <f>Dane!D75/Odpowiedzi!$B$121*100</f>
        <v>9.0909090909090917</v>
      </c>
      <c r="E75" s="19">
        <f>SUM(Dane!$B75:$E75)/SUM(Odpowiedzi!$B$119:$B$120)*100</f>
        <v>1.6949152542372881</v>
      </c>
      <c r="F75" s="6">
        <f>Dane!G75/Odpowiedzi!$C$119*100</f>
        <v>0</v>
      </c>
      <c r="G75" s="6">
        <f>Dane!I75/Odpowiedzi!$C$121*100</f>
        <v>0</v>
      </c>
      <c r="H75" s="19">
        <f>SUM(Dane!$G75:$J75)/SUM(Odpowiedzi!$C$119:$C$122)*100</f>
        <v>0</v>
      </c>
      <c r="I75">
        <f>SUM(Dane!$B75:$E75, Dane!$G75:$J75)/SUM(Odpowiedzi!$B$119:$C$122)*100</f>
        <v>0.89285714285714279</v>
      </c>
    </row>
    <row r="76" spans="1:9" hidden="1" x14ac:dyDescent="0.25">
      <c r="A76" s="17" t="s">
        <v>527</v>
      </c>
      <c r="B76" s="6">
        <f>Dane!B76/Odpowiedzi!$B$119*100</f>
        <v>0</v>
      </c>
      <c r="C76" s="6">
        <f>Dane!C76/Odpowiedzi!$B$120*100</f>
        <v>0</v>
      </c>
      <c r="D76" s="6">
        <f>Dane!D76/Odpowiedzi!$B$121*100</f>
        <v>0</v>
      </c>
      <c r="E76" s="19">
        <f>SUM(Dane!$B76:$E76)/SUM(Odpowiedzi!$B$119:$B$120)*100</f>
        <v>0</v>
      </c>
      <c r="F76" s="6">
        <f>Dane!G76/Odpowiedzi!$C$119*100</f>
        <v>0</v>
      </c>
      <c r="G76" s="6">
        <f>Dane!I76/Odpowiedzi!$C$121*100</f>
        <v>0</v>
      </c>
      <c r="H76" s="19">
        <f>SUM(Dane!$G76:$J76)/SUM(Odpowiedzi!$C$119:$C$122)*100</f>
        <v>2.4390243902439024</v>
      </c>
      <c r="I76">
        <f>SUM(Dane!$B76:$E76, Dane!$G76:$J76)/SUM(Odpowiedzi!$B$119:$C$122)*100</f>
        <v>0.89285714285714279</v>
      </c>
    </row>
    <row r="77" spans="1:9" hidden="1" x14ac:dyDescent="0.25">
      <c r="A77" s="17" t="s">
        <v>526</v>
      </c>
      <c r="B77" s="6">
        <f>Dane!B77/Odpowiedzi!$B$119*100</f>
        <v>2.083333333333333</v>
      </c>
      <c r="C77" s="6">
        <f>Dane!C77/Odpowiedzi!$B$120*100</f>
        <v>0</v>
      </c>
      <c r="D77" s="6">
        <f>Dane!D77/Odpowiedzi!$B$121*100</f>
        <v>0</v>
      </c>
      <c r="E77" s="19">
        <f>SUM(Dane!$B77:$E77)/SUM(Odpowiedzi!$B$119:$B$120)*100</f>
        <v>1.6949152542372881</v>
      </c>
      <c r="F77" s="6">
        <f>Dane!G77/Odpowiedzi!$C$119*100</f>
        <v>0</v>
      </c>
      <c r="G77" s="6">
        <f>Dane!I77/Odpowiedzi!$C$121*100</f>
        <v>0</v>
      </c>
      <c r="H77" s="19">
        <f>SUM(Dane!$G77:$J77)/SUM(Odpowiedzi!$C$119:$C$122)*100</f>
        <v>0</v>
      </c>
      <c r="I77">
        <f>SUM(Dane!$B77:$E77, Dane!$G77:$J77)/SUM(Odpowiedzi!$B$119:$C$122)*100</f>
        <v>0.89285714285714279</v>
      </c>
    </row>
    <row r="78" spans="1:9" hidden="1" x14ac:dyDescent="0.25">
      <c r="A78" s="17" t="s">
        <v>528</v>
      </c>
      <c r="B78" s="6">
        <f>Dane!B78/Odpowiedzi!$B$119*100</f>
        <v>0</v>
      </c>
      <c r="C78" s="6">
        <f>Dane!C78/Odpowiedzi!$B$120*100</f>
        <v>0</v>
      </c>
      <c r="D78" s="6">
        <f>Dane!D78/Odpowiedzi!$B$121*100</f>
        <v>0</v>
      </c>
      <c r="E78" s="19">
        <f>SUM(Dane!$B78:$E78)/SUM(Odpowiedzi!$B$119:$B$120)*100</f>
        <v>0</v>
      </c>
      <c r="F78" s="6">
        <f>Dane!G78/Odpowiedzi!$C$119*100</f>
        <v>0</v>
      </c>
      <c r="G78" s="6">
        <f>Dane!I78/Odpowiedzi!$C$121*100</f>
        <v>0</v>
      </c>
      <c r="H78" s="19">
        <f>SUM(Dane!$G78:$J78)/SUM(Odpowiedzi!$C$119:$C$122)*100</f>
        <v>2.4390243902439024</v>
      </c>
      <c r="I78">
        <f>SUM(Dane!$B78:$E78, Dane!$G78:$J78)/SUM(Odpowiedzi!$B$119:$C$122)*100</f>
        <v>0.89285714285714279</v>
      </c>
    </row>
    <row r="79" spans="1:9" hidden="1" x14ac:dyDescent="0.25">
      <c r="A79" s="17" t="s">
        <v>529</v>
      </c>
      <c r="B79" s="6">
        <f>Dane!B79/Odpowiedzi!$B$119*100</f>
        <v>0</v>
      </c>
      <c r="C79" s="6">
        <f>Dane!C79/Odpowiedzi!$B$120*100</f>
        <v>0</v>
      </c>
      <c r="D79" s="6">
        <f>Dane!D79/Odpowiedzi!$B$121*100</f>
        <v>9.0909090909090917</v>
      </c>
      <c r="E79" s="19">
        <f>SUM(Dane!$B79:$E79)/SUM(Odpowiedzi!$B$119:$B$120)*100</f>
        <v>1.6949152542372881</v>
      </c>
      <c r="F79" s="6">
        <f>Dane!G79/Odpowiedzi!$C$119*100</f>
        <v>0</v>
      </c>
      <c r="G79" s="6">
        <f>Dane!I79/Odpowiedzi!$C$121*100</f>
        <v>0</v>
      </c>
      <c r="H79" s="19">
        <f>SUM(Dane!$G79:$J79)/SUM(Odpowiedzi!$C$119:$C$122)*100</f>
        <v>2.4390243902439024</v>
      </c>
      <c r="I79">
        <f>SUM(Dane!$B79:$E79, Dane!$G79:$J79)/SUM(Odpowiedzi!$B$119:$C$122)*100</f>
        <v>1.7857142857142856</v>
      </c>
    </row>
    <row r="80" spans="1:9" hidden="1" x14ac:dyDescent="0.25">
      <c r="A80" s="17" t="s">
        <v>530</v>
      </c>
      <c r="B80" s="6">
        <f>Dane!B80/Odpowiedzi!$B$119*100</f>
        <v>0</v>
      </c>
      <c r="C80" s="6">
        <f>Dane!C80/Odpowiedzi!$B$120*100</f>
        <v>0</v>
      </c>
      <c r="D80" s="6">
        <f>Dane!D80/Odpowiedzi!$B$121*100</f>
        <v>0</v>
      </c>
      <c r="E80" s="19">
        <f>SUM(Dane!$B80:$E80)/SUM(Odpowiedzi!$B$119:$B$120)*100</f>
        <v>0</v>
      </c>
      <c r="F80" s="6">
        <f>Dane!G80/Odpowiedzi!$C$119*100</f>
        <v>0</v>
      </c>
      <c r="G80" s="6">
        <f>Dane!I80/Odpowiedzi!$C$121*100</f>
        <v>0</v>
      </c>
      <c r="H80" s="19">
        <f>SUM(Dane!$G80:$J80)/SUM(Odpowiedzi!$C$119:$C$122)*100</f>
        <v>0</v>
      </c>
      <c r="I80">
        <f>SUM(Dane!$B80:$E80, Dane!$G80:$J80)/SUM(Odpowiedzi!$B$119:$C$122)*100</f>
        <v>0</v>
      </c>
    </row>
    <row r="81" spans="1:9" hidden="1" x14ac:dyDescent="0.25">
      <c r="A81" s="17" t="s">
        <v>531</v>
      </c>
      <c r="B81" s="6">
        <f>Dane!B81/Odpowiedzi!$B$119*100</f>
        <v>2.083333333333333</v>
      </c>
      <c r="C81" s="6">
        <f>Dane!C81/Odpowiedzi!$B$120*100</f>
        <v>0</v>
      </c>
      <c r="D81" s="6">
        <f>Dane!D81/Odpowiedzi!$B$121*100</f>
        <v>0</v>
      </c>
      <c r="E81" s="19">
        <f>SUM(Dane!$B81:$E81)/SUM(Odpowiedzi!$B$119:$B$120)*100</f>
        <v>1.6949152542372881</v>
      </c>
      <c r="F81" s="6">
        <f>Dane!G81/Odpowiedzi!$C$119*100</f>
        <v>0</v>
      </c>
      <c r="G81" s="6">
        <f>Dane!I81/Odpowiedzi!$C$121*100</f>
        <v>0</v>
      </c>
      <c r="H81" s="19">
        <f>SUM(Dane!$G81:$J81)/SUM(Odpowiedzi!$C$119:$C$122)*100</f>
        <v>0</v>
      </c>
      <c r="I81">
        <f>SUM(Dane!$B81:$E81, Dane!$G81:$J81)/SUM(Odpowiedzi!$B$119:$C$122)*100</f>
        <v>0.89285714285714279</v>
      </c>
    </row>
    <row r="82" spans="1:9" hidden="1" x14ac:dyDescent="0.25">
      <c r="A82" s="27" t="s">
        <v>533</v>
      </c>
      <c r="B82" s="6">
        <f>Dane!B82/Odpowiedzi!$B$119*100</f>
        <v>0</v>
      </c>
      <c r="C82" s="6">
        <f>Dane!C82/Odpowiedzi!$B$120*100</f>
        <v>0</v>
      </c>
      <c r="D82" s="6">
        <f>Dane!D82/Odpowiedzi!$B$121*100</f>
        <v>0</v>
      </c>
      <c r="E82" s="19">
        <f>SUM(Dane!$B82:$E82)/SUM(Odpowiedzi!$B$119:$B$120)*100</f>
        <v>0</v>
      </c>
      <c r="F82" s="6">
        <f>Dane!G82/Odpowiedzi!$C$119*100</f>
        <v>0</v>
      </c>
      <c r="G82" s="6">
        <f>Dane!I82/Odpowiedzi!$C$121*100</f>
        <v>20</v>
      </c>
      <c r="H82" s="19">
        <f>SUM(Dane!$G82:$J82)/SUM(Odpowiedzi!$C$119:$C$122)*100</f>
        <v>2.4390243902439024</v>
      </c>
      <c r="I82">
        <f>SUM(Dane!$B82:$E82, Dane!$G82:$J82)/SUM(Odpowiedzi!$B$119:$C$122)*100</f>
        <v>0.89285714285714279</v>
      </c>
    </row>
  </sheetData>
  <autoFilter ref="A1:I82" xr:uid="{5B4184E4-55C1-4526-A952-DF15E6BBBAD6}">
    <filterColumn colId="1" showButton="0"/>
    <filterColumn colId="2" showButton="0"/>
    <filterColumn colId="5" showButton="0"/>
    <filterColumn colId="8">
      <filters>
        <filter val="15,17857143"/>
        <filter val="35,71428571"/>
        <filter val="42,85714286"/>
        <filter val="44,64285714"/>
        <filter val="5,357142857"/>
        <filter val="6,25"/>
        <filter val="8,928571429"/>
      </filters>
    </filterColumn>
  </autoFilter>
  <mergeCells count="5">
    <mergeCell ref="H1:H2"/>
    <mergeCell ref="I1:I2"/>
    <mergeCell ref="B1:D1"/>
    <mergeCell ref="E1:E2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Odpowiedzi</vt:lpstr>
      <vt:lpstr>Cechy</vt:lpstr>
      <vt:lpstr>Typy obiektów</vt:lpstr>
      <vt:lpstr>Dane</vt:lpstr>
      <vt:lpstr>Popularność</vt:lpstr>
      <vt:lpstr>Popularność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</cp:lastModifiedBy>
  <dcterms:modified xsi:type="dcterms:W3CDTF">2021-11-21T22:38:43Z</dcterms:modified>
</cp:coreProperties>
</file>