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unSinai\Darpa\Programming\submission\data_examples\J_Drive\ECHO\HIV\HI\PBMC\AssayData\RNAseq\DataQC\"/>
    </mc:Choice>
  </mc:AlternateContent>
  <xr:revisionPtr revIDLastSave="0" documentId="13_ncr:1_{5D06DCDA-7DAE-439A-9DD1-17ABE35E23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awaii PBMC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7" i="2" l="1"/>
  <c r="T56" i="2"/>
  <c r="T52" i="2"/>
  <c r="T50" i="2"/>
  <c r="T48" i="2"/>
  <c r="T47" i="2"/>
  <c r="T46" i="2"/>
  <c r="T45" i="2"/>
  <c r="T44" i="2"/>
  <c r="T41" i="2"/>
  <c r="T38" i="2"/>
  <c r="T36" i="2"/>
  <c r="T35" i="2"/>
  <c r="T34" i="2"/>
  <c r="T33" i="2"/>
  <c r="T32" i="2"/>
  <c r="T29" i="2"/>
  <c r="T27" i="2"/>
  <c r="T26" i="2"/>
  <c r="T25" i="2"/>
  <c r="T24" i="2"/>
  <c r="T23" i="2"/>
  <c r="T21" i="2"/>
  <c r="T20" i="2"/>
  <c r="T19" i="2"/>
  <c r="T18" i="2"/>
  <c r="T17" i="2"/>
  <c r="T16" i="2"/>
  <c r="T15" i="2"/>
  <c r="T14" i="2"/>
  <c r="T10" i="2"/>
  <c r="T9" i="2"/>
  <c r="T7" i="2"/>
  <c r="T6" i="2"/>
  <c r="H57" i="2" l="1"/>
  <c r="H56" i="2"/>
  <c r="H53" i="2"/>
  <c r="H52" i="2"/>
  <c r="H51" i="2"/>
  <c r="H50" i="2"/>
  <c r="H42" i="2" l="1"/>
  <c r="H43" i="2"/>
  <c r="H44" i="2"/>
  <c r="H45" i="2"/>
  <c r="H46" i="2"/>
  <c r="H47" i="2"/>
  <c r="H48" i="2"/>
  <c r="H41" i="2"/>
  <c r="H24" i="2" l="1"/>
  <c r="H25" i="2"/>
  <c r="H26" i="2"/>
  <c r="H27" i="2"/>
  <c r="H28" i="2"/>
  <c r="H29" i="2"/>
  <c r="H30" i="2"/>
  <c r="H32" i="2"/>
  <c r="H33" i="2"/>
  <c r="H34" i="2"/>
  <c r="H35" i="2"/>
  <c r="H36" i="2"/>
  <c r="H37" i="2"/>
  <c r="H38" i="2"/>
  <c r="H39" i="2"/>
  <c r="H23" i="2"/>
  <c r="H21" i="2" l="1"/>
  <c r="H20" i="2"/>
  <c r="H19" i="2"/>
  <c r="H18" i="2"/>
  <c r="H17" i="2"/>
  <c r="H16" i="2"/>
  <c r="H15" i="2"/>
  <c r="H14" i="2"/>
  <c r="H6" i="2" l="1"/>
  <c r="H7" i="2"/>
  <c r="H8" i="2"/>
  <c r="H9" i="2"/>
  <c r="H10" i="2"/>
  <c r="H11" i="2"/>
  <c r="H12" i="2"/>
  <c r="H5" i="2"/>
</calcChain>
</file>

<file path=xl/sharedStrings.xml><?xml version="1.0" encoding="utf-8"?>
<sst xmlns="http://schemas.openxmlformats.org/spreadsheetml/2006/main" count="212" uniqueCount="176">
  <si>
    <t>A260/A280</t>
  </si>
  <si>
    <t>A260/A230</t>
  </si>
  <si>
    <t>Volume</t>
  </si>
  <si>
    <t>Bioanalyzer</t>
  </si>
  <si>
    <t>RIN</t>
  </si>
  <si>
    <t>FS07-05884_3</t>
  </si>
  <si>
    <t>AS08-07516_3</t>
  </si>
  <si>
    <t>AS08-16632_3</t>
  </si>
  <si>
    <t>AS10-07990_3</t>
  </si>
  <si>
    <t>AS17-04317_3</t>
  </si>
  <si>
    <t>AS17-05138_3</t>
  </si>
  <si>
    <t>AS18-00022_3</t>
  </si>
  <si>
    <t>AS18-00669_3</t>
  </si>
  <si>
    <t>AS09-08969_3</t>
  </si>
  <si>
    <t>AS09-03003_3</t>
  </si>
  <si>
    <t>AS13-08004_3</t>
  </si>
  <si>
    <t>n/a</t>
  </si>
  <si>
    <t>No.</t>
  </si>
  <si>
    <t>Date</t>
  </si>
  <si>
    <t>Sample ID</t>
  </si>
  <si>
    <t>Total RNA (ng)</t>
  </si>
  <si>
    <t>Picogreen</t>
  </si>
  <si>
    <t>Nanodrop</t>
  </si>
  <si>
    <t>AS15-06663_3</t>
  </si>
  <si>
    <t>AS16-02774_3</t>
  </si>
  <si>
    <t>AS16-05472_3</t>
  </si>
  <si>
    <t>AS16-06353_3</t>
  </si>
  <si>
    <t>AS16-06522_3</t>
  </si>
  <si>
    <t>Samples selected for lib prep</t>
  </si>
  <si>
    <t>2010113568_3</t>
  </si>
  <si>
    <t>2010113399 _3</t>
  </si>
  <si>
    <t>2010113397_3</t>
  </si>
  <si>
    <t>2010113384_3</t>
  </si>
  <si>
    <t>2010113565_3</t>
  </si>
  <si>
    <t>2010113435_3</t>
  </si>
  <si>
    <t>RNA conc used for lib prep (ng)</t>
  </si>
  <si>
    <t>Lib prep kit</t>
  </si>
  <si>
    <t>Index_Plate_Well</t>
  </si>
  <si>
    <t>Fragment Size</t>
  </si>
  <si>
    <t>Molarity</t>
  </si>
  <si>
    <t>A01</t>
  </si>
  <si>
    <t>AACCTACG</t>
  </si>
  <si>
    <t>B01</t>
  </si>
  <si>
    <t>GCATCCTA</t>
  </si>
  <si>
    <t>C01</t>
  </si>
  <si>
    <t>CAACGAGT</t>
  </si>
  <si>
    <t>D01</t>
  </si>
  <si>
    <t>TGCAAGAC</t>
  </si>
  <si>
    <t>E01</t>
  </si>
  <si>
    <t>CTTACAGC</t>
  </si>
  <si>
    <t>F01</t>
  </si>
  <si>
    <t>ACCGACAA</t>
  </si>
  <si>
    <t>G01</t>
  </si>
  <si>
    <t>ACATGCCA</t>
  </si>
  <si>
    <t>H01</t>
  </si>
  <si>
    <t>GAGCAATC</t>
  </si>
  <si>
    <t>A02</t>
  </si>
  <si>
    <t>CCTCATCT</t>
  </si>
  <si>
    <t>B02</t>
  </si>
  <si>
    <t>TACTGCTC</t>
  </si>
  <si>
    <t>C02</t>
  </si>
  <si>
    <t>TTACCGAC</t>
  </si>
  <si>
    <t>D02</t>
  </si>
  <si>
    <t>CCGTAACT</t>
  </si>
  <si>
    <t>E02</t>
  </si>
  <si>
    <t>TTCCAGGT</t>
  </si>
  <si>
    <t>F02</t>
  </si>
  <si>
    <t>CCATGAAC</t>
  </si>
  <si>
    <t>G02</t>
  </si>
  <si>
    <t>TTCCTCCT</t>
  </si>
  <si>
    <t>H02</t>
  </si>
  <si>
    <t>CCAACTTC</t>
  </si>
  <si>
    <t>A03</t>
  </si>
  <si>
    <t>GAGACCAA</t>
  </si>
  <si>
    <t>B03</t>
  </si>
  <si>
    <t>ACAGTTCG</t>
  </si>
  <si>
    <t>C03</t>
  </si>
  <si>
    <t>CTAACCTG</t>
  </si>
  <si>
    <t>D03</t>
  </si>
  <si>
    <t>TCCGATCA</t>
  </si>
  <si>
    <t>E03</t>
  </si>
  <si>
    <t>AGAAGGAC</t>
  </si>
  <si>
    <t>F03</t>
  </si>
  <si>
    <t>GACGAACT</t>
  </si>
  <si>
    <t>G03</t>
  </si>
  <si>
    <t>TTGCAACG</t>
  </si>
  <si>
    <t>H03</t>
  </si>
  <si>
    <t>CCAACGAA</t>
  </si>
  <si>
    <t>A04</t>
  </si>
  <si>
    <t>ATCGGAGA</t>
  </si>
  <si>
    <t>B04</t>
  </si>
  <si>
    <t>CCTAACAG</t>
  </si>
  <si>
    <t>C04</t>
  </si>
  <si>
    <t>CATACTCG</t>
  </si>
  <si>
    <t>D04</t>
  </si>
  <si>
    <t>TGCCTCAA</t>
  </si>
  <si>
    <t>E04</t>
  </si>
  <si>
    <t>TACAGAGC</t>
  </si>
  <si>
    <t>F04</t>
  </si>
  <si>
    <t>CGAGAGAA</t>
  </si>
  <si>
    <t>G04</t>
  </si>
  <si>
    <t>AGGTAGGA</t>
  </si>
  <si>
    <t>H04</t>
  </si>
  <si>
    <t>GAACGAAG</t>
  </si>
  <si>
    <t>A05</t>
  </si>
  <si>
    <t>TCGAACCT</t>
  </si>
  <si>
    <t>B05</t>
  </si>
  <si>
    <t>CAAGGTAC</t>
  </si>
  <si>
    <t>i7 Index</t>
  </si>
  <si>
    <t>i5 Index</t>
  </si>
  <si>
    <t>Lib conc (ng/ul)</t>
  </si>
  <si>
    <t>AATCCAGC</t>
  </si>
  <si>
    <t>CGTCTAAC</t>
  </si>
  <si>
    <t>AACTCGGA</t>
  </si>
  <si>
    <t>GTCGAGAA</t>
  </si>
  <si>
    <t>ACAACAGC</t>
  </si>
  <si>
    <t>ATGACAGG</t>
  </si>
  <si>
    <t>GCACACAA</t>
  </si>
  <si>
    <t>CTCCTAGT</t>
  </si>
  <si>
    <t>TCTTCGAC</t>
  </si>
  <si>
    <t>GACTACGA</t>
  </si>
  <si>
    <t>ACTCCTAC</t>
  </si>
  <si>
    <t>CTTCCTTC</t>
  </si>
  <si>
    <t>ACCATCCT</t>
  </si>
  <si>
    <t>CGTCCATT</t>
  </si>
  <si>
    <t>AACTTGCC</t>
  </si>
  <si>
    <t>GTACACCT</t>
  </si>
  <si>
    <t>ACGAGAAC</t>
  </si>
  <si>
    <t>CGACCTAA</t>
  </si>
  <si>
    <t>TACATCGG</t>
  </si>
  <si>
    <t>ATCGTCTC</t>
  </si>
  <si>
    <t>CCAACACT</t>
  </si>
  <si>
    <t>TCTAGGAG</t>
  </si>
  <si>
    <t>CGCTACAT</t>
  </si>
  <si>
    <t>CTCGAACA</t>
  </si>
  <si>
    <t>ACGGACTT</t>
  </si>
  <si>
    <t>CTAAGACC</t>
  </si>
  <si>
    <t>AACCGAAC</t>
  </si>
  <si>
    <t>CCTTAGGT</t>
  </si>
  <si>
    <t>CCTATACC</t>
  </si>
  <si>
    <t>AACGCCTT</t>
  </si>
  <si>
    <t>TCCATTGC</t>
  </si>
  <si>
    <t>CAAGCCAA</t>
  </si>
  <si>
    <t>AGGTTCCT</t>
  </si>
  <si>
    <t>GAACCTTC</t>
  </si>
  <si>
    <t>Universal Plus mRNA-Seq with NuQuant, Hu Globin AnyDeplete</t>
  </si>
  <si>
    <t>DARPA_ECHO_RNA samples for bulk mRNA library preparation</t>
  </si>
  <si>
    <t>Date: 10-23-2019</t>
  </si>
  <si>
    <t>AS06-11984_3</t>
  </si>
  <si>
    <t>Universal Plus mRNA_Seq with NuQuant, Hu Globin AnyDeplete</t>
  </si>
  <si>
    <t>AS10-16739_3</t>
  </si>
  <si>
    <t>AS09-09992_3</t>
  </si>
  <si>
    <t>AS08-13555_3</t>
  </si>
  <si>
    <t>AS11-18755_3</t>
  </si>
  <si>
    <t>AS17-00144_3</t>
  </si>
  <si>
    <t>AS09-13278_3</t>
  </si>
  <si>
    <t>AS14-03700_3</t>
  </si>
  <si>
    <t>AS07-10643_3</t>
  </si>
  <si>
    <t>FS07-06412_3</t>
  </si>
  <si>
    <t>AS08-02684_3</t>
  </si>
  <si>
    <t>AS09-13561_3</t>
  </si>
  <si>
    <t>AS09-14594_3</t>
  </si>
  <si>
    <t>AS10-02940_3</t>
  </si>
  <si>
    <t>AS11-12162_3</t>
  </si>
  <si>
    <t>AS13-08590_3</t>
  </si>
  <si>
    <t>AS07-07650_3</t>
  </si>
  <si>
    <t>AS07-14016_3</t>
  </si>
  <si>
    <t>AS09-13741_3</t>
  </si>
  <si>
    <t>AS09-16685_3</t>
  </si>
  <si>
    <t>AS13-10570_3</t>
  </si>
  <si>
    <t>AS13-13951_3</t>
  </si>
  <si>
    <t>AS14-00096_3</t>
  </si>
  <si>
    <t>AS14-00902_3</t>
  </si>
  <si>
    <t>Bioanalyzer/RNA conc (ng/ul)</t>
  </si>
  <si>
    <t>Picogreen/RNA conc (ng/ul)</t>
  </si>
  <si>
    <t>Nanodrop/RNA conc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</si>
</sst>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3">
    <xf numFmtId="0" fontId="0" fillId="0" borderId="0" xfId="0"/>
    <xf numFmtId="14" fontId="0" fillId="0" borderId="0" xfId="0" applyNumberFormat="1"/>
    <xf numFmtId="0" fontId="0" fillId="0" borderId="1" xfId="0" applyBorder="1"/>
    <xf numFmtId="0" fontId="3" fillId="0" borderId="0" xfId="0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3" fillId="2" borderId="1" xfId="0" applyFont="1" applyFill="1" applyBorder="1"/>
    <xf numFmtId="0" fontId="3" fillId="0" borderId="1" xfId="0" applyFont="1" applyFill="1" applyBorder="1"/>
    <xf numFmtId="0" fontId="0" fillId="0" borderId="1" xfId="0" applyFill="1" applyBorder="1"/>
    <xf numFmtId="0" fontId="3" fillId="0" borderId="1" xfId="0" applyFont="1" applyBorder="1"/>
    <xf numFmtId="0" fontId="0" fillId="0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2" fontId="0" fillId="0" borderId="1" xfId="0" applyNumberFormat="1" applyFont="1" applyFill="1" applyBorder="1"/>
    <xf numFmtId="0" fontId="4" fillId="0" borderId="1" xfId="1" applyFont="1" applyFill="1" applyBorder="1"/>
    <xf numFmtId="0" fontId="0" fillId="0" borderId="1" xfId="0" applyFill="1" applyBorder="1" applyAlignment="1">
      <alignment horizontal="left"/>
    </xf>
    <xf numFmtId="14" fontId="0" fillId="0" borderId="1" xfId="0" applyNumberFormat="1" applyBorder="1"/>
    <xf numFmtId="0" fontId="0" fillId="0" borderId="0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64" fontId="3" fillId="4" borderId="5" xfId="0" applyNumberFormat="1" applyFont="1" applyFill="1" applyBorder="1"/>
    <xf numFmtId="0" fontId="0" fillId="4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2" borderId="6" xfId="0" applyFont="1" applyFill="1" applyBorder="1"/>
    <xf numFmtId="0" fontId="0" fillId="0" borderId="7" xfId="0" applyBorder="1"/>
    <xf numFmtId="2" fontId="0" fillId="0" borderId="1" xfId="0" applyNumberFormat="1" applyBorder="1"/>
    <xf numFmtId="0" fontId="0" fillId="5" borderId="8" xfId="0" applyFont="1" applyFill="1" applyBorder="1"/>
    <xf numFmtId="0" fontId="0" fillId="5" borderId="1" xfId="0" applyFont="1" applyFill="1" applyBorder="1"/>
    <xf numFmtId="0" fontId="0" fillId="5" borderId="9" xfId="0" applyFont="1" applyFill="1" applyBorder="1"/>
    <xf numFmtId="0" fontId="3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3"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 defaultTableStyle="TableStyleMedium2" defaultPivotStyle="PivotStyleLight16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7"/>
  <sheetViews>
    <sheetView tabSelected="1" workbookViewId="0">
      <selection activeCell="D5" sqref="D5"/>
    </sheetView>
  </sheetViews>
  <sheetFormatPr defaultColWidth="8.85546875" defaultRowHeight="15" x14ac:dyDescent="0.25"/>
  <cols>
    <col min="1" max="1" width="9.5703125" style="7" bestFit="1" customWidth="1"/>
    <col min="2" max="2" width="11.5703125" style="7" customWidth="1"/>
    <col min="3" max="3" width="14.42578125" style="4" customWidth="1"/>
    <col min="4" max="4" width="10.140625" style="4" customWidth="1"/>
    <col min="5" max="5" width="11.5703125" style="4" customWidth="1"/>
    <col min="6" max="6" width="10.42578125" style="4" customWidth="1"/>
    <col min="7" max="7" width="8.85546875" style="4"/>
    <col min="8" max="8" width="10" style="4" customWidth="1"/>
    <col min="9" max="9" width="16" style="4" bestFit="1" customWidth="1"/>
    <col min="10" max="10" width="8.85546875" style="23"/>
    <col min="11" max="11" width="16" style="4" bestFit="1" customWidth="1"/>
    <col min="12" max="12" width="12.5703125" style="4" customWidth="1"/>
    <col min="13" max="13" width="9.85546875" style="4" customWidth="1"/>
    <col min="14" max="14" width="11.5703125" style="4" customWidth="1"/>
    <col min="15" max="15" width="10" style="4" customWidth="1"/>
    <col min="16" max="16" width="12.85546875" style="4" customWidth="1"/>
    <col min="17" max="17" width="13.140625" style="4" customWidth="1"/>
    <col min="18" max="18" width="11.42578125" style="4" customWidth="1"/>
    <col min="19" max="19" width="12" style="4" customWidth="1"/>
    <col min="20" max="16384" width="8.85546875" style="4"/>
  </cols>
  <sheetData>
    <row r="1" spans="1:20" x14ac:dyDescent="0.25">
      <c r="B1" s="6" t="s">
        <v>146</v>
      </c>
    </row>
    <row r="2" spans="1:20" ht="15.75" thickBot="1" x14ac:dyDescent="0.3">
      <c r="B2" s="6" t="s">
        <v>147</v>
      </c>
    </row>
    <row r="3" spans="1:20" x14ac:dyDescent="0.25">
      <c r="A3" s="6"/>
      <c r="B3" s="6"/>
      <c r="C3" s="3"/>
      <c r="D3" s="38" t="s">
        <v>22</v>
      </c>
      <c r="E3" s="39"/>
      <c r="F3" s="40"/>
      <c r="G3" s="3"/>
      <c r="H3" s="3"/>
      <c r="I3" s="41" t="s">
        <v>3</v>
      </c>
      <c r="J3" s="42"/>
      <c r="K3" s="27" t="s">
        <v>21</v>
      </c>
    </row>
    <row r="4" spans="1:20" x14ac:dyDescent="0.25">
      <c r="A4" s="13" t="s">
        <v>17</v>
      </c>
      <c r="B4" s="13" t="s">
        <v>18</v>
      </c>
      <c r="C4" s="15" t="s">
        <v>19</v>
      </c>
      <c r="D4" s="35" t="s">
        <v>175</v>
      </c>
      <c r="E4" s="36" t="s">
        <v>0</v>
      </c>
      <c r="F4" s="37" t="s">
        <v>1</v>
      </c>
      <c r="G4" s="16" t="s">
        <v>2</v>
      </c>
      <c r="H4" s="15" t="s">
        <v>20</v>
      </c>
      <c r="I4" s="29" t="s">
        <v>173</v>
      </c>
      <c r="J4" s="30" t="s">
        <v>4</v>
      </c>
      <c r="K4" s="28" t="s">
        <v>174</v>
      </c>
      <c r="L4" s="14" t="s">
        <v>28</v>
      </c>
      <c r="M4" s="16" t="s">
        <v>35</v>
      </c>
      <c r="N4" s="16" t="s">
        <v>36</v>
      </c>
      <c r="O4" s="14" t="s">
        <v>37</v>
      </c>
      <c r="P4" s="14" t="s">
        <v>108</v>
      </c>
      <c r="Q4" s="14" t="s">
        <v>109</v>
      </c>
      <c r="R4" s="14" t="s">
        <v>110</v>
      </c>
      <c r="S4" s="14" t="s">
        <v>38</v>
      </c>
      <c r="T4" s="14" t="s">
        <v>39</v>
      </c>
    </row>
    <row r="5" spans="1:20" x14ac:dyDescent="0.25">
      <c r="A5" s="17">
        <v>1</v>
      </c>
      <c r="B5" s="18">
        <v>43676</v>
      </c>
      <c r="C5" s="12" t="s">
        <v>148</v>
      </c>
      <c r="D5" s="12">
        <v>19.100000000000001</v>
      </c>
      <c r="E5" s="12">
        <v>1.51</v>
      </c>
      <c r="F5" s="12">
        <v>0.79</v>
      </c>
      <c r="G5" s="12">
        <v>50</v>
      </c>
      <c r="H5" s="12">
        <f>G5*D5</f>
        <v>955.00000000000011</v>
      </c>
      <c r="I5" s="12">
        <v>24</v>
      </c>
      <c r="J5" s="24">
        <v>2</v>
      </c>
      <c r="K5" s="12"/>
      <c r="L5" s="31"/>
      <c r="O5" s="11"/>
      <c r="P5" s="11"/>
      <c r="Q5" s="11"/>
      <c r="R5" s="11"/>
    </row>
    <row r="6" spans="1:20" x14ac:dyDescent="0.25">
      <c r="A6" s="17">
        <v>2</v>
      </c>
      <c r="B6" s="18">
        <v>43676</v>
      </c>
      <c r="C6" s="12" t="s">
        <v>150</v>
      </c>
      <c r="D6" s="12">
        <v>27.1</v>
      </c>
      <c r="E6" s="12">
        <v>1.67</v>
      </c>
      <c r="F6" s="12">
        <v>0.48</v>
      </c>
      <c r="G6" s="12">
        <v>50</v>
      </c>
      <c r="H6" s="12">
        <f t="shared" ref="H6:H12" si="0">G6*D6</f>
        <v>1355</v>
      </c>
      <c r="I6" s="12">
        <v>12</v>
      </c>
      <c r="J6" s="24">
        <v>7.3</v>
      </c>
      <c r="K6" s="19">
        <v>23.483000000000001</v>
      </c>
      <c r="L6" s="8">
        <v>1</v>
      </c>
      <c r="M6" s="12">
        <v>375</v>
      </c>
      <c r="N6" s="12" t="s">
        <v>149</v>
      </c>
      <c r="O6" s="2" t="s">
        <v>40</v>
      </c>
      <c r="P6" s="2" t="s">
        <v>133</v>
      </c>
      <c r="Q6" s="2" t="s">
        <v>41</v>
      </c>
      <c r="R6" s="34">
        <v>9.2070000000000007</v>
      </c>
      <c r="S6" s="2">
        <v>357</v>
      </c>
      <c r="T6" s="34">
        <f>(R6/(660*S6))*10^6</f>
        <v>39.075630252100844</v>
      </c>
    </row>
    <row r="7" spans="1:20" x14ac:dyDescent="0.25">
      <c r="A7" s="17">
        <v>3</v>
      </c>
      <c r="B7" s="18">
        <v>43676</v>
      </c>
      <c r="C7" s="12" t="s">
        <v>151</v>
      </c>
      <c r="D7" s="12">
        <v>26.6</v>
      </c>
      <c r="E7" s="12">
        <v>1.69</v>
      </c>
      <c r="F7" s="12">
        <v>1.4</v>
      </c>
      <c r="G7" s="12">
        <v>50</v>
      </c>
      <c r="H7" s="12">
        <f t="shared" si="0"/>
        <v>1330</v>
      </c>
      <c r="I7" s="12">
        <v>21</v>
      </c>
      <c r="J7" s="24">
        <v>5</v>
      </c>
      <c r="K7" s="19">
        <v>25.166</v>
      </c>
      <c r="L7" s="8">
        <v>2</v>
      </c>
      <c r="M7" s="12">
        <v>375</v>
      </c>
      <c r="N7" s="12" t="s">
        <v>149</v>
      </c>
      <c r="O7" s="2" t="s">
        <v>42</v>
      </c>
      <c r="P7" s="2" t="s">
        <v>111</v>
      </c>
      <c r="Q7" s="2" t="s">
        <v>43</v>
      </c>
      <c r="R7" s="34">
        <v>3.34</v>
      </c>
      <c r="S7" s="2">
        <v>354</v>
      </c>
      <c r="T7" s="34">
        <f>(R7/(660*S7))*10^6</f>
        <v>14.295497346344803</v>
      </c>
    </row>
    <row r="8" spans="1:20" x14ac:dyDescent="0.25">
      <c r="A8" s="17">
        <v>4</v>
      </c>
      <c r="B8" s="18">
        <v>43676</v>
      </c>
      <c r="C8" s="12" t="s">
        <v>152</v>
      </c>
      <c r="D8" s="12">
        <v>20.5</v>
      </c>
      <c r="E8" s="12">
        <v>1.56</v>
      </c>
      <c r="F8" s="12">
        <v>1.34</v>
      </c>
      <c r="G8" s="12">
        <v>50</v>
      </c>
      <c r="H8" s="12">
        <f t="shared" si="0"/>
        <v>1025</v>
      </c>
      <c r="I8" s="12">
        <v>31</v>
      </c>
      <c r="J8" s="24">
        <v>1.1000000000000001</v>
      </c>
      <c r="K8" s="19"/>
      <c r="L8" s="12"/>
      <c r="M8" s="12"/>
      <c r="N8" s="12"/>
      <c r="O8" s="12"/>
      <c r="P8" s="12"/>
      <c r="Q8" s="12"/>
      <c r="R8" s="19"/>
      <c r="S8" s="12"/>
      <c r="T8" s="19"/>
    </row>
    <row r="9" spans="1:20" x14ac:dyDescent="0.25">
      <c r="A9" s="17">
        <v>5</v>
      </c>
      <c r="B9" s="18">
        <v>43676</v>
      </c>
      <c r="C9" s="12" t="s">
        <v>153</v>
      </c>
      <c r="D9" s="12">
        <v>30.1</v>
      </c>
      <c r="E9" s="12">
        <v>1.7</v>
      </c>
      <c r="F9" s="12">
        <v>1.1299999999999999</v>
      </c>
      <c r="G9" s="12">
        <v>50</v>
      </c>
      <c r="H9" s="12">
        <f t="shared" si="0"/>
        <v>1505</v>
      </c>
      <c r="I9" s="12">
        <v>22</v>
      </c>
      <c r="J9" s="24">
        <v>5.7</v>
      </c>
      <c r="K9" s="19">
        <v>27.8108</v>
      </c>
      <c r="L9" s="8">
        <v>3</v>
      </c>
      <c r="M9" s="12">
        <v>375</v>
      </c>
      <c r="N9" s="12" t="s">
        <v>145</v>
      </c>
      <c r="O9" s="2" t="s">
        <v>44</v>
      </c>
      <c r="P9" s="2" t="s">
        <v>112</v>
      </c>
      <c r="Q9" s="2" t="s">
        <v>45</v>
      </c>
      <c r="R9" s="34">
        <v>3.948</v>
      </c>
      <c r="S9" s="2">
        <v>350</v>
      </c>
      <c r="T9" s="34">
        <f>(R9/(660*S9))*10^6</f>
        <v>17.090909090909093</v>
      </c>
    </row>
    <row r="10" spans="1:20" x14ac:dyDescent="0.25">
      <c r="A10" s="17">
        <v>6</v>
      </c>
      <c r="B10" s="18">
        <v>43676</v>
      </c>
      <c r="C10" s="12" t="s">
        <v>154</v>
      </c>
      <c r="D10" s="12">
        <v>36.200000000000003</v>
      </c>
      <c r="E10" s="12">
        <v>1.72</v>
      </c>
      <c r="F10" s="12">
        <v>1.1299999999999999</v>
      </c>
      <c r="G10" s="12">
        <v>50</v>
      </c>
      <c r="H10" s="12">
        <f t="shared" si="0"/>
        <v>1810.0000000000002</v>
      </c>
      <c r="I10" s="12">
        <v>26</v>
      </c>
      <c r="J10" s="24">
        <v>6.3</v>
      </c>
      <c r="K10" s="19">
        <v>31.976799999999997</v>
      </c>
      <c r="L10" s="8">
        <v>4</v>
      </c>
      <c r="M10" s="12">
        <v>375</v>
      </c>
      <c r="N10" s="12" t="s">
        <v>145</v>
      </c>
      <c r="O10" s="2" t="s">
        <v>46</v>
      </c>
      <c r="P10" s="2" t="s">
        <v>113</v>
      </c>
      <c r="Q10" s="2" t="s">
        <v>47</v>
      </c>
      <c r="R10" s="34">
        <v>2.2410000000000001</v>
      </c>
      <c r="S10" s="2">
        <v>343</v>
      </c>
      <c r="T10" s="34">
        <f>(R10/(660*S10))*10^6</f>
        <v>9.8992843890803091</v>
      </c>
    </row>
    <row r="11" spans="1:20" x14ac:dyDescent="0.25">
      <c r="A11" s="17">
        <v>7</v>
      </c>
      <c r="B11" s="18">
        <v>43676</v>
      </c>
      <c r="C11" s="12" t="s">
        <v>155</v>
      </c>
      <c r="D11" s="12">
        <v>17.100000000000001</v>
      </c>
      <c r="E11" s="12">
        <v>1.52</v>
      </c>
      <c r="F11" s="12">
        <v>1.1100000000000001</v>
      </c>
      <c r="G11" s="12">
        <v>50</v>
      </c>
      <c r="H11" s="12">
        <f t="shared" si="0"/>
        <v>855.00000000000011</v>
      </c>
      <c r="I11" s="12">
        <v>10</v>
      </c>
      <c r="J11" s="24">
        <v>1</v>
      </c>
      <c r="K11" s="19"/>
      <c r="L11" s="12"/>
      <c r="M11" s="12"/>
      <c r="N11" s="12"/>
      <c r="O11" s="12"/>
      <c r="P11" s="12"/>
      <c r="Q11" s="12"/>
      <c r="R11" s="19"/>
      <c r="S11" s="12"/>
      <c r="T11" s="19"/>
    </row>
    <row r="12" spans="1:20" x14ac:dyDescent="0.25">
      <c r="A12" s="17">
        <v>8</v>
      </c>
      <c r="B12" s="18">
        <v>43676</v>
      </c>
      <c r="C12" s="12" t="s">
        <v>156</v>
      </c>
      <c r="D12" s="12">
        <v>12.5</v>
      </c>
      <c r="E12" s="12">
        <v>2.12</v>
      </c>
      <c r="F12" s="12">
        <v>0.42</v>
      </c>
      <c r="G12" s="12">
        <v>50</v>
      </c>
      <c r="H12" s="12">
        <f t="shared" si="0"/>
        <v>625</v>
      </c>
      <c r="I12" s="12">
        <v>11</v>
      </c>
      <c r="J12" s="24">
        <v>1</v>
      </c>
      <c r="K12" s="19"/>
      <c r="L12" s="12"/>
      <c r="M12" s="12"/>
      <c r="N12" s="12"/>
      <c r="O12" s="12"/>
      <c r="P12" s="12"/>
      <c r="Q12" s="12"/>
      <c r="R12" s="19"/>
      <c r="S12" s="12"/>
      <c r="T12" s="19"/>
    </row>
    <row r="13" spans="1:20" x14ac:dyDescent="0.25">
      <c r="A13" s="17"/>
      <c r="B13" s="17"/>
      <c r="C13" s="12"/>
      <c r="D13" s="12"/>
      <c r="E13" s="12"/>
      <c r="F13" s="12"/>
      <c r="G13" s="12"/>
      <c r="H13" s="12"/>
      <c r="I13" s="19"/>
      <c r="J13" s="25"/>
      <c r="K13" s="19"/>
      <c r="R13" s="5"/>
      <c r="T13" s="5"/>
    </row>
    <row r="14" spans="1:20" x14ac:dyDescent="0.25">
      <c r="A14" s="17">
        <v>1</v>
      </c>
      <c r="B14" s="18">
        <v>43690</v>
      </c>
      <c r="C14" s="12" t="s">
        <v>157</v>
      </c>
      <c r="D14" s="12">
        <v>70</v>
      </c>
      <c r="E14" s="12">
        <v>2.95</v>
      </c>
      <c r="F14" s="12">
        <v>1.77</v>
      </c>
      <c r="G14" s="12">
        <v>15</v>
      </c>
      <c r="H14" s="12">
        <f>G14*D14</f>
        <v>1050</v>
      </c>
      <c r="I14" s="12">
        <v>20</v>
      </c>
      <c r="J14" s="24">
        <v>7.5</v>
      </c>
      <c r="K14" s="19">
        <v>35.389600000000002</v>
      </c>
      <c r="L14" s="8">
        <v>5</v>
      </c>
      <c r="M14" s="12">
        <v>375</v>
      </c>
      <c r="N14" s="12" t="s">
        <v>145</v>
      </c>
      <c r="O14" s="2" t="s">
        <v>48</v>
      </c>
      <c r="P14" s="2" t="s">
        <v>114</v>
      </c>
      <c r="Q14" s="2" t="s">
        <v>49</v>
      </c>
      <c r="R14" s="34">
        <v>17.076000000000001</v>
      </c>
      <c r="S14" s="2">
        <v>379</v>
      </c>
      <c r="T14" s="34">
        <f t="shared" ref="T14:T21" si="1">(R14/(660*S14))*10^6</f>
        <v>68.265771168145847</v>
      </c>
    </row>
    <row r="15" spans="1:20" x14ac:dyDescent="0.25">
      <c r="A15" s="17">
        <v>2</v>
      </c>
      <c r="B15" s="18">
        <v>43690</v>
      </c>
      <c r="C15" s="12" t="s">
        <v>158</v>
      </c>
      <c r="D15" s="12">
        <v>77.099999999999994</v>
      </c>
      <c r="E15" s="12">
        <v>3.12</v>
      </c>
      <c r="F15" s="12">
        <v>0.52</v>
      </c>
      <c r="G15" s="12">
        <v>15</v>
      </c>
      <c r="H15" s="12">
        <f t="shared" ref="H15:H21" si="2">G15*D15</f>
        <v>1156.5</v>
      </c>
      <c r="I15" s="12">
        <v>25</v>
      </c>
      <c r="J15" s="24">
        <v>6</v>
      </c>
      <c r="K15" s="19">
        <v>31.087599999999998</v>
      </c>
      <c r="L15" s="8">
        <v>6</v>
      </c>
      <c r="M15" s="12">
        <v>375</v>
      </c>
      <c r="N15" s="12" t="s">
        <v>145</v>
      </c>
      <c r="O15" s="2" t="s">
        <v>50</v>
      </c>
      <c r="P15" s="2" t="s">
        <v>115</v>
      </c>
      <c r="Q15" s="2" t="s">
        <v>51</v>
      </c>
      <c r="R15" s="34">
        <v>19.137</v>
      </c>
      <c r="S15" s="2">
        <v>392</v>
      </c>
      <c r="T15" s="34">
        <f t="shared" si="1"/>
        <v>73.96799628942486</v>
      </c>
    </row>
    <row r="16" spans="1:20" x14ac:dyDescent="0.25">
      <c r="A16" s="17">
        <v>3</v>
      </c>
      <c r="B16" s="18">
        <v>43690</v>
      </c>
      <c r="C16" s="12" t="s">
        <v>159</v>
      </c>
      <c r="D16" s="12">
        <v>95.1</v>
      </c>
      <c r="E16" s="12">
        <v>2.54</v>
      </c>
      <c r="F16" s="12">
        <v>3.92</v>
      </c>
      <c r="G16" s="12">
        <v>15</v>
      </c>
      <c r="H16" s="12">
        <f t="shared" si="2"/>
        <v>1426.5</v>
      </c>
      <c r="I16" s="12">
        <v>39</v>
      </c>
      <c r="J16" s="24">
        <v>5.0999999999999996</v>
      </c>
      <c r="K16" s="19">
        <v>61.400800000000004</v>
      </c>
      <c r="L16" s="8">
        <v>7</v>
      </c>
      <c r="M16" s="12">
        <v>375</v>
      </c>
      <c r="N16" s="12" t="s">
        <v>145</v>
      </c>
      <c r="O16" s="2" t="s">
        <v>52</v>
      </c>
      <c r="P16" s="2" t="s">
        <v>116</v>
      </c>
      <c r="Q16" s="2" t="s">
        <v>53</v>
      </c>
      <c r="R16" s="34">
        <v>22.143000000000001</v>
      </c>
      <c r="S16" s="2">
        <v>376</v>
      </c>
      <c r="T16" s="34">
        <f t="shared" si="1"/>
        <v>89.228723404255334</v>
      </c>
    </row>
    <row r="17" spans="1:20" x14ac:dyDescent="0.25">
      <c r="A17" s="17">
        <v>4</v>
      </c>
      <c r="B17" s="18">
        <v>43690</v>
      </c>
      <c r="C17" s="12" t="s">
        <v>160</v>
      </c>
      <c r="D17" s="12">
        <v>84.5</v>
      </c>
      <c r="E17" s="12">
        <v>2.89</v>
      </c>
      <c r="F17" s="12">
        <v>2.33</v>
      </c>
      <c r="G17" s="12">
        <v>15</v>
      </c>
      <c r="H17" s="12">
        <f t="shared" si="2"/>
        <v>1267.5</v>
      </c>
      <c r="I17" s="12">
        <v>33</v>
      </c>
      <c r="J17" s="24">
        <v>7.6</v>
      </c>
      <c r="K17" s="19">
        <v>56.528399999999998</v>
      </c>
      <c r="L17" s="8">
        <v>8</v>
      </c>
      <c r="M17" s="12">
        <v>375</v>
      </c>
      <c r="N17" s="12" t="s">
        <v>145</v>
      </c>
      <c r="O17" s="2" t="s">
        <v>54</v>
      </c>
      <c r="P17" s="2" t="s">
        <v>117</v>
      </c>
      <c r="Q17" s="2" t="s">
        <v>55</v>
      </c>
      <c r="R17" s="34">
        <v>28.091999999999999</v>
      </c>
      <c r="S17" s="2">
        <v>366</v>
      </c>
      <c r="T17" s="34">
        <f t="shared" si="1"/>
        <v>116.29408842523596</v>
      </c>
    </row>
    <row r="18" spans="1:20" x14ac:dyDescent="0.25">
      <c r="A18" s="17">
        <v>5</v>
      </c>
      <c r="B18" s="18">
        <v>43690</v>
      </c>
      <c r="C18" s="12" t="s">
        <v>161</v>
      </c>
      <c r="D18" s="12">
        <v>81.5</v>
      </c>
      <c r="E18" s="12">
        <v>2.86</v>
      </c>
      <c r="F18" s="12">
        <v>2.85</v>
      </c>
      <c r="G18" s="12">
        <v>15</v>
      </c>
      <c r="H18" s="12">
        <f t="shared" si="2"/>
        <v>1222.5</v>
      </c>
      <c r="I18" s="12">
        <v>42</v>
      </c>
      <c r="J18" s="24">
        <v>8.4</v>
      </c>
      <c r="K18" s="19">
        <v>65.4726</v>
      </c>
      <c r="L18" s="8">
        <v>9</v>
      </c>
      <c r="M18" s="12">
        <v>375</v>
      </c>
      <c r="N18" s="12" t="s">
        <v>145</v>
      </c>
      <c r="O18" s="2" t="s">
        <v>56</v>
      </c>
      <c r="P18" s="2" t="s">
        <v>118</v>
      </c>
      <c r="Q18" s="2" t="s">
        <v>57</v>
      </c>
      <c r="R18" s="34">
        <v>29.817</v>
      </c>
      <c r="S18" s="2">
        <v>358</v>
      </c>
      <c r="T18" s="34">
        <f t="shared" si="1"/>
        <v>126.19349923819196</v>
      </c>
    </row>
    <row r="19" spans="1:20" x14ac:dyDescent="0.25">
      <c r="A19" s="17">
        <v>6</v>
      </c>
      <c r="B19" s="18">
        <v>43690</v>
      </c>
      <c r="C19" s="12" t="s">
        <v>162</v>
      </c>
      <c r="D19" s="12">
        <v>92.3</v>
      </c>
      <c r="E19" s="12">
        <v>2.84</v>
      </c>
      <c r="F19" s="12">
        <v>0.74</v>
      </c>
      <c r="G19" s="12">
        <v>15</v>
      </c>
      <c r="H19" s="12">
        <f t="shared" si="2"/>
        <v>1384.5</v>
      </c>
      <c r="I19" s="12">
        <v>28</v>
      </c>
      <c r="J19" s="24">
        <v>7.6</v>
      </c>
      <c r="K19" s="19">
        <v>66.2714</v>
      </c>
      <c r="L19" s="8">
        <v>10</v>
      </c>
      <c r="M19" s="12">
        <v>375</v>
      </c>
      <c r="N19" s="12" t="s">
        <v>145</v>
      </c>
      <c r="O19" s="2" t="s">
        <v>58</v>
      </c>
      <c r="P19" s="2" t="s">
        <v>119</v>
      </c>
      <c r="Q19" s="2" t="s">
        <v>59</v>
      </c>
      <c r="R19" s="34">
        <v>15.452999999999999</v>
      </c>
      <c r="S19" s="2">
        <v>364</v>
      </c>
      <c r="T19" s="34">
        <f t="shared" si="1"/>
        <v>64.323176823176809</v>
      </c>
    </row>
    <row r="20" spans="1:20" x14ac:dyDescent="0.25">
      <c r="A20" s="17">
        <v>7</v>
      </c>
      <c r="B20" s="18">
        <v>43690</v>
      </c>
      <c r="C20" s="12" t="s">
        <v>163</v>
      </c>
      <c r="D20" s="12">
        <v>99</v>
      </c>
      <c r="E20" s="12">
        <v>3.06</v>
      </c>
      <c r="F20" s="12">
        <v>0.45</v>
      </c>
      <c r="G20" s="12">
        <v>15</v>
      </c>
      <c r="H20" s="12">
        <f t="shared" si="2"/>
        <v>1485</v>
      </c>
      <c r="I20" s="12">
        <v>12</v>
      </c>
      <c r="J20" s="24">
        <v>6.1</v>
      </c>
      <c r="K20" s="19">
        <v>44.032799999999995</v>
      </c>
      <c r="L20" s="8">
        <v>11</v>
      </c>
      <c r="M20" s="12">
        <v>375</v>
      </c>
      <c r="N20" s="12" t="s">
        <v>145</v>
      </c>
      <c r="O20" s="2" t="s">
        <v>60</v>
      </c>
      <c r="P20" s="2" t="s">
        <v>120</v>
      </c>
      <c r="Q20" s="2" t="s">
        <v>61</v>
      </c>
      <c r="R20" s="34">
        <v>20.616</v>
      </c>
      <c r="S20" s="2">
        <v>394</v>
      </c>
      <c r="T20" s="34">
        <f t="shared" si="1"/>
        <v>79.280110752191959</v>
      </c>
    </row>
    <row r="21" spans="1:20" x14ac:dyDescent="0.25">
      <c r="A21" s="17">
        <v>8</v>
      </c>
      <c r="B21" s="18">
        <v>43690</v>
      </c>
      <c r="C21" s="12" t="s">
        <v>164</v>
      </c>
      <c r="D21" s="12">
        <v>78.400000000000006</v>
      </c>
      <c r="E21" s="12">
        <v>3.08</v>
      </c>
      <c r="F21" s="12">
        <v>3.5</v>
      </c>
      <c r="G21" s="12">
        <v>15</v>
      </c>
      <c r="H21" s="12">
        <f t="shared" si="2"/>
        <v>1176</v>
      </c>
      <c r="I21" s="12">
        <v>17</v>
      </c>
      <c r="J21" s="24">
        <v>8.4</v>
      </c>
      <c r="K21" s="19">
        <v>46.134</v>
      </c>
      <c r="L21" s="8">
        <v>12</v>
      </c>
      <c r="M21" s="12">
        <v>375</v>
      </c>
      <c r="N21" s="12" t="s">
        <v>145</v>
      </c>
      <c r="O21" s="2" t="s">
        <v>62</v>
      </c>
      <c r="P21" s="2" t="s">
        <v>121</v>
      </c>
      <c r="Q21" s="2" t="s">
        <v>63</v>
      </c>
      <c r="R21" s="34">
        <v>19.893000000000001</v>
      </c>
      <c r="S21" s="2">
        <v>377</v>
      </c>
      <c r="T21" s="34">
        <f t="shared" si="1"/>
        <v>79.949360983843746</v>
      </c>
    </row>
    <row r="22" spans="1:20" x14ac:dyDescent="0.25">
      <c r="A22" s="17"/>
      <c r="B22" s="17"/>
      <c r="C22" s="12"/>
      <c r="D22" s="12"/>
      <c r="E22" s="12"/>
      <c r="F22" s="12"/>
      <c r="G22" s="12"/>
      <c r="H22" s="12"/>
      <c r="I22" s="12"/>
      <c r="J22" s="24"/>
      <c r="K22" s="19"/>
      <c r="R22" s="5"/>
      <c r="T22" s="5"/>
    </row>
    <row r="23" spans="1:20" x14ac:dyDescent="0.25">
      <c r="A23" s="17">
        <v>1</v>
      </c>
      <c r="B23" s="18">
        <v>43717</v>
      </c>
      <c r="C23" s="12" t="s">
        <v>165</v>
      </c>
      <c r="D23" s="12">
        <v>13.6</v>
      </c>
      <c r="E23" s="12">
        <v>1.6</v>
      </c>
      <c r="F23" s="12">
        <v>1.76</v>
      </c>
      <c r="G23" s="12">
        <v>50</v>
      </c>
      <c r="H23" s="12">
        <f t="shared" ref="H23:H30" si="3">G23*D23</f>
        <v>680</v>
      </c>
      <c r="I23" s="12">
        <v>15</v>
      </c>
      <c r="J23" s="24">
        <v>7.6</v>
      </c>
      <c r="K23" s="19">
        <v>0.27040000000000003</v>
      </c>
      <c r="L23" s="8">
        <v>13</v>
      </c>
      <c r="M23" s="12">
        <v>375</v>
      </c>
      <c r="N23" s="12" t="s">
        <v>145</v>
      </c>
      <c r="O23" s="2" t="s">
        <v>64</v>
      </c>
      <c r="P23" s="2" t="s">
        <v>122</v>
      </c>
      <c r="Q23" s="2" t="s">
        <v>65</v>
      </c>
      <c r="R23" s="34">
        <v>11.103999999999999</v>
      </c>
      <c r="S23" s="2">
        <v>369</v>
      </c>
      <c r="T23" s="34">
        <f>(R23/(660*S23))*10^6</f>
        <v>45.594152911226075</v>
      </c>
    </row>
    <row r="24" spans="1:20" x14ac:dyDescent="0.25">
      <c r="A24" s="17">
        <v>2</v>
      </c>
      <c r="B24" s="18">
        <v>43717</v>
      </c>
      <c r="C24" s="12" t="s">
        <v>166</v>
      </c>
      <c r="D24" s="12">
        <v>16.2</v>
      </c>
      <c r="E24" s="12">
        <v>1.52</v>
      </c>
      <c r="F24" s="12">
        <v>0.22</v>
      </c>
      <c r="G24" s="12">
        <v>50</v>
      </c>
      <c r="H24" s="12">
        <f t="shared" si="3"/>
        <v>810</v>
      </c>
      <c r="I24" s="12">
        <v>15</v>
      </c>
      <c r="J24" s="24">
        <v>5.4</v>
      </c>
      <c r="K24" s="19">
        <v>13.658600000000002</v>
      </c>
      <c r="L24" s="8">
        <v>14</v>
      </c>
      <c r="M24" s="12">
        <v>375</v>
      </c>
      <c r="N24" s="12" t="s">
        <v>145</v>
      </c>
      <c r="O24" s="2" t="s">
        <v>66</v>
      </c>
      <c r="P24" s="2" t="s">
        <v>123</v>
      </c>
      <c r="Q24" s="2" t="s">
        <v>67</v>
      </c>
      <c r="R24" s="34">
        <v>2.907</v>
      </c>
      <c r="S24" s="2">
        <v>352</v>
      </c>
      <c r="T24" s="34">
        <f>(R24/(660*S24))*10^6</f>
        <v>12.512913223140497</v>
      </c>
    </row>
    <row r="25" spans="1:20" x14ac:dyDescent="0.25">
      <c r="A25" s="17">
        <v>3</v>
      </c>
      <c r="B25" s="18">
        <v>43717</v>
      </c>
      <c r="C25" s="12" t="s">
        <v>167</v>
      </c>
      <c r="D25" s="12">
        <v>22.4</v>
      </c>
      <c r="E25" s="12">
        <v>1.77</v>
      </c>
      <c r="F25" s="12">
        <v>2.73</v>
      </c>
      <c r="G25" s="12">
        <v>50</v>
      </c>
      <c r="H25" s="12">
        <f t="shared" si="3"/>
        <v>1120</v>
      </c>
      <c r="I25" s="12">
        <v>36</v>
      </c>
      <c r="J25" s="24">
        <v>7.5</v>
      </c>
      <c r="K25" s="19">
        <v>26.840600000000002</v>
      </c>
      <c r="L25" s="8">
        <v>15</v>
      </c>
      <c r="M25" s="12">
        <v>375</v>
      </c>
      <c r="N25" s="12" t="s">
        <v>145</v>
      </c>
      <c r="O25" s="2" t="s">
        <v>68</v>
      </c>
      <c r="P25" s="2" t="s">
        <v>124</v>
      </c>
      <c r="Q25" s="2" t="s">
        <v>69</v>
      </c>
      <c r="R25" s="34">
        <v>5.476</v>
      </c>
      <c r="S25" s="2">
        <v>355</v>
      </c>
      <c r="T25" s="34">
        <f>(R25/(660*S25))*10^6</f>
        <v>23.371745625266755</v>
      </c>
    </row>
    <row r="26" spans="1:20" x14ac:dyDescent="0.25">
      <c r="A26" s="17">
        <v>4</v>
      </c>
      <c r="B26" s="18">
        <v>43717</v>
      </c>
      <c r="C26" s="12" t="s">
        <v>168</v>
      </c>
      <c r="D26" s="12">
        <v>21.8</v>
      </c>
      <c r="E26" s="12">
        <v>1.67</v>
      </c>
      <c r="F26" s="12">
        <v>1.45</v>
      </c>
      <c r="G26" s="12">
        <v>50</v>
      </c>
      <c r="H26" s="12">
        <f t="shared" si="3"/>
        <v>1090</v>
      </c>
      <c r="I26" s="12">
        <v>33</v>
      </c>
      <c r="J26" s="24">
        <v>5.3</v>
      </c>
      <c r="K26" s="19">
        <v>22.589199999999998</v>
      </c>
      <c r="L26" s="8">
        <v>16</v>
      </c>
      <c r="M26" s="12">
        <v>375</v>
      </c>
      <c r="N26" s="12" t="s">
        <v>145</v>
      </c>
      <c r="O26" s="2" t="s">
        <v>70</v>
      </c>
      <c r="P26" s="2" t="s">
        <v>125</v>
      </c>
      <c r="Q26" s="2" t="s">
        <v>71</v>
      </c>
      <c r="R26" s="34">
        <v>4.4969999999999999</v>
      </c>
      <c r="S26" s="2">
        <v>351</v>
      </c>
      <c r="T26" s="34">
        <f>(R26/(660*S26))*10^6</f>
        <v>19.41206941206941</v>
      </c>
    </row>
    <row r="27" spans="1:20" x14ac:dyDescent="0.25">
      <c r="A27" s="17">
        <v>5</v>
      </c>
      <c r="B27" s="18">
        <v>43717</v>
      </c>
      <c r="C27" s="12" t="s">
        <v>169</v>
      </c>
      <c r="D27" s="12">
        <v>25.5</v>
      </c>
      <c r="E27" s="12">
        <v>1.71</v>
      </c>
      <c r="F27" s="12">
        <v>1.81</v>
      </c>
      <c r="G27" s="12">
        <v>50</v>
      </c>
      <c r="H27" s="12">
        <f t="shared" si="3"/>
        <v>1275</v>
      </c>
      <c r="I27" s="12">
        <v>32</v>
      </c>
      <c r="J27" s="24">
        <v>6.9</v>
      </c>
      <c r="K27" s="19">
        <v>26.929000000000002</v>
      </c>
      <c r="L27" s="8">
        <v>17</v>
      </c>
      <c r="M27" s="12">
        <v>375</v>
      </c>
      <c r="N27" s="12" t="s">
        <v>145</v>
      </c>
      <c r="O27" s="2" t="s">
        <v>72</v>
      </c>
      <c r="P27" s="2" t="s">
        <v>126</v>
      </c>
      <c r="Q27" s="2" t="s">
        <v>73</v>
      </c>
      <c r="R27" s="34">
        <v>7.3010000000000002</v>
      </c>
      <c r="S27" s="2">
        <v>366</v>
      </c>
      <c r="T27" s="34">
        <f>(R27/(660*S27))*10^6</f>
        <v>30.224374896506045</v>
      </c>
    </row>
    <row r="28" spans="1:20" x14ac:dyDescent="0.25">
      <c r="A28" s="17">
        <v>6</v>
      </c>
      <c r="B28" s="18">
        <v>43717</v>
      </c>
      <c r="C28" s="12" t="s">
        <v>170</v>
      </c>
      <c r="D28" s="12">
        <v>14.3</v>
      </c>
      <c r="E28" s="12">
        <v>1.5</v>
      </c>
      <c r="F28" s="12">
        <v>0.24</v>
      </c>
      <c r="G28" s="12">
        <v>50</v>
      </c>
      <c r="H28" s="12">
        <f t="shared" si="3"/>
        <v>715</v>
      </c>
      <c r="I28" s="12">
        <v>8</v>
      </c>
      <c r="J28" s="24" t="s">
        <v>16</v>
      </c>
      <c r="K28" s="19"/>
      <c r="L28" s="12"/>
      <c r="M28" s="12"/>
      <c r="N28" s="12"/>
      <c r="O28" s="12"/>
      <c r="P28" s="12"/>
      <c r="Q28" s="12"/>
      <c r="R28" s="19"/>
      <c r="S28" s="12"/>
      <c r="T28" s="19"/>
    </row>
    <row r="29" spans="1:20" x14ac:dyDescent="0.25">
      <c r="A29" s="17">
        <v>7</v>
      </c>
      <c r="B29" s="18">
        <v>43717</v>
      </c>
      <c r="C29" s="12" t="s">
        <v>171</v>
      </c>
      <c r="D29" s="12">
        <v>27.5</v>
      </c>
      <c r="E29" s="12">
        <v>1.72</v>
      </c>
      <c r="F29" s="12">
        <v>0.78</v>
      </c>
      <c r="G29" s="12">
        <v>50</v>
      </c>
      <c r="H29" s="12">
        <f t="shared" si="3"/>
        <v>1375</v>
      </c>
      <c r="I29" s="12">
        <v>34</v>
      </c>
      <c r="J29" s="24">
        <v>6.3</v>
      </c>
      <c r="K29" s="19">
        <v>30.457600000000003</v>
      </c>
      <c r="L29" s="8">
        <v>18</v>
      </c>
      <c r="M29" s="12">
        <v>375</v>
      </c>
      <c r="N29" s="12" t="s">
        <v>145</v>
      </c>
      <c r="O29" s="2" t="s">
        <v>74</v>
      </c>
      <c r="P29" s="2" t="s">
        <v>127</v>
      </c>
      <c r="Q29" s="2" t="s">
        <v>75</v>
      </c>
      <c r="R29" s="34">
        <v>4.0810000000000004</v>
      </c>
      <c r="S29" s="2">
        <v>353</v>
      </c>
      <c r="T29" s="34">
        <f>(R29/(660*S29))*10^6</f>
        <v>17.516525023607176</v>
      </c>
    </row>
    <row r="30" spans="1:20" x14ac:dyDescent="0.25">
      <c r="A30" s="17">
        <v>8</v>
      </c>
      <c r="B30" s="18">
        <v>43717</v>
      </c>
      <c r="C30" s="12" t="s">
        <v>172</v>
      </c>
      <c r="D30" s="12">
        <v>15</v>
      </c>
      <c r="E30" s="12">
        <v>1.65</v>
      </c>
      <c r="F30" s="12">
        <v>1.58</v>
      </c>
      <c r="G30" s="12">
        <v>50</v>
      </c>
      <c r="H30" s="12">
        <f t="shared" si="3"/>
        <v>750</v>
      </c>
      <c r="I30" s="12">
        <v>16</v>
      </c>
      <c r="J30" s="24">
        <v>1.2</v>
      </c>
      <c r="K30" s="19"/>
      <c r="L30" s="12"/>
      <c r="M30" s="12"/>
      <c r="N30" s="12"/>
      <c r="O30" s="12"/>
      <c r="P30" s="12"/>
      <c r="Q30" s="12"/>
      <c r="R30" s="19"/>
      <c r="S30" s="12"/>
      <c r="T30" s="19"/>
    </row>
    <row r="31" spans="1:20" x14ac:dyDescent="0.25">
      <c r="A31" s="17"/>
      <c r="B31" s="17"/>
      <c r="C31" s="12"/>
      <c r="D31" s="12"/>
      <c r="E31" s="12"/>
      <c r="F31" s="12"/>
      <c r="G31" s="12"/>
      <c r="H31" s="12"/>
      <c r="I31" s="12"/>
      <c r="J31" s="24"/>
      <c r="K31" s="19"/>
      <c r="R31" s="5"/>
      <c r="T31" s="5"/>
    </row>
    <row r="32" spans="1:20" x14ac:dyDescent="0.25">
      <c r="A32" s="17">
        <v>1</v>
      </c>
      <c r="B32" s="18">
        <v>43717</v>
      </c>
      <c r="C32" s="12" t="s">
        <v>5</v>
      </c>
      <c r="D32" s="12">
        <v>32.6</v>
      </c>
      <c r="E32" s="12">
        <v>1.76</v>
      </c>
      <c r="F32" s="12">
        <v>1.63</v>
      </c>
      <c r="G32" s="12">
        <v>50</v>
      </c>
      <c r="H32" s="12">
        <f t="shared" ref="H32:H39" si="4">G32*D32</f>
        <v>1630</v>
      </c>
      <c r="I32" s="12">
        <v>39</v>
      </c>
      <c r="J32" s="24">
        <v>6.7</v>
      </c>
      <c r="K32" s="19">
        <v>35.408000000000001</v>
      </c>
      <c r="L32" s="32">
        <v>19</v>
      </c>
      <c r="M32" s="12">
        <v>375</v>
      </c>
      <c r="N32" s="12" t="s">
        <v>145</v>
      </c>
      <c r="O32" s="2" t="s">
        <v>76</v>
      </c>
      <c r="P32" s="33" t="s">
        <v>128</v>
      </c>
      <c r="Q32" s="2" t="s">
        <v>77</v>
      </c>
      <c r="R32" s="34">
        <v>4.9390000000000001</v>
      </c>
      <c r="S32" s="2">
        <v>359</v>
      </c>
      <c r="T32" s="34">
        <f>(R32/(660*S32))*10^6</f>
        <v>20.844939647168061</v>
      </c>
    </row>
    <row r="33" spans="1:20" x14ac:dyDescent="0.25">
      <c r="A33" s="17">
        <v>2</v>
      </c>
      <c r="B33" s="18">
        <v>43717</v>
      </c>
      <c r="C33" s="12" t="s">
        <v>6</v>
      </c>
      <c r="D33" s="12">
        <v>15.5</v>
      </c>
      <c r="E33" s="12">
        <v>1.65</v>
      </c>
      <c r="F33" s="12">
        <v>1.4</v>
      </c>
      <c r="G33" s="12">
        <v>50</v>
      </c>
      <c r="H33" s="12">
        <f t="shared" si="4"/>
        <v>775</v>
      </c>
      <c r="I33" s="12">
        <v>14</v>
      </c>
      <c r="J33" s="24">
        <v>8.3000000000000007</v>
      </c>
      <c r="K33" s="19">
        <v>16.036200000000001</v>
      </c>
      <c r="L33" s="32">
        <v>20</v>
      </c>
      <c r="M33" s="12">
        <v>375</v>
      </c>
      <c r="N33" s="12" t="s">
        <v>145</v>
      </c>
      <c r="O33" s="2" t="s">
        <v>78</v>
      </c>
      <c r="P33" s="33" t="s">
        <v>129</v>
      </c>
      <c r="Q33" s="2" t="s">
        <v>79</v>
      </c>
      <c r="R33" s="34">
        <v>8.9909999999999997</v>
      </c>
      <c r="S33" s="2">
        <v>364</v>
      </c>
      <c r="T33" s="34">
        <f>(R33/(660*S33))*10^6</f>
        <v>37.425074925074924</v>
      </c>
    </row>
    <row r="34" spans="1:20" x14ac:dyDescent="0.25">
      <c r="A34" s="17">
        <v>3</v>
      </c>
      <c r="B34" s="18">
        <v>43717</v>
      </c>
      <c r="C34" s="12" t="s">
        <v>7</v>
      </c>
      <c r="D34" s="12">
        <v>20.3</v>
      </c>
      <c r="E34" s="12">
        <v>1.66</v>
      </c>
      <c r="F34" s="12">
        <v>2.81</v>
      </c>
      <c r="G34" s="12">
        <v>50</v>
      </c>
      <c r="H34" s="12">
        <f t="shared" si="4"/>
        <v>1015</v>
      </c>
      <c r="I34" s="12">
        <v>35</v>
      </c>
      <c r="J34" s="24">
        <v>6.9</v>
      </c>
      <c r="K34" s="19">
        <v>21.597200000000001</v>
      </c>
      <c r="L34" s="32">
        <v>21</v>
      </c>
      <c r="M34" s="12">
        <v>375</v>
      </c>
      <c r="N34" s="12" t="s">
        <v>145</v>
      </c>
      <c r="O34" s="2" t="s">
        <v>80</v>
      </c>
      <c r="P34" s="33" t="s">
        <v>130</v>
      </c>
      <c r="Q34" s="2" t="s">
        <v>81</v>
      </c>
      <c r="R34" s="34">
        <v>6.6390000000000002</v>
      </c>
      <c r="S34" s="2">
        <v>362</v>
      </c>
      <c r="T34" s="34">
        <f>(R34/(660*S34))*10^6</f>
        <v>27.787543947764945</v>
      </c>
    </row>
    <row r="35" spans="1:20" x14ac:dyDescent="0.25">
      <c r="A35" s="17">
        <v>4</v>
      </c>
      <c r="B35" s="18">
        <v>43717</v>
      </c>
      <c r="C35" s="12" t="s">
        <v>8</v>
      </c>
      <c r="D35" s="12">
        <v>22.2</v>
      </c>
      <c r="E35" s="12">
        <v>1.66</v>
      </c>
      <c r="F35" s="12">
        <v>2.0499999999999998</v>
      </c>
      <c r="G35" s="12">
        <v>50</v>
      </c>
      <c r="H35" s="12">
        <f t="shared" si="4"/>
        <v>1110</v>
      </c>
      <c r="I35" s="12">
        <v>16</v>
      </c>
      <c r="J35" s="24">
        <v>6.6</v>
      </c>
      <c r="K35" s="19">
        <v>23.354199999999999</v>
      </c>
      <c r="L35" s="32">
        <v>22</v>
      </c>
      <c r="M35" s="12">
        <v>375</v>
      </c>
      <c r="N35" s="12" t="s">
        <v>145</v>
      </c>
      <c r="O35" s="2" t="s">
        <v>82</v>
      </c>
      <c r="P35" s="33" t="s">
        <v>131</v>
      </c>
      <c r="Q35" s="2" t="s">
        <v>83</v>
      </c>
      <c r="R35" s="34">
        <v>6.6479999999999997</v>
      </c>
      <c r="S35" s="2">
        <v>366</v>
      </c>
      <c r="T35" s="34">
        <f>(R35/(660*S35))*10^6</f>
        <v>27.521112767014404</v>
      </c>
    </row>
    <row r="36" spans="1:20" x14ac:dyDescent="0.25">
      <c r="A36" s="17">
        <v>5</v>
      </c>
      <c r="B36" s="18">
        <v>43717</v>
      </c>
      <c r="C36" s="12" t="s">
        <v>9</v>
      </c>
      <c r="D36" s="12">
        <v>28.8</v>
      </c>
      <c r="E36" s="12">
        <v>1.7</v>
      </c>
      <c r="F36" s="12">
        <v>2.42</v>
      </c>
      <c r="G36" s="12">
        <v>50</v>
      </c>
      <c r="H36" s="12">
        <f t="shared" si="4"/>
        <v>1440</v>
      </c>
      <c r="I36" s="12">
        <v>19</v>
      </c>
      <c r="J36" s="24">
        <v>7.9</v>
      </c>
      <c r="K36" s="19">
        <v>29.672000000000004</v>
      </c>
      <c r="L36" s="32">
        <v>23</v>
      </c>
      <c r="M36" s="12">
        <v>375</v>
      </c>
      <c r="N36" s="12" t="s">
        <v>145</v>
      </c>
      <c r="O36" s="2" t="s">
        <v>84</v>
      </c>
      <c r="P36" s="33" t="s">
        <v>132</v>
      </c>
      <c r="Q36" s="2" t="s">
        <v>85</v>
      </c>
      <c r="R36" s="34">
        <v>3.629</v>
      </c>
      <c r="S36" s="2">
        <v>336</v>
      </c>
      <c r="T36" s="34">
        <f>(R36/(660*S36))*10^6</f>
        <v>16.364538239538241</v>
      </c>
    </row>
    <row r="37" spans="1:20" x14ac:dyDescent="0.25">
      <c r="A37" s="17">
        <v>6</v>
      </c>
      <c r="B37" s="18">
        <v>43717</v>
      </c>
      <c r="C37" s="12" t="s">
        <v>10</v>
      </c>
      <c r="D37" s="12">
        <v>13.7</v>
      </c>
      <c r="E37" s="12">
        <v>1.45</v>
      </c>
      <c r="F37" s="12">
        <v>0.13</v>
      </c>
      <c r="G37" s="12">
        <v>50</v>
      </c>
      <c r="H37" s="12">
        <f t="shared" si="4"/>
        <v>685</v>
      </c>
      <c r="I37" s="12">
        <v>9</v>
      </c>
      <c r="J37" s="24" t="s">
        <v>16</v>
      </c>
      <c r="K37" s="19"/>
      <c r="L37" s="12"/>
      <c r="M37" s="12"/>
      <c r="N37" s="12"/>
      <c r="O37" s="12"/>
      <c r="P37" s="12"/>
      <c r="Q37" s="12"/>
      <c r="R37" s="19"/>
      <c r="S37" s="12"/>
      <c r="T37" s="19"/>
    </row>
    <row r="38" spans="1:20" x14ac:dyDescent="0.25">
      <c r="A38" s="17">
        <v>7</v>
      </c>
      <c r="B38" s="18">
        <v>43717</v>
      </c>
      <c r="C38" s="12" t="s">
        <v>11</v>
      </c>
      <c r="D38" s="12">
        <v>40.5</v>
      </c>
      <c r="E38" s="12">
        <v>1.78</v>
      </c>
      <c r="F38" s="12">
        <v>2.62</v>
      </c>
      <c r="G38" s="12">
        <v>50</v>
      </c>
      <c r="H38" s="12">
        <f t="shared" si="4"/>
        <v>2025</v>
      </c>
      <c r="I38" s="12">
        <v>35</v>
      </c>
      <c r="J38" s="24">
        <v>6.3</v>
      </c>
      <c r="K38" s="19">
        <v>46.087000000000003</v>
      </c>
      <c r="L38" s="8">
        <v>24</v>
      </c>
      <c r="M38" s="12">
        <v>375</v>
      </c>
      <c r="N38" s="12" t="s">
        <v>145</v>
      </c>
      <c r="O38" s="2" t="s">
        <v>86</v>
      </c>
      <c r="P38" s="2" t="s">
        <v>134</v>
      </c>
      <c r="Q38" s="2" t="s">
        <v>87</v>
      </c>
      <c r="R38" s="34">
        <v>11.289</v>
      </c>
      <c r="S38" s="2">
        <v>355</v>
      </c>
      <c r="T38" s="34">
        <f>(R38/(660*S38))*10^6</f>
        <v>48.18181818181818</v>
      </c>
    </row>
    <row r="39" spans="1:20" x14ac:dyDescent="0.25">
      <c r="A39" s="17">
        <v>8</v>
      </c>
      <c r="B39" s="18">
        <v>43717</v>
      </c>
      <c r="C39" s="12" t="s">
        <v>12</v>
      </c>
      <c r="D39" s="12">
        <v>19.100000000000001</v>
      </c>
      <c r="E39" s="12">
        <v>1.69</v>
      </c>
      <c r="F39" s="12">
        <v>2.95</v>
      </c>
      <c r="G39" s="12">
        <v>50</v>
      </c>
      <c r="H39" s="12">
        <f t="shared" si="4"/>
        <v>955.00000000000011</v>
      </c>
      <c r="I39" s="12">
        <v>7</v>
      </c>
      <c r="J39" s="24" t="s">
        <v>16</v>
      </c>
      <c r="K39" s="19"/>
      <c r="L39" s="12"/>
      <c r="M39" s="12"/>
      <c r="N39" s="12"/>
      <c r="O39" s="12"/>
      <c r="P39" s="12"/>
      <c r="Q39" s="12"/>
      <c r="R39" s="19"/>
      <c r="S39" s="12"/>
      <c r="T39" s="19"/>
    </row>
    <row r="40" spans="1:20" x14ac:dyDescent="0.25">
      <c r="A40" s="17"/>
      <c r="B40" s="17"/>
      <c r="C40" s="12"/>
      <c r="D40" s="12"/>
      <c r="E40" s="12"/>
      <c r="F40" s="12"/>
      <c r="G40" s="12"/>
      <c r="H40" s="12"/>
      <c r="I40" s="12"/>
      <c r="J40" s="24"/>
      <c r="K40" s="19"/>
      <c r="R40" s="5"/>
      <c r="T40" s="5"/>
    </row>
    <row r="41" spans="1:20" x14ac:dyDescent="0.25">
      <c r="A41" s="17">
        <v>1</v>
      </c>
      <c r="B41" s="18">
        <v>43717</v>
      </c>
      <c r="C41" s="20" t="s">
        <v>13</v>
      </c>
      <c r="D41" s="12">
        <v>29.9</v>
      </c>
      <c r="E41" s="12">
        <v>1.84</v>
      </c>
      <c r="F41" s="12">
        <v>0.89</v>
      </c>
      <c r="G41" s="12">
        <v>50</v>
      </c>
      <c r="H41" s="12">
        <f t="shared" ref="H41:H48" si="5">G41*D41</f>
        <v>1495</v>
      </c>
      <c r="I41" s="12">
        <v>19</v>
      </c>
      <c r="J41" s="24">
        <v>7.7</v>
      </c>
      <c r="K41" s="19">
        <v>41.655799999999999</v>
      </c>
      <c r="L41" s="32">
        <v>25</v>
      </c>
      <c r="M41" s="12">
        <v>375</v>
      </c>
      <c r="N41" s="12" t="s">
        <v>145</v>
      </c>
      <c r="O41" s="33" t="s">
        <v>88</v>
      </c>
      <c r="P41" s="2" t="s">
        <v>135</v>
      </c>
      <c r="Q41" s="2" t="s">
        <v>89</v>
      </c>
      <c r="R41" s="34">
        <v>9.7579999999999991</v>
      </c>
      <c r="S41" s="2">
        <v>360</v>
      </c>
      <c r="T41" s="34">
        <f>(R41/(660*S41))*10^6</f>
        <v>41.069023569023564</v>
      </c>
    </row>
    <row r="42" spans="1:20" x14ac:dyDescent="0.25">
      <c r="A42" s="17">
        <v>2</v>
      </c>
      <c r="B42" s="18">
        <v>43717</v>
      </c>
      <c r="C42" s="20" t="s">
        <v>14</v>
      </c>
      <c r="D42" s="12">
        <v>13</v>
      </c>
      <c r="E42" s="12">
        <v>1.57</v>
      </c>
      <c r="F42" s="12">
        <v>2.7</v>
      </c>
      <c r="G42" s="12">
        <v>50</v>
      </c>
      <c r="H42" s="12">
        <f t="shared" si="5"/>
        <v>650</v>
      </c>
      <c r="I42" s="12">
        <v>8</v>
      </c>
      <c r="J42" s="24" t="s">
        <v>16</v>
      </c>
      <c r="K42" s="19"/>
      <c r="L42" s="12"/>
      <c r="M42" s="12"/>
      <c r="N42" s="12"/>
      <c r="O42" s="12"/>
      <c r="P42" s="12"/>
      <c r="Q42" s="12"/>
      <c r="R42" s="19"/>
      <c r="S42" s="12"/>
      <c r="T42" s="19"/>
    </row>
    <row r="43" spans="1:20" x14ac:dyDescent="0.25">
      <c r="A43" s="17">
        <v>3</v>
      </c>
      <c r="B43" s="18">
        <v>43717</v>
      </c>
      <c r="C43" s="20" t="s">
        <v>23</v>
      </c>
      <c r="D43" s="12">
        <v>13.6</v>
      </c>
      <c r="E43" s="12">
        <v>1.57</v>
      </c>
      <c r="F43" s="12">
        <v>2.7</v>
      </c>
      <c r="G43" s="12">
        <v>50</v>
      </c>
      <c r="H43" s="12">
        <f t="shared" si="5"/>
        <v>680</v>
      </c>
      <c r="I43" s="12">
        <v>10</v>
      </c>
      <c r="J43" s="24" t="s">
        <v>16</v>
      </c>
      <c r="K43" s="19"/>
      <c r="L43" s="12"/>
      <c r="M43" s="12"/>
      <c r="N43" s="12"/>
      <c r="O43" s="12"/>
      <c r="P43" s="12"/>
      <c r="Q43" s="12"/>
      <c r="R43" s="19"/>
      <c r="S43" s="12"/>
      <c r="T43" s="19"/>
    </row>
    <row r="44" spans="1:20" x14ac:dyDescent="0.25">
      <c r="A44" s="17">
        <v>4</v>
      </c>
      <c r="B44" s="18">
        <v>43717</v>
      </c>
      <c r="C44" s="20" t="s">
        <v>15</v>
      </c>
      <c r="D44" s="12">
        <v>23.9</v>
      </c>
      <c r="E44" s="12">
        <v>1.7</v>
      </c>
      <c r="F44" s="12">
        <v>2.31</v>
      </c>
      <c r="G44" s="12">
        <v>50</v>
      </c>
      <c r="H44" s="12">
        <f t="shared" si="5"/>
        <v>1195</v>
      </c>
      <c r="I44" s="12">
        <v>16</v>
      </c>
      <c r="J44" s="24">
        <v>7.9</v>
      </c>
      <c r="K44" s="19">
        <v>26.054600000000001</v>
      </c>
      <c r="L44" s="32">
        <v>26</v>
      </c>
      <c r="M44" s="12">
        <v>375</v>
      </c>
      <c r="N44" s="12" t="s">
        <v>145</v>
      </c>
      <c r="O44" s="33" t="s">
        <v>90</v>
      </c>
      <c r="P44" s="2" t="s">
        <v>136</v>
      </c>
      <c r="Q44" s="2" t="s">
        <v>91</v>
      </c>
      <c r="R44" s="34">
        <v>7.391</v>
      </c>
      <c r="S44" s="2">
        <v>358</v>
      </c>
      <c r="T44" s="34">
        <f>(R44/(660*S44))*10^6</f>
        <v>31.280683934315221</v>
      </c>
    </row>
    <row r="45" spans="1:20" x14ac:dyDescent="0.25">
      <c r="A45" s="17">
        <v>5</v>
      </c>
      <c r="B45" s="18">
        <v>43717</v>
      </c>
      <c r="C45" s="20" t="s">
        <v>24</v>
      </c>
      <c r="D45" s="12">
        <v>28.3</v>
      </c>
      <c r="E45" s="12">
        <v>1.7</v>
      </c>
      <c r="F45" s="12">
        <v>2.86</v>
      </c>
      <c r="G45" s="12">
        <v>50</v>
      </c>
      <c r="H45" s="12">
        <f t="shared" si="5"/>
        <v>1415</v>
      </c>
      <c r="I45" s="12">
        <v>20</v>
      </c>
      <c r="J45" s="24">
        <v>7.3</v>
      </c>
      <c r="K45" s="19">
        <v>32.288600000000002</v>
      </c>
      <c r="L45" s="32">
        <v>27</v>
      </c>
      <c r="M45" s="12">
        <v>375</v>
      </c>
      <c r="N45" s="12" t="s">
        <v>145</v>
      </c>
      <c r="O45" s="33" t="s">
        <v>92</v>
      </c>
      <c r="P45" s="2" t="s">
        <v>137</v>
      </c>
      <c r="Q45" s="2" t="s">
        <v>93</v>
      </c>
      <c r="R45" s="34">
        <v>5.0469999999999997</v>
      </c>
      <c r="S45" s="2">
        <v>363</v>
      </c>
      <c r="T45" s="34">
        <f>(R45/(660*S45))*10^6</f>
        <v>21.066032223057015</v>
      </c>
    </row>
    <row r="46" spans="1:20" x14ac:dyDescent="0.25">
      <c r="A46" s="17">
        <v>6</v>
      </c>
      <c r="B46" s="18">
        <v>43717</v>
      </c>
      <c r="C46" s="20" t="s">
        <v>25</v>
      </c>
      <c r="D46" s="12">
        <v>24.1</v>
      </c>
      <c r="E46" s="12">
        <v>1.65</v>
      </c>
      <c r="F46" s="12">
        <v>0.85</v>
      </c>
      <c r="G46" s="12">
        <v>50</v>
      </c>
      <c r="H46" s="12">
        <f t="shared" si="5"/>
        <v>1205</v>
      </c>
      <c r="I46" s="12">
        <v>16</v>
      </c>
      <c r="J46" s="24">
        <v>8.1</v>
      </c>
      <c r="K46" s="19">
        <v>23.494399999999999</v>
      </c>
      <c r="L46" s="32">
        <v>28</v>
      </c>
      <c r="M46" s="12">
        <v>375</v>
      </c>
      <c r="N46" s="12" t="s">
        <v>145</v>
      </c>
      <c r="O46" s="33" t="s">
        <v>94</v>
      </c>
      <c r="P46" s="2" t="s">
        <v>138</v>
      </c>
      <c r="Q46" s="2" t="s">
        <v>95</v>
      </c>
      <c r="R46" s="34">
        <v>7.3520000000000003</v>
      </c>
      <c r="S46" s="2">
        <v>363</v>
      </c>
      <c r="T46" s="34">
        <f>(R46/(660*S46))*10^6</f>
        <v>30.687035645713337</v>
      </c>
    </row>
    <row r="47" spans="1:20" x14ac:dyDescent="0.25">
      <c r="A47" s="17">
        <v>7</v>
      </c>
      <c r="B47" s="18">
        <v>43717</v>
      </c>
      <c r="C47" s="20" t="s">
        <v>26</v>
      </c>
      <c r="D47" s="12">
        <v>22.7</v>
      </c>
      <c r="E47" s="12">
        <v>1.71</v>
      </c>
      <c r="F47" s="12">
        <v>2.0099999999999998</v>
      </c>
      <c r="G47" s="12">
        <v>50</v>
      </c>
      <c r="H47" s="12">
        <f t="shared" si="5"/>
        <v>1135</v>
      </c>
      <c r="I47" s="12">
        <v>19</v>
      </c>
      <c r="J47" s="24">
        <v>7.4</v>
      </c>
      <c r="K47" s="19">
        <v>26.830599999999997</v>
      </c>
      <c r="L47" s="32">
        <v>29</v>
      </c>
      <c r="M47" s="12">
        <v>375</v>
      </c>
      <c r="N47" s="12" t="s">
        <v>145</v>
      </c>
      <c r="O47" s="33" t="s">
        <v>96</v>
      </c>
      <c r="P47" s="2" t="s">
        <v>139</v>
      </c>
      <c r="Q47" s="2" t="s">
        <v>97</v>
      </c>
      <c r="R47" s="34">
        <v>0.436</v>
      </c>
      <c r="S47" s="2">
        <v>361</v>
      </c>
      <c r="T47" s="34">
        <f>(R47/(660*S47))*10^6</f>
        <v>1.8299336858893647</v>
      </c>
    </row>
    <row r="48" spans="1:20" x14ac:dyDescent="0.25">
      <c r="A48" s="17">
        <v>8</v>
      </c>
      <c r="B48" s="18">
        <v>43717</v>
      </c>
      <c r="C48" s="20" t="s">
        <v>27</v>
      </c>
      <c r="D48" s="12">
        <v>19.8</v>
      </c>
      <c r="E48" s="12">
        <v>1.68</v>
      </c>
      <c r="F48" s="12">
        <v>2.0499999999999998</v>
      </c>
      <c r="G48" s="12">
        <v>50</v>
      </c>
      <c r="H48" s="12">
        <f t="shared" si="5"/>
        <v>990</v>
      </c>
      <c r="I48" s="12">
        <v>15</v>
      </c>
      <c r="J48" s="24">
        <v>7.2</v>
      </c>
      <c r="K48" s="19">
        <v>24.116</v>
      </c>
      <c r="L48" s="32">
        <v>30</v>
      </c>
      <c r="M48" s="12">
        <v>375</v>
      </c>
      <c r="N48" s="12" t="s">
        <v>145</v>
      </c>
      <c r="O48" s="33" t="s">
        <v>98</v>
      </c>
      <c r="P48" s="2" t="s">
        <v>140</v>
      </c>
      <c r="Q48" s="2" t="s">
        <v>99</v>
      </c>
      <c r="R48" s="34">
        <v>6.5430000000000001</v>
      </c>
      <c r="S48" s="2">
        <v>354</v>
      </c>
      <c r="T48" s="34">
        <f>(R48/(660*S48))*10^6</f>
        <v>28.00462249614792</v>
      </c>
    </row>
    <row r="49" spans="1:20" x14ac:dyDescent="0.25">
      <c r="A49" s="17"/>
      <c r="B49" s="17"/>
      <c r="C49" s="12"/>
      <c r="D49" s="12"/>
      <c r="E49" s="12"/>
      <c r="F49" s="12"/>
      <c r="G49" s="12"/>
      <c r="H49" s="12"/>
      <c r="I49" s="12"/>
      <c r="J49" s="24"/>
      <c r="K49" s="19"/>
      <c r="M49" s="12"/>
      <c r="R49" s="5"/>
      <c r="T49" s="5"/>
    </row>
    <row r="50" spans="1:20" x14ac:dyDescent="0.25">
      <c r="A50" s="21">
        <v>1</v>
      </c>
      <c r="B50" s="22">
        <v>43615</v>
      </c>
      <c r="C50" t="s">
        <v>29</v>
      </c>
      <c r="D50" s="10">
        <v>47.2</v>
      </c>
      <c r="E50" s="10">
        <v>1.53</v>
      </c>
      <c r="F50" s="10">
        <v>0.78</v>
      </c>
      <c r="G50" s="10">
        <v>50</v>
      </c>
      <c r="H50" s="10">
        <f>G50*D50</f>
        <v>2360</v>
      </c>
      <c r="I50" s="26">
        <v>23</v>
      </c>
      <c r="J50" s="10">
        <v>7.4</v>
      </c>
      <c r="K50" s="19">
        <v>26.0474</v>
      </c>
      <c r="L50" s="32">
        <v>31</v>
      </c>
      <c r="M50" s="12">
        <v>375</v>
      </c>
      <c r="N50" s="12" t="s">
        <v>145</v>
      </c>
      <c r="O50" s="33" t="s">
        <v>100</v>
      </c>
      <c r="P50" s="2" t="s">
        <v>141</v>
      </c>
      <c r="Q50" s="2" t="s">
        <v>101</v>
      </c>
      <c r="R50" s="34">
        <v>0.9234</v>
      </c>
      <c r="S50" s="2">
        <v>329</v>
      </c>
      <c r="T50" s="34">
        <f>(R50/(660*S50))*10^6</f>
        <v>4.252555954683614</v>
      </c>
    </row>
    <row r="51" spans="1:20" x14ac:dyDescent="0.25">
      <c r="A51" s="21">
        <v>2</v>
      </c>
      <c r="B51" s="22">
        <v>43615</v>
      </c>
      <c r="C51" s="1" t="s">
        <v>30</v>
      </c>
      <c r="D51" s="10">
        <v>22.7</v>
      </c>
      <c r="E51" s="10">
        <v>1.7</v>
      </c>
      <c r="F51" s="10">
        <v>0.21</v>
      </c>
      <c r="G51" s="10">
        <v>50</v>
      </c>
      <c r="H51" s="10">
        <f t="shared" ref="H51:H57" si="6">G51*D51</f>
        <v>1135</v>
      </c>
      <c r="I51" s="26">
        <v>23</v>
      </c>
      <c r="J51" s="10">
        <v>1</v>
      </c>
      <c r="K51" s="19"/>
      <c r="M51" s="12"/>
      <c r="R51" s="5"/>
      <c r="T51" s="5"/>
    </row>
    <row r="52" spans="1:20" x14ac:dyDescent="0.25">
      <c r="A52" s="21">
        <v>3</v>
      </c>
      <c r="B52" s="22">
        <v>43615</v>
      </c>
      <c r="C52" t="s">
        <v>31</v>
      </c>
      <c r="D52" s="10">
        <v>31.4</v>
      </c>
      <c r="E52" s="10">
        <v>1.71</v>
      </c>
      <c r="F52" s="10">
        <v>0.65</v>
      </c>
      <c r="G52" s="10">
        <v>50</v>
      </c>
      <c r="H52" s="10">
        <f t="shared" si="6"/>
        <v>1570</v>
      </c>
      <c r="I52" s="26">
        <v>52</v>
      </c>
      <c r="J52" s="10">
        <v>6.4</v>
      </c>
      <c r="K52" s="19">
        <v>54.943399999999997</v>
      </c>
      <c r="L52" s="32">
        <v>32</v>
      </c>
      <c r="M52" s="12">
        <v>375</v>
      </c>
      <c r="N52" s="12" t="s">
        <v>145</v>
      </c>
      <c r="O52" s="33" t="s">
        <v>102</v>
      </c>
      <c r="P52" s="2" t="s">
        <v>142</v>
      </c>
      <c r="Q52" s="2" t="s">
        <v>103</v>
      </c>
      <c r="R52" s="34">
        <v>11.484999999999999</v>
      </c>
      <c r="S52" s="2">
        <v>341</v>
      </c>
      <c r="T52" s="34">
        <f>(R52/(660*S52))*10^6</f>
        <v>51.030836221452056</v>
      </c>
    </row>
    <row r="53" spans="1:20" x14ac:dyDescent="0.25">
      <c r="A53" s="21">
        <v>4</v>
      </c>
      <c r="B53" s="22">
        <v>43615</v>
      </c>
      <c r="C53" t="s">
        <v>32</v>
      </c>
      <c r="D53" s="10">
        <v>30.7</v>
      </c>
      <c r="E53" s="10">
        <v>1.74</v>
      </c>
      <c r="F53" s="10">
        <v>1.97</v>
      </c>
      <c r="G53" s="10">
        <v>50</v>
      </c>
      <c r="H53" s="10">
        <f t="shared" si="6"/>
        <v>1535</v>
      </c>
      <c r="I53" s="26">
        <v>16</v>
      </c>
      <c r="J53" s="10">
        <v>1.1000000000000001</v>
      </c>
      <c r="K53" s="19"/>
      <c r="L53" s="12"/>
      <c r="M53" s="12"/>
      <c r="N53" s="12"/>
      <c r="O53" s="12"/>
      <c r="P53" s="12"/>
      <c r="Q53" s="12"/>
      <c r="R53" s="19"/>
      <c r="S53" s="12"/>
      <c r="T53" s="19"/>
    </row>
    <row r="54" spans="1:20" x14ac:dyDescent="0.25">
      <c r="A54" s="21"/>
      <c r="B54" s="9"/>
      <c r="C54" s="12"/>
      <c r="D54" s="10"/>
      <c r="E54" s="10"/>
      <c r="F54" s="10"/>
      <c r="G54" s="10"/>
      <c r="H54" s="10"/>
      <c r="I54" s="26"/>
      <c r="J54" s="10"/>
      <c r="K54" s="19"/>
      <c r="L54" s="12"/>
      <c r="M54" s="12"/>
      <c r="N54" s="12"/>
      <c r="O54" s="12"/>
      <c r="P54" s="12"/>
      <c r="Q54" s="12"/>
      <c r="R54" s="19"/>
      <c r="S54" s="12"/>
      <c r="T54" s="19"/>
    </row>
    <row r="55" spans="1:20" x14ac:dyDescent="0.25">
      <c r="A55" s="21"/>
      <c r="B55" s="9"/>
      <c r="C55" s="12"/>
      <c r="D55" s="10"/>
      <c r="E55" s="10"/>
      <c r="F55" s="10"/>
      <c r="G55" s="10"/>
      <c r="H55" s="10"/>
      <c r="I55" s="26"/>
      <c r="J55" s="10"/>
      <c r="K55" s="19"/>
      <c r="L55" s="12"/>
      <c r="M55" s="12"/>
      <c r="N55" s="12"/>
      <c r="O55" s="12"/>
      <c r="P55" s="12"/>
      <c r="Q55" s="12"/>
      <c r="R55" s="19"/>
      <c r="S55" s="12"/>
      <c r="T55" s="19"/>
    </row>
    <row r="56" spans="1:20" x14ac:dyDescent="0.25">
      <c r="A56" s="21">
        <v>1</v>
      </c>
      <c r="B56" s="22">
        <v>43622</v>
      </c>
      <c r="C56" s="17" t="s">
        <v>33</v>
      </c>
      <c r="D56" s="10">
        <v>24.2</v>
      </c>
      <c r="E56" s="10">
        <v>1.6</v>
      </c>
      <c r="F56" s="10">
        <v>2.96</v>
      </c>
      <c r="G56" s="10">
        <v>50</v>
      </c>
      <c r="H56" s="10">
        <f t="shared" si="6"/>
        <v>1210</v>
      </c>
      <c r="I56" s="26">
        <v>23</v>
      </c>
      <c r="J56" s="10">
        <v>7.4</v>
      </c>
      <c r="K56" s="19">
        <v>20.7134</v>
      </c>
      <c r="L56" s="32">
        <v>33</v>
      </c>
      <c r="M56" s="12">
        <v>375</v>
      </c>
      <c r="N56" s="12" t="s">
        <v>145</v>
      </c>
      <c r="O56" s="33" t="s">
        <v>104</v>
      </c>
      <c r="P56" s="2" t="s">
        <v>143</v>
      </c>
      <c r="Q56" s="2" t="s">
        <v>105</v>
      </c>
      <c r="R56" s="34">
        <v>9.3849999999999998</v>
      </c>
      <c r="S56" s="2">
        <v>363</v>
      </c>
      <c r="T56" s="34">
        <f>(R56/(660*S56))*10^6</f>
        <v>39.172718924785038</v>
      </c>
    </row>
    <row r="57" spans="1:20" x14ac:dyDescent="0.25">
      <c r="A57" s="21">
        <v>2</v>
      </c>
      <c r="B57" s="22">
        <v>43622</v>
      </c>
      <c r="C57" s="17" t="s">
        <v>34</v>
      </c>
      <c r="D57" s="10">
        <v>17</v>
      </c>
      <c r="E57" s="10">
        <v>1.69</v>
      </c>
      <c r="F57" s="10">
        <v>3.27</v>
      </c>
      <c r="G57" s="10">
        <v>50</v>
      </c>
      <c r="H57" s="10">
        <f t="shared" si="6"/>
        <v>850</v>
      </c>
      <c r="I57" s="26">
        <v>17</v>
      </c>
      <c r="J57" s="10">
        <v>6.5</v>
      </c>
      <c r="K57" s="19">
        <v>15.4102</v>
      </c>
      <c r="L57" s="32">
        <v>34</v>
      </c>
      <c r="M57" s="12">
        <v>375</v>
      </c>
      <c r="N57" s="12" t="s">
        <v>145</v>
      </c>
      <c r="O57" s="33" t="s">
        <v>106</v>
      </c>
      <c r="P57" s="2" t="s">
        <v>144</v>
      </c>
      <c r="Q57" s="2" t="s">
        <v>107</v>
      </c>
      <c r="R57" s="34">
        <v>4.5960000000000001</v>
      </c>
      <c r="S57" s="2">
        <v>352</v>
      </c>
      <c r="T57" s="34">
        <f>(R57/(660*S57))*10^6</f>
        <v>19.783057851239672</v>
      </c>
    </row>
  </sheetData>
  <mergeCells count="2">
    <mergeCell ref="D3:F3"/>
    <mergeCell ref="I3:J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Hawaii PBMCs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</dc:creator>
  <cp:lastModifiedBy>Stas Rirak</cp:lastModifiedBy>
  <cp:lastPrinted>2019-07-31T18:42:46Z</cp:lastPrinted>
  <dcterms:created xsi:type="dcterms:W3CDTF">2019-05-29T00:30:21Z</dcterms:created>
  <dcterms:modified xsi:type="dcterms:W3CDTF">2019-11-22T19:28:25Z</dcterms:modified>
</cp:coreProperties>
</file>