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5 Stats/"/>
    </mc:Choice>
  </mc:AlternateContent>
  <xr:revisionPtr revIDLastSave="0" documentId="13_ncr:1_{66A72B97-F845-9644-BB59-995CA1B1920C}" xr6:coauthVersionLast="47" xr6:coauthVersionMax="47" xr10:uidLastSave="{00000000-0000-0000-0000-000000000000}"/>
  <bookViews>
    <workbookView xWindow="5320" yWindow="1500" windowWidth="28800" windowHeight="1616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Room'!$A$1:$F$50</definedName>
    <definedName name="_xlnm._FilterDatabase" localSheetId="1" hidden="1">Captains!$A$2:$G$27</definedName>
    <definedName name="_xlnm.Print_Area" localSheetId="0">'League Table'!$A$3:$BG$41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1" i="1" l="1"/>
  <c r="AN40" i="4" s="1"/>
  <c r="AM42" i="4"/>
  <c r="AL42" i="4"/>
  <c r="AK42" i="4"/>
  <c r="G27" i="3"/>
  <c r="AK41" i="1"/>
  <c r="AK40" i="4" s="1"/>
  <c r="G16" i="3"/>
  <c r="AJ41" i="1"/>
  <c r="AJ40" i="4" s="1"/>
  <c r="AI42" i="4"/>
  <c r="AI41" i="1"/>
  <c r="AI40" i="4" s="1"/>
  <c r="AH41" i="1"/>
  <c r="AH40" i="4" s="1"/>
  <c r="AJ42" i="4"/>
  <c r="AH42" i="4"/>
  <c r="AG41" i="1"/>
  <c r="AG40" i="4" s="1"/>
  <c r="G30" i="3"/>
  <c r="G13" i="3"/>
  <c r="AC42" i="4"/>
  <c r="AD42" i="4"/>
  <c r="AE42" i="4"/>
  <c r="AF42" i="4"/>
  <c r="AG42" i="4"/>
  <c r="B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C42" i="4"/>
  <c r="G18" i="3"/>
  <c r="I41" i="1"/>
  <c r="I40" i="4" s="1"/>
  <c r="BA32" i="4"/>
  <c r="AZ40" i="1"/>
  <c r="BA40" i="1"/>
  <c r="BB40" i="1"/>
  <c r="BC40" i="1"/>
  <c r="BE40" i="1"/>
  <c r="G24" i="3"/>
  <c r="G11" i="3"/>
  <c r="G22" i="3"/>
  <c r="G8" i="3"/>
  <c r="G26" i="3"/>
  <c r="G6" i="3"/>
  <c r="G7" i="3"/>
  <c r="G10" i="3"/>
  <c r="G12" i="3"/>
  <c r="G19" i="3"/>
  <c r="G25" i="3"/>
  <c r="G23" i="3"/>
  <c r="G9" i="3"/>
  <c r="G5" i="3"/>
  <c r="G4" i="3"/>
  <c r="G29" i="3"/>
  <c r="G3" i="3"/>
  <c r="G14" i="3"/>
  <c r="G17" i="3"/>
  <c r="G28" i="3"/>
  <c r="G15" i="3"/>
  <c r="G20" i="3"/>
  <c r="G21" i="3"/>
  <c r="AW41" i="1"/>
  <c r="AV41" i="1"/>
  <c r="AV40" i="4" s="1"/>
  <c r="AU41" i="1"/>
  <c r="AU40" i="4" s="1"/>
  <c r="AT41" i="1"/>
  <c r="AT40" i="4" s="1"/>
  <c r="BE7" i="1"/>
  <c r="BE16" i="1"/>
  <c r="BE20" i="1"/>
  <c r="BE6" i="1"/>
  <c r="BE37" i="1"/>
  <c r="BE11" i="1"/>
  <c r="BE10" i="1"/>
  <c r="BE13" i="1"/>
  <c r="BE19" i="1"/>
  <c r="BE12" i="1"/>
  <c r="BE28" i="1"/>
  <c r="BE14" i="1"/>
  <c r="BE9" i="1"/>
  <c r="BE21" i="1"/>
  <c r="BE15" i="1"/>
  <c r="BE5" i="1"/>
  <c r="BE17" i="1"/>
  <c r="BE24" i="1"/>
  <c r="BE26" i="1"/>
  <c r="BE31" i="1"/>
  <c r="BE33" i="1"/>
  <c r="BE23" i="1"/>
  <c r="BE34" i="1"/>
  <c r="BE39" i="1"/>
  <c r="BE38" i="1"/>
  <c r="BE36" i="1"/>
  <c r="BE35" i="1"/>
  <c r="BE22" i="1"/>
  <c r="BE18" i="1"/>
  <c r="BE27" i="1"/>
  <c r="BE32" i="1"/>
  <c r="BE30" i="1"/>
  <c r="BE25" i="1"/>
  <c r="BE29" i="1"/>
  <c r="BE8" i="1"/>
  <c r="BC7" i="1"/>
  <c r="BC16" i="1"/>
  <c r="BC20" i="1"/>
  <c r="BC6" i="1"/>
  <c r="BC37" i="1"/>
  <c r="BC11" i="1"/>
  <c r="BC10" i="1"/>
  <c r="BC13" i="1"/>
  <c r="BC19" i="1"/>
  <c r="BC12" i="1"/>
  <c r="BC28" i="1"/>
  <c r="BC14" i="1"/>
  <c r="BC9" i="1"/>
  <c r="BC21" i="1"/>
  <c r="BC15" i="1"/>
  <c r="BC5" i="1"/>
  <c r="BC17" i="1"/>
  <c r="BC24" i="1"/>
  <c r="BC26" i="1"/>
  <c r="BC31" i="1"/>
  <c r="BC33" i="1"/>
  <c r="BC23" i="1"/>
  <c r="BC34" i="1"/>
  <c r="BC39" i="1"/>
  <c r="BC38" i="1"/>
  <c r="BC36" i="1"/>
  <c r="BC35" i="1"/>
  <c r="BC22" i="1"/>
  <c r="BC18" i="1"/>
  <c r="BC27" i="1"/>
  <c r="BC32" i="1"/>
  <c r="BC30" i="1"/>
  <c r="BC25" i="1"/>
  <c r="BC29" i="1"/>
  <c r="BC8" i="1"/>
  <c r="BB16" i="1"/>
  <c r="BB20" i="1"/>
  <c r="BB6" i="1"/>
  <c r="BB37" i="1"/>
  <c r="BB11" i="1"/>
  <c r="BB10" i="1"/>
  <c r="BB13" i="1"/>
  <c r="BB19" i="1"/>
  <c r="BB12" i="1"/>
  <c r="BB28" i="1"/>
  <c r="BB14" i="1"/>
  <c r="BB9" i="1"/>
  <c r="BB21" i="1"/>
  <c r="BB15" i="1"/>
  <c r="BB5" i="1"/>
  <c r="BB17" i="1"/>
  <c r="BB24" i="1"/>
  <c r="BB26" i="1"/>
  <c r="BB31" i="1"/>
  <c r="BB33" i="1"/>
  <c r="BB23" i="1"/>
  <c r="BB34" i="1"/>
  <c r="BB39" i="1"/>
  <c r="BB38" i="1"/>
  <c r="BB36" i="1"/>
  <c r="BB35" i="1"/>
  <c r="BB22" i="1"/>
  <c r="BB18" i="1"/>
  <c r="BB27" i="1"/>
  <c r="BB32" i="1"/>
  <c r="BB30" i="1"/>
  <c r="BB25" i="1"/>
  <c r="BB29" i="1"/>
  <c r="BB8" i="1"/>
  <c r="BB7" i="1"/>
  <c r="BA7" i="1"/>
  <c r="BA16" i="1"/>
  <c r="BA20" i="1"/>
  <c r="BA6" i="1"/>
  <c r="BA37" i="1"/>
  <c r="BA11" i="1"/>
  <c r="BA10" i="1"/>
  <c r="BA13" i="1"/>
  <c r="BA19" i="1"/>
  <c r="BA12" i="1"/>
  <c r="BA28" i="1"/>
  <c r="BA14" i="1"/>
  <c r="BA9" i="1"/>
  <c r="BA21" i="1"/>
  <c r="BA15" i="1"/>
  <c r="BA5" i="1"/>
  <c r="BA17" i="1"/>
  <c r="BA24" i="1"/>
  <c r="BA26" i="1"/>
  <c r="BA31" i="1"/>
  <c r="BA33" i="1"/>
  <c r="BA23" i="1"/>
  <c r="BA34" i="1"/>
  <c r="BA39" i="1"/>
  <c r="BA38" i="1"/>
  <c r="BA36" i="1"/>
  <c r="BA35" i="1"/>
  <c r="BA22" i="1"/>
  <c r="BA18" i="1"/>
  <c r="BA27" i="1"/>
  <c r="BA32" i="1"/>
  <c r="BA30" i="1"/>
  <c r="BA25" i="1"/>
  <c r="BA29" i="1"/>
  <c r="BA8" i="1"/>
  <c r="AZ7" i="1"/>
  <c r="L24" i="3" s="1"/>
  <c r="N24" i="3" s="1"/>
  <c r="AZ16" i="1"/>
  <c r="L10" i="3" s="1"/>
  <c r="N10" i="3" s="1"/>
  <c r="AZ20" i="1"/>
  <c r="L22" i="3" s="1"/>
  <c r="N22" i="3" s="1"/>
  <c r="AZ6" i="1"/>
  <c r="L26" i="3" s="1"/>
  <c r="AZ37" i="1"/>
  <c r="AZ11" i="1"/>
  <c r="L19" i="3" s="1"/>
  <c r="N19" i="3" s="1"/>
  <c r="AZ10" i="1"/>
  <c r="AZ13" i="1"/>
  <c r="AZ19" i="1"/>
  <c r="AZ12" i="1"/>
  <c r="AZ28" i="1"/>
  <c r="AZ14" i="1"/>
  <c r="L25" i="3" s="1"/>
  <c r="N25" i="3" s="1"/>
  <c r="AZ9" i="1"/>
  <c r="L11" i="3" s="1"/>
  <c r="N11" i="3" s="1"/>
  <c r="AZ21" i="1"/>
  <c r="AZ15" i="1"/>
  <c r="L4" i="3" s="1"/>
  <c r="N4" i="3" s="1"/>
  <c r="AZ5" i="1"/>
  <c r="L5" i="3" s="1"/>
  <c r="N5" i="3" s="1"/>
  <c r="AZ17" i="1"/>
  <c r="L3" i="3" s="1"/>
  <c r="N3" i="3" s="1"/>
  <c r="AZ24" i="1"/>
  <c r="L29" i="3" s="1"/>
  <c r="N29" i="3" s="1"/>
  <c r="AZ26" i="1"/>
  <c r="AZ31" i="1"/>
  <c r="AZ33" i="1"/>
  <c r="L16" i="3" s="1"/>
  <c r="N16" i="3" s="1"/>
  <c r="AZ23" i="1"/>
  <c r="L17" i="3" s="1"/>
  <c r="N17" i="3" s="1"/>
  <c r="AZ34" i="1"/>
  <c r="AZ39" i="1"/>
  <c r="AZ38" i="1"/>
  <c r="AZ36" i="1"/>
  <c r="AZ35" i="1"/>
  <c r="AZ22" i="1"/>
  <c r="L12" i="3" s="1"/>
  <c r="N12" i="3" s="1"/>
  <c r="AZ18" i="1"/>
  <c r="L7" i="3" s="1"/>
  <c r="N7" i="3" s="1"/>
  <c r="AZ27" i="1"/>
  <c r="L30" i="3" s="1"/>
  <c r="N30" i="3" s="1"/>
  <c r="AZ32" i="1"/>
  <c r="AZ30" i="1"/>
  <c r="AZ25" i="1"/>
  <c r="AZ29" i="1"/>
  <c r="AZ8" i="1"/>
  <c r="AS41" i="1"/>
  <c r="AS40" i="4" s="1"/>
  <c r="AR41" i="1"/>
  <c r="AR40" i="4" s="1"/>
  <c r="AO41" i="1"/>
  <c r="AO40" i="4" s="1"/>
  <c r="AM41" i="1"/>
  <c r="AM40" i="4" s="1"/>
  <c r="AL41" i="1"/>
  <c r="AL40" i="4" s="1"/>
  <c r="J7" i="3"/>
  <c r="J8" i="3"/>
  <c r="J9" i="3"/>
  <c r="J10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6" i="3"/>
  <c r="W41" i="1"/>
  <c r="W40" i="4" s="1"/>
  <c r="BA27" i="5"/>
  <c r="BA19" i="5"/>
  <c r="BA28" i="5"/>
  <c r="BA29" i="5"/>
  <c r="BA21" i="5"/>
  <c r="BA30" i="5"/>
  <c r="BA12" i="5"/>
  <c r="BA10" i="5"/>
  <c r="BA32" i="5"/>
  <c r="BA23" i="5"/>
  <c r="BA35" i="5"/>
  <c r="BA36" i="5"/>
  <c r="BA25" i="5"/>
  <c r="BA14" i="5"/>
  <c r="BA11" i="5"/>
  <c r="BA5" i="5"/>
  <c r="BA6" i="5"/>
  <c r="BA20" i="5"/>
  <c r="BA9" i="5"/>
  <c r="BA17" i="5"/>
  <c r="BA34" i="5"/>
  <c r="BA8" i="5"/>
  <c r="BA16" i="5"/>
  <c r="BA31" i="5"/>
  <c r="BA24" i="5"/>
  <c r="BA33" i="5"/>
  <c r="BA7" i="5"/>
  <c r="BA22" i="5"/>
  <c r="BA13" i="5"/>
  <c r="BA15" i="5"/>
  <c r="BA18" i="5"/>
  <c r="BA37" i="5"/>
  <c r="BA26" i="5"/>
  <c r="AX41" i="5"/>
  <c r="AY41" i="5"/>
  <c r="BA6" i="4"/>
  <c r="BA22" i="4"/>
  <c r="BA15" i="4"/>
  <c r="BA14" i="4"/>
  <c r="BA8" i="4"/>
  <c r="BA13" i="4"/>
  <c r="BA30" i="4"/>
  <c r="BA23" i="4"/>
  <c r="BA24" i="4"/>
  <c r="BA12" i="4"/>
  <c r="BA20" i="4"/>
  <c r="BA4" i="4"/>
  <c r="BA7" i="4"/>
  <c r="BA31" i="4"/>
  <c r="BA9" i="4"/>
  <c r="BA17" i="4"/>
  <c r="BA29" i="4"/>
  <c r="BA3" i="4"/>
  <c r="BA16" i="4"/>
  <c r="BA25" i="4"/>
  <c r="BA21" i="4"/>
  <c r="BA11" i="4"/>
  <c r="BA19" i="4"/>
  <c r="BA26" i="4"/>
  <c r="BA18" i="4"/>
  <c r="BA35" i="4"/>
  <c r="BA5" i="4"/>
  <c r="BA28" i="4"/>
  <c r="BA10" i="4"/>
  <c r="BA27" i="4"/>
  <c r="BA36" i="4"/>
  <c r="BA33" i="4"/>
  <c r="BA34" i="4"/>
  <c r="AQ41" i="1"/>
  <c r="AQ40" i="4" s="1"/>
  <c r="AP41" i="1"/>
  <c r="AP40" i="4" s="1"/>
  <c r="AE41" i="1"/>
  <c r="AE40" i="4" s="1"/>
  <c r="AF41" i="1"/>
  <c r="AF40" i="4" s="1"/>
  <c r="AD41" i="1"/>
  <c r="AD40" i="4" s="1"/>
  <c r="B41" i="1"/>
  <c r="B40" i="4" s="1"/>
  <c r="C41" i="1"/>
  <c r="C40" i="4" s="1"/>
  <c r="D41" i="1"/>
  <c r="D40" i="4" s="1"/>
  <c r="E41" i="1"/>
  <c r="E40" i="4" s="1"/>
  <c r="F41" i="1"/>
  <c r="F40" i="4" s="1"/>
  <c r="G41" i="1"/>
  <c r="G40" i="4" s="1"/>
  <c r="H41" i="1"/>
  <c r="H40" i="4" s="1"/>
  <c r="J41" i="1"/>
  <c r="J40" i="4" s="1"/>
  <c r="K41" i="1"/>
  <c r="K40" i="4" s="1"/>
  <c r="L41" i="1"/>
  <c r="L40" i="4" s="1"/>
  <c r="M41" i="1"/>
  <c r="M40" i="4" s="1"/>
  <c r="N41" i="1"/>
  <c r="N40" i="4" s="1"/>
  <c r="O41" i="1"/>
  <c r="O40" i="4" s="1"/>
  <c r="P41" i="1"/>
  <c r="P40" i="4" s="1"/>
  <c r="Q41" i="1"/>
  <c r="Q40" i="4" s="1"/>
  <c r="R41" i="1"/>
  <c r="R40" i="4" s="1"/>
  <c r="S41" i="1"/>
  <c r="S40" i="4" s="1"/>
  <c r="T41" i="1"/>
  <c r="T40" i="4" s="1"/>
  <c r="U41" i="1"/>
  <c r="U40" i="4" s="1"/>
  <c r="V41" i="1"/>
  <c r="V40" i="4" s="1"/>
  <c r="X41" i="1"/>
  <c r="X40" i="4" s="1"/>
  <c r="Y41" i="1"/>
  <c r="Y40" i="4" s="1"/>
  <c r="Z41" i="1"/>
  <c r="Z40" i="4" s="1"/>
  <c r="AA41" i="1"/>
  <c r="AA40" i="4" s="1"/>
  <c r="AB41" i="1"/>
  <c r="AB40" i="4" s="1"/>
  <c r="AC41" i="1"/>
  <c r="AC40" i="4" s="1"/>
  <c r="AW41" i="5"/>
  <c r="AN42" i="4"/>
  <c r="AU41" i="5"/>
  <c r="AV41" i="5"/>
  <c r="AV42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O42" i="4"/>
  <c r="AP42" i="4"/>
  <c r="AQ42" i="4"/>
  <c r="AR42" i="4"/>
  <c r="AS42" i="4"/>
  <c r="AT42" i="4"/>
  <c r="AU42" i="4"/>
  <c r="L20" i="3" l="1"/>
  <c r="N20" i="3" s="1"/>
  <c r="L21" i="3"/>
  <c r="N21" i="3" s="1"/>
  <c r="L23" i="3"/>
  <c r="N23" i="3" s="1"/>
  <c r="L6" i="3"/>
  <c r="N6" i="3" s="1"/>
  <c r="L8" i="3"/>
  <c r="N8" i="3" s="1"/>
  <c r="N26" i="3"/>
  <c r="BD40" i="1"/>
  <c r="BF40" i="1"/>
  <c r="BD36" i="1"/>
  <c r="BF38" i="1"/>
  <c r="BD14" i="1"/>
  <c r="BD18" i="1"/>
  <c r="BD33" i="1"/>
  <c r="BD35" i="1"/>
  <c r="BD22" i="1"/>
  <c r="BD25" i="1"/>
  <c r="BD38" i="1"/>
  <c r="BD19" i="1"/>
  <c r="BD13" i="1"/>
  <c r="BD23" i="1"/>
  <c r="BF22" i="1"/>
  <c r="BF35" i="1"/>
  <c r="BD24" i="1"/>
  <c r="BD21" i="1"/>
  <c r="BD11" i="1"/>
  <c r="BD28" i="1"/>
  <c r="BD5" i="1"/>
  <c r="BD9" i="1"/>
  <c r="BD6" i="1"/>
  <c r="BA41" i="5"/>
  <c r="BF20" i="1"/>
  <c r="BF25" i="1"/>
  <c r="BF19" i="1"/>
  <c r="BD12" i="1"/>
  <c r="BD39" i="1"/>
  <c r="BF24" i="1"/>
  <c r="BF7" i="1"/>
  <c r="BD10" i="1"/>
  <c r="BF14" i="1"/>
  <c r="BF9" i="1"/>
  <c r="BD20" i="1"/>
  <c r="BF26" i="1"/>
  <c r="BF27" i="1"/>
  <c r="BD26" i="1"/>
  <c r="BF34" i="1"/>
  <c r="BD27" i="1"/>
  <c r="BF37" i="1"/>
  <c r="BF32" i="1"/>
  <c r="BF30" i="1"/>
  <c r="BF17" i="1"/>
  <c r="BD37" i="1"/>
  <c r="BF29" i="1"/>
  <c r="BF8" i="1"/>
  <c r="BF36" i="1"/>
  <c r="BD31" i="1"/>
  <c r="BD32" i="1"/>
  <c r="BF18" i="1"/>
  <c r="BD30" i="1"/>
  <c r="BD29" i="1"/>
  <c r="BF23" i="1"/>
  <c r="BD34" i="1"/>
  <c r="BF12" i="1"/>
  <c r="BF21" i="1"/>
  <c r="BF6" i="1"/>
  <c r="BF33" i="1"/>
  <c r="BF15" i="1"/>
  <c r="BF16" i="1"/>
  <c r="BF5" i="1"/>
  <c r="BF39" i="1"/>
  <c r="BF31" i="1"/>
  <c r="BD17" i="1"/>
  <c r="BD15" i="1"/>
  <c r="BF13" i="1"/>
  <c r="BF28" i="1"/>
  <c r="BF11" i="1"/>
  <c r="BD16" i="1"/>
  <c r="BD7" i="1"/>
  <c r="BF10" i="1"/>
  <c r="BD8" i="1"/>
</calcChain>
</file>

<file path=xl/sharedStrings.xml><?xml version="1.0" encoding="utf-8"?>
<sst xmlns="http://schemas.openxmlformats.org/spreadsheetml/2006/main" count="583" uniqueCount="235">
  <si>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</si>
  <si>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</si>
  <si>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</si>
  <si>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</si>
  <si>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</si>
  <si>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</si>
  <si>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</si>
  <si>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</si>
  <si>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</si>
  <si>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</si>
  <si>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</si>
  <si>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</si>
  <si>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</si>
  <si>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</si>
  <si>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</si>
  <si>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</si>
  <si>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</si>
  <si>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</si>
  <si>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</si>
  <si>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</si>
  <si>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</si>
  <si>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</si>
  <si>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</si>
  <si>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</si>
  <si>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</si>
  <si>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</si>
  <si>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</si>
  <si>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</si>
  <si>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</si>
  <si>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</si>
  <si>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</si>
  <si>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</si>
  <si>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</si>
  <si>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</si>
  <si>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</si>
  <si>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</si>
  <si>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</si>
  <si>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</si>
  <si>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</si>
  <si>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</si>
  <si>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</si>
  <si>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</si>
  <si>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</si>
  <si>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</si>
  <si>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</si>
  <si>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</si>
  <si>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</si>
  <si>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</si>
  <si>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</si>
  <si>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</si>
  <si>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</si>
  <si>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</si>
  <si>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</si>
  <si>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</si>
  <si>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</si>
  <si>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</si>
  <si>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</si>
  <si>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</si>
  <si>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</si>
  <si>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</si>
  <si>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</si>
  <si>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</si>
  <si>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</si>
  <si>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</si>
  <si>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</si>
  <si>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</si>
  <si>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</si>
  <si>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</si>
  <si>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</si>
  <si>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</si>
  <si>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</si>
  <si>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</si>
  <si>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STEPTOE</t>
  </si>
  <si>
    <t>POSH CHRIS</t>
  </si>
  <si>
    <t>ELBOW</t>
  </si>
  <si>
    <t>ARTIST</t>
  </si>
  <si>
    <t>INSPECTOR GADGET</t>
  </si>
  <si>
    <t>WK 47</t>
  </si>
  <si>
    <t>DWARF</t>
  </si>
  <si>
    <t>FLO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</si>
  <si>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</si>
  <si>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</si>
  <si>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</si>
  <si>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</si>
  <si>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</si>
  <si>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</si>
  <si>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</si>
  <si>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</si>
  <si>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</si>
  <si>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</si>
  <si>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</si>
  <si>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</si>
  <si>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</si>
  <si>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ZIGZAG</t>
  </si>
  <si>
    <t>SONES</t>
  </si>
  <si>
    <t>MICK</t>
  </si>
  <si>
    <t>Chosen</t>
  </si>
  <si>
    <t>As Captain</t>
  </si>
  <si>
    <t>WK 50</t>
  </si>
  <si>
    <t>DUNCAN</t>
  </si>
  <si>
    <t>KERMIT</t>
  </si>
  <si>
    <t>DOM</t>
  </si>
  <si>
    <t>IAN</t>
  </si>
  <si>
    <t>MARLOW DUKES 2024 - Goals</t>
  </si>
  <si>
    <t>BAZ</t>
  </si>
  <si>
    <t>GUEST</t>
  </si>
  <si>
    <t>OG</t>
  </si>
  <si>
    <t>PHANTOM</t>
  </si>
  <si>
    <t>MOO</t>
  </si>
  <si>
    <t>Games</t>
  </si>
  <si>
    <t>Ratio</t>
  </si>
  <si>
    <t xml:space="preserve">STRAIGHT ROB </t>
  </si>
  <si>
    <t>MARLOW DUKES 2025</t>
  </si>
  <si>
    <t xml:space="preserve">MAMAS </t>
  </si>
  <si>
    <t>MAMAS</t>
  </si>
  <si>
    <t>Void</t>
  </si>
  <si>
    <t>Mamas - Captain Kirk</t>
  </si>
  <si>
    <t>Lost 2-3</t>
  </si>
  <si>
    <t>Mamas</t>
  </si>
  <si>
    <t>TUNDE</t>
  </si>
  <si>
    <t xml:space="preserve"> 3-2</t>
  </si>
  <si>
    <t xml:space="preserve"> 3-0</t>
  </si>
  <si>
    <t>Bruce - Preston</t>
  </si>
  <si>
    <t>Lost 0-3</t>
  </si>
  <si>
    <t>Bruce</t>
  </si>
  <si>
    <t>CARLOS</t>
  </si>
  <si>
    <t>Dom</t>
  </si>
  <si>
    <t>Wilson</t>
  </si>
  <si>
    <t>RICHARD GATER</t>
  </si>
  <si>
    <t xml:space="preserve"> 1-1 </t>
  </si>
  <si>
    <t>Kermit - ZigZag</t>
  </si>
  <si>
    <t>Drew 1-1</t>
  </si>
  <si>
    <t xml:space="preserve"> 4-2</t>
  </si>
  <si>
    <t>Carlos - Banksy</t>
  </si>
  <si>
    <t>Lost 2-4</t>
  </si>
  <si>
    <t>Kermit</t>
  </si>
  <si>
    <t>Moo</t>
  </si>
  <si>
    <t>Carlos</t>
  </si>
  <si>
    <t xml:space="preserve"> 6-3</t>
  </si>
  <si>
    <t>Father Ted - Posh</t>
  </si>
  <si>
    <t>Lost 3-6</t>
  </si>
  <si>
    <t>ZigZag/Bruce</t>
  </si>
  <si>
    <t>Rob/Dom</t>
  </si>
  <si>
    <t>ZigZag</t>
  </si>
  <si>
    <t>Father Ted</t>
  </si>
  <si>
    <t>S Rob</t>
  </si>
  <si>
    <t xml:space="preserve"> 3-1</t>
  </si>
  <si>
    <t>NEW GUY / GUEST</t>
  </si>
  <si>
    <t>Wilson - Dwarf</t>
  </si>
  <si>
    <t>Lost 1-3</t>
  </si>
  <si>
    <t>Posh</t>
  </si>
  <si>
    <t xml:space="preserve"> 2-0</t>
  </si>
  <si>
    <t>Ian - Flo</t>
  </si>
  <si>
    <t>Lost 0-2</t>
  </si>
  <si>
    <t>Ian</t>
  </si>
  <si>
    <t>Carzola</t>
  </si>
  <si>
    <t xml:space="preserve"> 6-4</t>
  </si>
  <si>
    <t>Duncan - Dom</t>
  </si>
  <si>
    <t>Lost 4-6</t>
  </si>
  <si>
    <t>Duncan</t>
  </si>
  <si>
    <t>4-1</t>
  </si>
  <si>
    <t>KRYTON</t>
  </si>
  <si>
    <t>TOY BOY</t>
  </si>
  <si>
    <t>Kryton - Straight Rob</t>
  </si>
  <si>
    <t>Lost 1-4</t>
  </si>
  <si>
    <t>Flo</t>
  </si>
  <si>
    <t>Kryton</t>
  </si>
  <si>
    <t>Preston - Gadget</t>
  </si>
  <si>
    <t>Preston</t>
  </si>
  <si>
    <t xml:space="preserve"> 2-1</t>
  </si>
  <si>
    <t>Artist - Moo</t>
  </si>
  <si>
    <t>Artist</t>
  </si>
  <si>
    <t>Bruce - Carlos</t>
  </si>
  <si>
    <t>Lost 1-2</t>
  </si>
  <si>
    <t xml:space="preserve"> 4-3</t>
  </si>
  <si>
    <t>Captain Kirk - Posh</t>
  </si>
  <si>
    <t>Lost 3-4</t>
  </si>
  <si>
    <t>Captain Kirk</t>
  </si>
  <si>
    <t>RYAN</t>
  </si>
  <si>
    <t>Ryan</t>
  </si>
  <si>
    <t xml:space="preserve"> 2-2</t>
  </si>
  <si>
    <t>Banksy - Father Ted</t>
  </si>
  <si>
    <t>Drew 2-2</t>
  </si>
  <si>
    <t>ZigZag - Wilson</t>
  </si>
  <si>
    <t>Carzola - Toy Boy</t>
  </si>
  <si>
    <t>Dwarf</t>
  </si>
  <si>
    <t xml:space="preserve"> 1-1</t>
  </si>
  <si>
    <t>Dom - Kermit</t>
  </si>
  <si>
    <t xml:space="preserve"> 6-5</t>
  </si>
  <si>
    <t>Gadget - Mamas</t>
  </si>
  <si>
    <t>Lost 5-6</t>
  </si>
  <si>
    <t>Gadget</t>
  </si>
  <si>
    <t>Artist - Duncan</t>
  </si>
  <si>
    <t>LEE</t>
  </si>
  <si>
    <t>HENRY YANK</t>
  </si>
  <si>
    <t>TOM MASKELL</t>
  </si>
  <si>
    <t>Posh - Dwarf</t>
  </si>
  <si>
    <t xml:space="preserve"> 5-3</t>
  </si>
  <si>
    <t>SONESY</t>
  </si>
  <si>
    <t>Bruce - Sonesy</t>
  </si>
  <si>
    <t>Lost 3-5</t>
  </si>
  <si>
    <t>CHRIS BRADLEY</t>
  </si>
  <si>
    <t xml:space="preserve"> 4-1</t>
  </si>
  <si>
    <t>KHEN</t>
  </si>
  <si>
    <t>Carlos - Ian</t>
  </si>
  <si>
    <t>Chris B</t>
  </si>
  <si>
    <t>Gadget - Father Ted</t>
  </si>
  <si>
    <t>Banksy</t>
  </si>
  <si>
    <t>CHRIS B</t>
  </si>
  <si>
    <t>Banksy - Preston</t>
  </si>
  <si>
    <t>Chris B - Ryan</t>
  </si>
  <si>
    <t>Lost 2-6</t>
  </si>
  <si>
    <t xml:space="preserve"> 7-2</t>
  </si>
  <si>
    <t xml:space="preserve"> 0-0</t>
  </si>
  <si>
    <t>Drew 0-0</t>
  </si>
  <si>
    <t>Mamas - Artist</t>
  </si>
  <si>
    <t>Khen</t>
  </si>
  <si>
    <t xml:space="preserve">Khen </t>
  </si>
  <si>
    <t>Duncan - Wilson</t>
  </si>
  <si>
    <t>CHARLIE</t>
  </si>
  <si>
    <t>Dom - Posh</t>
  </si>
  <si>
    <t>Preston - Dwarf</t>
  </si>
  <si>
    <t>Carlos - Khen</t>
  </si>
  <si>
    <t xml:space="preserve"> 1-0</t>
  </si>
  <si>
    <t>Kryton - Flo</t>
  </si>
  <si>
    <t>Lost 0-1</t>
  </si>
  <si>
    <t>TANGO</t>
  </si>
  <si>
    <t>Tango - Bruce</t>
  </si>
  <si>
    <t>Tango</t>
  </si>
  <si>
    <t>Ian - Father Ted</t>
  </si>
  <si>
    <t>Phantom</t>
  </si>
  <si>
    <t>Ave</t>
  </si>
  <si>
    <t>Weeks</t>
  </si>
  <si>
    <t>Played</t>
  </si>
  <si>
    <t>Duncan -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</si>
</sst>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3" borderId="1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right" vertical="top"/>
    </xf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3" fillId="0" borderId="12" xfId="0" applyFont="1" applyBorder="1"/>
    <xf numFmtId="0" fontId="13" fillId="0" borderId="0" xfId="0" applyFont="1"/>
    <xf numFmtId="16" fontId="13" fillId="0" borderId="0" xfId="0" applyNumberFormat="1" applyFont="1"/>
    <xf numFmtId="0" fontId="9" fillId="3" borderId="2" xfId="1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2" fontId="0" fillId="0" borderId="0" xfId="0" applyNumberFormat="1"/>
    <xf numFmtId="2" fontId="13" fillId="0" borderId="0" xfId="0" applyNumberFormat="1" applyFont="1"/>
    <xf numFmtId="0" fontId="0" fillId="5" borderId="0" xfId="0" applyFill="1"/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G7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49" width="6.6640625" style="17" customWidth="1" outlineLevel="1"/>
    <col min="50" max="50" width="8.33203125" style="17" customWidth="1" outlineLevel="1"/>
    <col min="51" max="51" width="9.1640625" customWidth="1"/>
    <col min="54" max="54" width="10.33203125" customWidth="1"/>
  </cols>
  <sheetData>
    <row r="1" spans="1:59" x14ac:dyDescent="0.2">
      <c r="A1" s="5" t="s">
        <v>112</v>
      </c>
      <c r="B1" s="5"/>
      <c r="D1" s="1"/>
      <c r="F1" s="2"/>
      <c r="H1" s="3"/>
    </row>
    <row r="2" spans="1:59" x14ac:dyDescent="0.2">
      <c r="B2" s="40">
        <v>45664</v>
      </c>
      <c r="C2" s="40">
        <v>45671</v>
      </c>
      <c r="D2" s="40">
        <v>45678</v>
      </c>
      <c r="E2" s="40">
        <v>45685</v>
      </c>
      <c r="F2" s="40">
        <v>45692</v>
      </c>
      <c r="G2" s="40">
        <v>45699</v>
      </c>
      <c r="H2" s="40">
        <v>45706</v>
      </c>
      <c r="I2" s="40">
        <v>45713</v>
      </c>
      <c r="J2" s="40">
        <v>45720</v>
      </c>
      <c r="K2" s="40">
        <v>45727</v>
      </c>
      <c r="L2" s="40">
        <v>45734</v>
      </c>
      <c r="M2" s="40">
        <v>45741</v>
      </c>
      <c r="N2" s="40">
        <v>45748</v>
      </c>
      <c r="O2" s="40">
        <v>45755</v>
      </c>
      <c r="P2" s="40">
        <v>45762</v>
      </c>
      <c r="Q2" s="40">
        <v>45769</v>
      </c>
      <c r="R2" s="40">
        <v>45776</v>
      </c>
      <c r="S2" s="40">
        <v>45783</v>
      </c>
      <c r="T2" s="40">
        <v>45790</v>
      </c>
      <c r="U2" s="40">
        <v>45797</v>
      </c>
      <c r="V2" s="40">
        <v>45804</v>
      </c>
      <c r="W2" s="40">
        <v>45811</v>
      </c>
      <c r="X2" s="40">
        <v>45818</v>
      </c>
      <c r="Y2" s="40">
        <v>45825</v>
      </c>
      <c r="Z2" s="40">
        <v>45832</v>
      </c>
      <c r="AA2" s="40">
        <v>45839</v>
      </c>
      <c r="AB2" s="40">
        <v>45846</v>
      </c>
      <c r="AC2" s="40">
        <v>45853</v>
      </c>
      <c r="AD2" s="40">
        <v>45860</v>
      </c>
      <c r="AE2" s="40">
        <v>45867</v>
      </c>
      <c r="AF2" s="40">
        <v>45874</v>
      </c>
      <c r="AG2" s="40">
        <v>45881</v>
      </c>
      <c r="AH2" s="40">
        <v>45888</v>
      </c>
      <c r="AI2" s="40">
        <v>45895</v>
      </c>
      <c r="AJ2" s="40">
        <v>45902</v>
      </c>
      <c r="AK2" s="40">
        <v>45909</v>
      </c>
      <c r="AL2" s="40">
        <v>45916</v>
      </c>
      <c r="AM2" s="40">
        <v>45923</v>
      </c>
      <c r="AN2" s="40">
        <v>45930</v>
      </c>
      <c r="AO2" s="40">
        <v>45937</v>
      </c>
      <c r="AP2" s="40">
        <v>45944</v>
      </c>
      <c r="AQ2" s="40">
        <v>45951</v>
      </c>
      <c r="AR2" s="40">
        <v>45958</v>
      </c>
      <c r="AS2" s="40">
        <v>45965</v>
      </c>
      <c r="AT2" s="40">
        <v>45972</v>
      </c>
      <c r="AU2" s="40">
        <v>45979</v>
      </c>
      <c r="AV2" s="40">
        <v>45986</v>
      </c>
      <c r="AW2" s="40">
        <v>45993</v>
      </c>
      <c r="AX2" s="40">
        <v>46000</v>
      </c>
    </row>
    <row r="3" spans="1:59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30</v>
      </c>
      <c r="U3" s="6" t="s">
        <v>31</v>
      </c>
      <c r="V3" s="6" t="s">
        <v>32</v>
      </c>
      <c r="W3" s="15" t="s">
        <v>33</v>
      </c>
      <c r="X3" s="6" t="s">
        <v>34</v>
      </c>
      <c r="Y3" s="6" t="s">
        <v>35</v>
      </c>
      <c r="Z3" s="6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42</v>
      </c>
      <c r="AF3" s="6" t="s">
        <v>43</v>
      </c>
      <c r="AG3" s="6" t="s">
        <v>44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54</v>
      </c>
      <c r="AM3" s="6" t="s">
        <v>55</v>
      </c>
      <c r="AN3" s="6" t="s">
        <v>56</v>
      </c>
      <c r="AO3" s="6" t="s">
        <v>57</v>
      </c>
      <c r="AP3" s="6" t="s">
        <v>58</v>
      </c>
      <c r="AQ3" s="6" t="s">
        <v>64</v>
      </c>
      <c r="AR3" s="6" t="s">
        <v>66</v>
      </c>
      <c r="AS3" s="19" t="s">
        <v>67</v>
      </c>
      <c r="AT3" s="6" t="s">
        <v>68</v>
      </c>
      <c r="AU3" s="6" t="s">
        <v>69</v>
      </c>
      <c r="AV3" s="6" t="s">
        <v>77</v>
      </c>
      <c r="AW3" s="6" t="s">
        <v>81</v>
      </c>
      <c r="AX3" s="6" t="s">
        <v>83</v>
      </c>
      <c r="AY3" s="5" t="s">
        <v>28</v>
      </c>
      <c r="AZ3" s="5" t="s">
        <v>21</v>
      </c>
      <c r="BA3" s="5" t="s">
        <v>22</v>
      </c>
      <c r="BB3" s="5" t="s">
        <v>23</v>
      </c>
      <c r="BC3" s="5" t="s">
        <v>24</v>
      </c>
      <c r="BD3" s="5" t="s">
        <v>26</v>
      </c>
      <c r="BE3" s="9" t="s">
        <v>27</v>
      </c>
      <c r="BF3" s="9" t="s">
        <v>25</v>
      </c>
      <c r="BG3" s="9"/>
    </row>
    <row r="4" spans="1:59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BE4" s="9"/>
      <c r="BF4" s="9"/>
      <c r="BG4" s="9"/>
    </row>
    <row r="5" spans="1:59" s="5" customFormat="1" ht="16" thickBot="1" x14ac:dyDescent="0.25">
      <c r="A5" s="20" t="s">
        <v>73</v>
      </c>
      <c r="B5" s="54"/>
      <c r="C5" s="18">
        <v>1</v>
      </c>
      <c r="D5" s="18"/>
      <c r="E5" s="18">
        <v>0</v>
      </c>
      <c r="F5" s="18">
        <v>2</v>
      </c>
      <c r="G5" s="59">
        <v>3</v>
      </c>
      <c r="H5" s="18">
        <v>-3</v>
      </c>
      <c r="I5" s="18"/>
      <c r="J5" s="18">
        <v>-2</v>
      </c>
      <c r="K5" s="54"/>
      <c r="L5" s="18">
        <v>3</v>
      </c>
      <c r="M5" s="18">
        <v>1</v>
      </c>
      <c r="N5" s="18">
        <v>2</v>
      </c>
      <c r="O5" s="18">
        <v>1</v>
      </c>
      <c r="P5" s="59">
        <v>1</v>
      </c>
      <c r="Q5" s="18">
        <v>2</v>
      </c>
      <c r="R5" s="18">
        <v>0</v>
      </c>
      <c r="S5" s="18">
        <v>2</v>
      </c>
      <c r="T5" s="18">
        <v>3</v>
      </c>
      <c r="U5" s="18"/>
      <c r="V5" s="18">
        <v>-1</v>
      </c>
      <c r="W5" s="54"/>
      <c r="X5" s="18"/>
      <c r="Y5" s="59">
        <v>-1</v>
      </c>
      <c r="Z5" s="18"/>
      <c r="AA5" s="18">
        <v>3</v>
      </c>
      <c r="AB5" s="18">
        <v>-3</v>
      </c>
      <c r="AC5" s="18">
        <v>-1</v>
      </c>
      <c r="AD5" s="18">
        <v>-5</v>
      </c>
      <c r="AE5" s="18">
        <v>0</v>
      </c>
      <c r="AF5" s="18">
        <v>1</v>
      </c>
      <c r="AG5" s="18">
        <v>0</v>
      </c>
      <c r="AH5" s="59">
        <v>2</v>
      </c>
      <c r="AI5" s="18">
        <v>3</v>
      </c>
      <c r="AJ5" s="18"/>
      <c r="AK5" s="18">
        <v>1</v>
      </c>
      <c r="AL5" s="18">
        <v>-1</v>
      </c>
      <c r="AM5" s="18">
        <v>1</v>
      </c>
      <c r="AN5" s="18">
        <v>1</v>
      </c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31">
        <v>1</v>
      </c>
      <c r="AZ5" s="8">
        <f t="shared" ref="AZ5:AZ39" si="0">COUNT(B5:AX5)</f>
        <v>30</v>
      </c>
      <c r="BA5" s="8">
        <f t="shared" ref="BA5:BA39" si="1">COUNTIF($B5:$AX5, "&gt;=1")</f>
        <v>18</v>
      </c>
      <c r="BB5" s="8">
        <f t="shared" ref="BB5:BB39" si="2">COUNTIF($B5:$AX5, "0")</f>
        <v>4</v>
      </c>
      <c r="BC5" s="8">
        <f t="shared" ref="BC5:BC39" si="3">COUNTIF($B5:$AX5, "&lt;0")</f>
        <v>8</v>
      </c>
      <c r="BD5" s="8">
        <f t="shared" ref="BD5:BD39" si="4">SUM(BA5*3)+BB5</f>
        <v>58</v>
      </c>
      <c r="BE5" s="8">
        <f t="shared" ref="BE5:BE39" si="5">SUM(B5:AX5)</f>
        <v>16</v>
      </c>
      <c r="BF5" s="10">
        <f t="shared" ref="BF5:BF39" si="6">SUM(BA5*3+BB5*1)/SUM(AZ5*3)</f>
        <v>0.64444444444444449</v>
      </c>
      <c r="BG5" s="10"/>
    </row>
    <row r="6" spans="1:59" x14ac:dyDescent="0.2">
      <c r="A6" s="32" t="s">
        <v>93</v>
      </c>
      <c r="B6" s="55"/>
      <c r="C6" s="46">
        <v>-1</v>
      </c>
      <c r="D6" s="46">
        <v>3</v>
      </c>
      <c r="E6" s="60">
        <v>0</v>
      </c>
      <c r="F6" s="46">
        <v>-2</v>
      </c>
      <c r="G6" s="46">
        <v>-3</v>
      </c>
      <c r="H6" s="46">
        <v>-3</v>
      </c>
      <c r="I6" s="46">
        <v>-2</v>
      </c>
      <c r="J6" s="46"/>
      <c r="K6" s="55"/>
      <c r="L6" s="46">
        <v>-3</v>
      </c>
      <c r="M6" s="46">
        <v>1</v>
      </c>
      <c r="N6" s="46"/>
      <c r="O6" s="46">
        <v>1</v>
      </c>
      <c r="P6" s="46">
        <v>-1</v>
      </c>
      <c r="Q6" s="46">
        <v>2</v>
      </c>
      <c r="R6" s="46">
        <v>0</v>
      </c>
      <c r="S6" s="60">
        <v>-2</v>
      </c>
      <c r="T6" s="46">
        <v>3</v>
      </c>
      <c r="U6" s="46">
        <v>0</v>
      </c>
      <c r="V6" s="46">
        <v>1</v>
      </c>
      <c r="W6" s="55"/>
      <c r="X6" s="46">
        <v>2</v>
      </c>
      <c r="Y6" s="46">
        <v>1</v>
      </c>
      <c r="Z6" s="46">
        <v>2</v>
      </c>
      <c r="AA6" s="46">
        <v>3</v>
      </c>
      <c r="AB6" s="46">
        <v>3</v>
      </c>
      <c r="AC6" s="46">
        <v>1</v>
      </c>
      <c r="AD6" s="46">
        <v>5</v>
      </c>
      <c r="AE6" s="60">
        <v>0</v>
      </c>
      <c r="AF6" s="46">
        <v>1</v>
      </c>
      <c r="AG6" s="46">
        <v>0</v>
      </c>
      <c r="AH6" s="46">
        <v>2</v>
      </c>
      <c r="AI6" s="46">
        <v>3</v>
      </c>
      <c r="AJ6" s="46">
        <v>-3</v>
      </c>
      <c r="AK6" s="46">
        <v>-1</v>
      </c>
      <c r="AL6" s="46">
        <v>-1</v>
      </c>
      <c r="AM6" s="46">
        <v>-1</v>
      </c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31">
        <v>2</v>
      </c>
      <c r="AZ6" s="8">
        <f t="shared" si="0"/>
        <v>33</v>
      </c>
      <c r="BA6" s="8">
        <f t="shared" si="1"/>
        <v>16</v>
      </c>
      <c r="BB6" s="8">
        <f t="shared" si="2"/>
        <v>5</v>
      </c>
      <c r="BC6" s="8">
        <f t="shared" si="3"/>
        <v>12</v>
      </c>
      <c r="BD6" s="8">
        <f t="shared" si="4"/>
        <v>53</v>
      </c>
      <c r="BE6" s="8">
        <f t="shared" si="5"/>
        <v>11</v>
      </c>
      <c r="BF6" s="10">
        <f t="shared" si="6"/>
        <v>0.53535353535353536</v>
      </c>
      <c r="BG6" s="10"/>
    </row>
    <row r="7" spans="1:59" x14ac:dyDescent="0.2">
      <c r="A7" s="34" t="s">
        <v>92</v>
      </c>
      <c r="B7" s="41"/>
      <c r="C7" s="7">
        <v>-1</v>
      </c>
      <c r="D7" s="53">
        <v>-3</v>
      </c>
      <c r="E7" s="7">
        <v>0</v>
      </c>
      <c r="F7" s="7">
        <v>2</v>
      </c>
      <c r="G7" s="7">
        <v>-3</v>
      </c>
      <c r="H7" s="7">
        <v>3</v>
      </c>
      <c r="I7" s="7">
        <v>-2</v>
      </c>
      <c r="J7" s="7">
        <v>2</v>
      </c>
      <c r="K7" s="41"/>
      <c r="L7" s="7">
        <v>3</v>
      </c>
      <c r="M7" s="7">
        <v>1</v>
      </c>
      <c r="N7" s="7">
        <v>2</v>
      </c>
      <c r="O7" s="53">
        <v>-1</v>
      </c>
      <c r="P7" s="7">
        <v>1</v>
      </c>
      <c r="Q7" s="7">
        <v>-2</v>
      </c>
      <c r="R7" s="7"/>
      <c r="S7" s="7">
        <v>-2</v>
      </c>
      <c r="T7" s="7">
        <v>3</v>
      </c>
      <c r="U7" s="7">
        <v>0</v>
      </c>
      <c r="V7" s="7"/>
      <c r="W7" s="41"/>
      <c r="X7" s="7">
        <v>2</v>
      </c>
      <c r="Y7" s="7">
        <v>-1</v>
      </c>
      <c r="Z7" s="53">
        <v>-2</v>
      </c>
      <c r="AA7" s="7">
        <v>3</v>
      </c>
      <c r="AB7" s="7">
        <v>-3</v>
      </c>
      <c r="AC7" s="7">
        <v>1</v>
      </c>
      <c r="AD7" s="7">
        <v>-5</v>
      </c>
      <c r="AE7" s="7">
        <v>0</v>
      </c>
      <c r="AF7" s="7">
        <v>1</v>
      </c>
      <c r="AG7" s="7">
        <v>0</v>
      </c>
      <c r="AH7" s="7"/>
      <c r="AI7" s="7">
        <v>-3</v>
      </c>
      <c r="AJ7" s="7">
        <v>3</v>
      </c>
      <c r="AK7" s="7">
        <v>1</v>
      </c>
      <c r="AL7" s="53">
        <v>1</v>
      </c>
      <c r="AM7" s="7">
        <v>-1</v>
      </c>
      <c r="AN7" s="7">
        <v>1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31">
        <v>3</v>
      </c>
      <c r="AZ7" s="8">
        <f t="shared" si="0"/>
        <v>33</v>
      </c>
      <c r="BA7" s="8">
        <f t="shared" si="1"/>
        <v>16</v>
      </c>
      <c r="BB7" s="8">
        <f t="shared" si="2"/>
        <v>4</v>
      </c>
      <c r="BC7" s="8">
        <f t="shared" si="3"/>
        <v>13</v>
      </c>
      <c r="BD7" s="8">
        <f t="shared" si="4"/>
        <v>52</v>
      </c>
      <c r="BE7" s="8">
        <f t="shared" si="5"/>
        <v>1</v>
      </c>
      <c r="BF7" s="10">
        <f t="shared" si="6"/>
        <v>0.5252525252525253</v>
      </c>
      <c r="BG7" s="10"/>
    </row>
    <row r="8" spans="1:59" ht="16" thickBot="1" x14ac:dyDescent="0.25">
      <c r="A8" s="20" t="s">
        <v>102</v>
      </c>
      <c r="B8" s="54"/>
      <c r="C8" s="18">
        <v>-1</v>
      </c>
      <c r="D8" s="18">
        <v>-3</v>
      </c>
      <c r="E8" s="18">
        <v>0</v>
      </c>
      <c r="F8" s="18">
        <v>-2</v>
      </c>
      <c r="G8" s="18">
        <v>-3</v>
      </c>
      <c r="H8" s="18">
        <v>3</v>
      </c>
      <c r="I8" s="59">
        <v>-2</v>
      </c>
      <c r="J8" s="18">
        <v>2</v>
      </c>
      <c r="K8" s="54"/>
      <c r="L8" s="18"/>
      <c r="M8" s="18">
        <v>1</v>
      </c>
      <c r="N8" s="18">
        <v>-2</v>
      </c>
      <c r="O8" s="18">
        <v>-1</v>
      </c>
      <c r="P8" s="18"/>
      <c r="Q8" s="59">
        <v>-2</v>
      </c>
      <c r="R8" s="18">
        <v>0</v>
      </c>
      <c r="S8" s="18">
        <v>-2</v>
      </c>
      <c r="T8" s="18">
        <v>3</v>
      </c>
      <c r="U8" s="18">
        <v>0</v>
      </c>
      <c r="V8" s="18">
        <v>1</v>
      </c>
      <c r="W8" s="54"/>
      <c r="X8" s="18">
        <v>2</v>
      </c>
      <c r="Y8" s="18">
        <v>1</v>
      </c>
      <c r="Z8" s="18">
        <v>2</v>
      </c>
      <c r="AA8" s="59">
        <v>3</v>
      </c>
      <c r="AB8" s="18">
        <v>-3</v>
      </c>
      <c r="AC8" s="18">
        <v>-1</v>
      </c>
      <c r="AD8" s="18">
        <v>-5</v>
      </c>
      <c r="AE8" s="18">
        <v>0</v>
      </c>
      <c r="AF8" s="18">
        <v>1</v>
      </c>
      <c r="AG8" s="18">
        <v>0</v>
      </c>
      <c r="AH8" s="18"/>
      <c r="AI8" s="18">
        <v>3</v>
      </c>
      <c r="AJ8" s="18">
        <v>3</v>
      </c>
      <c r="AK8" s="18">
        <v>1</v>
      </c>
      <c r="AL8" s="18">
        <v>-1</v>
      </c>
      <c r="AM8" s="59">
        <v>-1</v>
      </c>
      <c r="AN8" s="18">
        <v>1</v>
      </c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31">
        <v>4</v>
      </c>
      <c r="AZ8" s="8">
        <f t="shared" si="0"/>
        <v>33</v>
      </c>
      <c r="BA8" s="8">
        <f t="shared" si="1"/>
        <v>14</v>
      </c>
      <c r="BB8" s="8">
        <f t="shared" si="2"/>
        <v>5</v>
      </c>
      <c r="BC8" s="8">
        <f t="shared" si="3"/>
        <v>14</v>
      </c>
      <c r="BD8" s="8">
        <f t="shared" si="4"/>
        <v>47</v>
      </c>
      <c r="BE8" s="8">
        <f t="shared" si="5"/>
        <v>-2</v>
      </c>
      <c r="BF8" s="10">
        <f t="shared" si="6"/>
        <v>0.47474747474747475</v>
      </c>
      <c r="BG8" s="10"/>
    </row>
    <row r="9" spans="1:59" x14ac:dyDescent="0.2">
      <c r="A9" s="14" t="s">
        <v>99</v>
      </c>
      <c r="B9" s="56"/>
      <c r="C9" s="16">
        <v>-1</v>
      </c>
      <c r="D9" s="16">
        <v>3</v>
      </c>
      <c r="E9" s="16">
        <v>0</v>
      </c>
      <c r="F9" s="16">
        <v>2</v>
      </c>
      <c r="G9" s="16">
        <v>3</v>
      </c>
      <c r="H9" s="16">
        <v>-3</v>
      </c>
      <c r="I9" s="16">
        <v>-2</v>
      </c>
      <c r="J9" s="58">
        <v>-2</v>
      </c>
      <c r="K9" s="56"/>
      <c r="L9" s="16">
        <v>-3</v>
      </c>
      <c r="M9" s="16">
        <v>-1</v>
      </c>
      <c r="N9" s="16">
        <v>2</v>
      </c>
      <c r="O9" s="16">
        <v>-1</v>
      </c>
      <c r="P9" s="16">
        <v>-1</v>
      </c>
      <c r="Q9" s="16">
        <v>2</v>
      </c>
      <c r="R9" s="16"/>
      <c r="S9" s="16"/>
      <c r="T9" s="16">
        <v>-3</v>
      </c>
      <c r="U9" s="16">
        <v>0</v>
      </c>
      <c r="V9" s="16">
        <v>1</v>
      </c>
      <c r="W9" s="56"/>
      <c r="X9" s="58">
        <v>2</v>
      </c>
      <c r="Y9" s="16">
        <v>1</v>
      </c>
      <c r="Z9" s="16">
        <v>2</v>
      </c>
      <c r="AA9" s="16"/>
      <c r="AB9" s="16">
        <v>3</v>
      </c>
      <c r="AC9" s="16">
        <v>-1</v>
      </c>
      <c r="AD9" s="16">
        <v>5</v>
      </c>
      <c r="AE9" s="16">
        <v>0</v>
      </c>
      <c r="AF9" s="16">
        <v>1</v>
      </c>
      <c r="AG9" s="58">
        <v>0</v>
      </c>
      <c r="AH9" s="16">
        <v>2</v>
      </c>
      <c r="AI9" s="16">
        <v>-3</v>
      </c>
      <c r="AJ9" s="16">
        <v>-3</v>
      </c>
      <c r="AK9" s="16">
        <v>1</v>
      </c>
      <c r="AL9" s="16">
        <v>-1</v>
      </c>
      <c r="AM9" s="16">
        <v>-1</v>
      </c>
      <c r="AN9" s="58">
        <v>-1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31">
        <v>5</v>
      </c>
      <c r="AZ9" s="8">
        <f t="shared" si="0"/>
        <v>33</v>
      </c>
      <c r="BA9" s="8">
        <f t="shared" si="1"/>
        <v>14</v>
      </c>
      <c r="BB9" s="8">
        <f t="shared" si="2"/>
        <v>4</v>
      </c>
      <c r="BC9" s="8">
        <f t="shared" si="3"/>
        <v>15</v>
      </c>
      <c r="BD9" s="8">
        <f t="shared" si="4"/>
        <v>46</v>
      </c>
      <c r="BE9" s="8">
        <f t="shared" si="5"/>
        <v>3</v>
      </c>
      <c r="BF9" s="10">
        <f t="shared" si="6"/>
        <v>0.46464646464646464</v>
      </c>
      <c r="BG9" s="10"/>
    </row>
    <row r="10" spans="1:59" x14ac:dyDescent="0.2">
      <c r="A10" s="14" t="s">
        <v>84</v>
      </c>
      <c r="B10" s="67"/>
      <c r="C10" s="16"/>
      <c r="D10" s="16">
        <v>-3</v>
      </c>
      <c r="E10" s="16">
        <v>0</v>
      </c>
      <c r="F10" s="16">
        <v>-2</v>
      </c>
      <c r="G10" s="58">
        <v>-3</v>
      </c>
      <c r="H10" s="16">
        <v>3</v>
      </c>
      <c r="I10" s="16">
        <v>-2</v>
      </c>
      <c r="J10" s="16">
        <v>-2</v>
      </c>
      <c r="K10" s="56"/>
      <c r="L10" s="16">
        <v>-3</v>
      </c>
      <c r="M10" s="16">
        <v>1</v>
      </c>
      <c r="N10" s="7">
        <v>-2</v>
      </c>
      <c r="O10" s="7">
        <v>1</v>
      </c>
      <c r="P10" s="7"/>
      <c r="Q10" s="7">
        <v>-2</v>
      </c>
      <c r="R10" s="58">
        <v>0</v>
      </c>
      <c r="S10" s="16">
        <v>-2</v>
      </c>
      <c r="T10" s="16">
        <v>3</v>
      </c>
      <c r="U10" s="16">
        <v>0</v>
      </c>
      <c r="V10" s="16">
        <v>1</v>
      </c>
      <c r="W10" s="56"/>
      <c r="X10" s="16">
        <v>2</v>
      </c>
      <c r="Y10" s="16">
        <v>1</v>
      </c>
      <c r="Z10" s="16"/>
      <c r="AA10" s="16">
        <v>3</v>
      </c>
      <c r="AB10" s="58">
        <v>3</v>
      </c>
      <c r="AC10" s="16">
        <v>1</v>
      </c>
      <c r="AD10" s="16">
        <v>-5</v>
      </c>
      <c r="AE10" s="16"/>
      <c r="AF10" s="16">
        <v>1</v>
      </c>
      <c r="AG10" s="16"/>
      <c r="AH10" s="16">
        <v>2</v>
      </c>
      <c r="AI10" s="16"/>
      <c r="AJ10" s="16">
        <v>3</v>
      </c>
      <c r="AK10" s="16">
        <v>-1</v>
      </c>
      <c r="AL10" s="16">
        <v>-1</v>
      </c>
      <c r="AM10" s="58">
        <v>1</v>
      </c>
      <c r="AN10" s="16"/>
      <c r="AO10" s="16"/>
      <c r="AP10" s="16"/>
      <c r="AQ10" s="16"/>
      <c r="AR10" s="68"/>
      <c r="AS10" s="16"/>
      <c r="AT10" s="16"/>
      <c r="AU10" s="16"/>
      <c r="AV10" s="16"/>
      <c r="AW10" s="16"/>
      <c r="AX10" s="16"/>
      <c r="AY10" s="31">
        <v>6</v>
      </c>
      <c r="AZ10" s="8">
        <f t="shared" si="0"/>
        <v>29</v>
      </c>
      <c r="BA10" s="8">
        <f t="shared" si="1"/>
        <v>14</v>
      </c>
      <c r="BB10" s="8">
        <f t="shared" si="2"/>
        <v>3</v>
      </c>
      <c r="BC10" s="8">
        <f t="shared" si="3"/>
        <v>12</v>
      </c>
      <c r="BD10" s="8">
        <f t="shared" si="4"/>
        <v>45</v>
      </c>
      <c r="BE10" s="8">
        <f t="shared" si="5"/>
        <v>-2</v>
      </c>
      <c r="BF10" s="10">
        <f t="shared" si="6"/>
        <v>0.51724137931034486</v>
      </c>
      <c r="BG10" s="10"/>
    </row>
    <row r="11" spans="1:59" x14ac:dyDescent="0.2">
      <c r="A11" s="4" t="s">
        <v>100</v>
      </c>
      <c r="B11" s="41"/>
      <c r="C11" s="7">
        <v>1</v>
      </c>
      <c r="D11" s="7">
        <v>3</v>
      </c>
      <c r="E11" s="53">
        <v>0</v>
      </c>
      <c r="F11" s="7">
        <v>-2</v>
      </c>
      <c r="G11" s="7"/>
      <c r="H11" s="7">
        <v>3</v>
      </c>
      <c r="I11" s="7">
        <v>2</v>
      </c>
      <c r="J11" s="7">
        <v>2</v>
      </c>
      <c r="K11" s="41"/>
      <c r="L11" s="7">
        <v>3</v>
      </c>
      <c r="M11" s="7">
        <v>-1</v>
      </c>
      <c r="N11" s="7">
        <v>-2</v>
      </c>
      <c r="O11" s="7">
        <v>1</v>
      </c>
      <c r="P11" s="7"/>
      <c r="Q11" s="7">
        <v>2</v>
      </c>
      <c r="R11" s="7">
        <v>0</v>
      </c>
      <c r="S11" s="7">
        <v>-2</v>
      </c>
      <c r="T11" s="7">
        <v>3</v>
      </c>
      <c r="U11" s="53">
        <v>0</v>
      </c>
      <c r="V11" s="7">
        <v>-1</v>
      </c>
      <c r="W11" s="41"/>
      <c r="X11" s="7"/>
      <c r="Y11" s="7">
        <v>-1</v>
      </c>
      <c r="Z11" s="7">
        <v>-2</v>
      </c>
      <c r="AA11" s="7">
        <v>3</v>
      </c>
      <c r="AB11" s="7">
        <v>-3</v>
      </c>
      <c r="AC11" s="7">
        <v>-1</v>
      </c>
      <c r="AD11" s="7">
        <v>-5</v>
      </c>
      <c r="AE11" s="53">
        <v>0</v>
      </c>
      <c r="AF11" s="7">
        <v>-1</v>
      </c>
      <c r="AG11" s="7">
        <v>0</v>
      </c>
      <c r="AH11" s="7">
        <v>-2</v>
      </c>
      <c r="AI11" s="7">
        <v>-3</v>
      </c>
      <c r="AJ11" s="7">
        <v>3</v>
      </c>
      <c r="AK11" s="7"/>
      <c r="AL11" s="7"/>
      <c r="AM11" s="7">
        <v>1</v>
      </c>
      <c r="AN11" s="53">
        <v>1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31">
        <v>7</v>
      </c>
      <c r="AZ11" s="8">
        <f t="shared" si="0"/>
        <v>31</v>
      </c>
      <c r="BA11" s="8">
        <f t="shared" si="1"/>
        <v>13</v>
      </c>
      <c r="BB11" s="8">
        <f t="shared" si="2"/>
        <v>5</v>
      </c>
      <c r="BC11" s="8">
        <f t="shared" si="3"/>
        <v>13</v>
      </c>
      <c r="BD11" s="8">
        <f t="shared" si="4"/>
        <v>44</v>
      </c>
      <c r="BE11" s="8">
        <f t="shared" si="5"/>
        <v>2</v>
      </c>
      <c r="BF11" s="10">
        <f t="shared" si="6"/>
        <v>0.4731182795698925</v>
      </c>
      <c r="BG11" s="10"/>
    </row>
    <row r="12" spans="1:59" x14ac:dyDescent="0.2">
      <c r="A12" s="4" t="s">
        <v>75</v>
      </c>
      <c r="B12" s="41"/>
      <c r="C12" s="7"/>
      <c r="D12" s="7"/>
      <c r="E12" s="7"/>
      <c r="F12" s="7">
        <v>2</v>
      </c>
      <c r="G12" s="7"/>
      <c r="H12" s="7">
        <v>3</v>
      </c>
      <c r="I12" s="7">
        <v>2</v>
      </c>
      <c r="J12" s="7">
        <v>-2</v>
      </c>
      <c r="K12" s="41"/>
      <c r="L12" s="7">
        <v>-3</v>
      </c>
      <c r="M12" s="7"/>
      <c r="N12" s="53">
        <v>-2</v>
      </c>
      <c r="O12" s="7">
        <v>-1</v>
      </c>
      <c r="P12" s="7">
        <v>1</v>
      </c>
      <c r="Q12" s="7">
        <v>-2</v>
      </c>
      <c r="R12" s="7">
        <v>0</v>
      </c>
      <c r="S12" s="7">
        <v>2</v>
      </c>
      <c r="T12" s="7">
        <v>3</v>
      </c>
      <c r="U12" s="7">
        <v>0</v>
      </c>
      <c r="V12" s="7">
        <v>1</v>
      </c>
      <c r="W12" s="41"/>
      <c r="X12" s="53">
        <v>-2</v>
      </c>
      <c r="Y12" s="7"/>
      <c r="Z12" s="7">
        <v>-2</v>
      </c>
      <c r="AA12" s="7">
        <v>-3</v>
      </c>
      <c r="AB12" s="7">
        <v>3</v>
      </c>
      <c r="AC12" s="7">
        <v>-1</v>
      </c>
      <c r="AD12" s="7">
        <v>-5</v>
      </c>
      <c r="AE12" s="7">
        <v>0</v>
      </c>
      <c r="AF12" s="53">
        <v>1</v>
      </c>
      <c r="AG12" s="7">
        <v>0</v>
      </c>
      <c r="AH12" s="7">
        <v>-2</v>
      </c>
      <c r="AI12" s="7">
        <v>3</v>
      </c>
      <c r="AJ12" s="7">
        <v>3</v>
      </c>
      <c r="AK12" s="7"/>
      <c r="AL12" s="7"/>
      <c r="AM12" s="7">
        <v>1</v>
      </c>
      <c r="AN12" s="7">
        <v>1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31">
        <v>8</v>
      </c>
      <c r="AZ12" s="8">
        <f t="shared" si="0"/>
        <v>28</v>
      </c>
      <c r="BA12" s="8">
        <f t="shared" si="1"/>
        <v>13</v>
      </c>
      <c r="BB12" s="8">
        <f t="shared" si="2"/>
        <v>4</v>
      </c>
      <c r="BC12" s="8">
        <f t="shared" si="3"/>
        <v>11</v>
      </c>
      <c r="BD12" s="8">
        <f t="shared" si="4"/>
        <v>43</v>
      </c>
      <c r="BE12" s="8">
        <f t="shared" si="5"/>
        <v>1</v>
      </c>
      <c r="BF12" s="10">
        <f t="shared" si="6"/>
        <v>0.51190476190476186</v>
      </c>
      <c r="BG12" s="10"/>
    </row>
    <row r="13" spans="1:59" x14ac:dyDescent="0.2">
      <c r="A13" s="4" t="s">
        <v>101</v>
      </c>
      <c r="B13" s="41"/>
      <c r="C13" s="7">
        <v>1</v>
      </c>
      <c r="D13" s="7">
        <v>-3</v>
      </c>
      <c r="E13" s="7"/>
      <c r="F13" s="7">
        <v>2</v>
      </c>
      <c r="G13" s="7">
        <v>-3</v>
      </c>
      <c r="H13" s="7">
        <v>3</v>
      </c>
      <c r="I13" s="7">
        <v>2</v>
      </c>
      <c r="J13" s="53">
        <v>2</v>
      </c>
      <c r="K13" s="41"/>
      <c r="L13" s="7">
        <v>3</v>
      </c>
      <c r="M13" s="7">
        <v>1</v>
      </c>
      <c r="N13" s="7">
        <v>2</v>
      </c>
      <c r="O13" s="7">
        <v>-1</v>
      </c>
      <c r="P13" s="7">
        <v>1</v>
      </c>
      <c r="Q13" s="7">
        <v>-2</v>
      </c>
      <c r="R13" s="7">
        <v>0</v>
      </c>
      <c r="S13" s="7"/>
      <c r="T13" s="7"/>
      <c r="U13" s="53">
        <v>0</v>
      </c>
      <c r="V13" s="7"/>
      <c r="W13" s="41"/>
      <c r="X13" s="7">
        <v>-2</v>
      </c>
      <c r="Y13" s="7">
        <v>-1</v>
      </c>
      <c r="Z13" s="7"/>
      <c r="AA13" s="7">
        <v>-3</v>
      </c>
      <c r="AB13" s="7">
        <v>-3</v>
      </c>
      <c r="AC13" s="7">
        <v>1</v>
      </c>
      <c r="AD13" s="7">
        <v>5</v>
      </c>
      <c r="AE13" s="7"/>
      <c r="AF13" s="7">
        <v>-1</v>
      </c>
      <c r="AG13" s="7">
        <v>0</v>
      </c>
      <c r="AH13" s="53">
        <v>-2</v>
      </c>
      <c r="AI13" s="7">
        <v>3</v>
      </c>
      <c r="AJ13" s="7">
        <v>3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31">
        <v>9</v>
      </c>
      <c r="AZ13" s="8">
        <f t="shared" si="0"/>
        <v>26</v>
      </c>
      <c r="BA13" s="8">
        <f t="shared" si="1"/>
        <v>13</v>
      </c>
      <c r="BB13" s="8">
        <f t="shared" si="2"/>
        <v>3</v>
      </c>
      <c r="BC13" s="8">
        <f t="shared" si="3"/>
        <v>10</v>
      </c>
      <c r="BD13" s="8">
        <f t="shared" si="4"/>
        <v>42</v>
      </c>
      <c r="BE13" s="8">
        <f t="shared" si="5"/>
        <v>8</v>
      </c>
      <c r="BF13" s="10">
        <f t="shared" si="6"/>
        <v>0.53846153846153844</v>
      </c>
      <c r="BG13" s="10"/>
    </row>
    <row r="14" spans="1:59" x14ac:dyDescent="0.2">
      <c r="A14" s="4" t="s">
        <v>125</v>
      </c>
      <c r="B14" s="41"/>
      <c r="C14" s="7">
        <v>1</v>
      </c>
      <c r="D14" s="7">
        <v>3</v>
      </c>
      <c r="E14" s="7">
        <v>0</v>
      </c>
      <c r="F14" s="53">
        <v>-2</v>
      </c>
      <c r="G14" s="7">
        <v>-3</v>
      </c>
      <c r="H14" s="7">
        <v>-3</v>
      </c>
      <c r="I14" s="7">
        <v>2</v>
      </c>
      <c r="J14" s="7">
        <v>-2</v>
      </c>
      <c r="K14" s="41"/>
      <c r="L14" s="7"/>
      <c r="M14" s="7">
        <v>-1</v>
      </c>
      <c r="N14" s="7">
        <v>2</v>
      </c>
      <c r="O14" s="53">
        <v>1</v>
      </c>
      <c r="P14" s="7">
        <v>-1</v>
      </c>
      <c r="Q14" s="7"/>
      <c r="R14" s="7">
        <v>0</v>
      </c>
      <c r="S14" s="7">
        <v>2</v>
      </c>
      <c r="T14" s="7">
        <v>-3</v>
      </c>
      <c r="U14" s="7"/>
      <c r="V14" s="7"/>
      <c r="W14" s="41"/>
      <c r="X14" s="7">
        <v>-2</v>
      </c>
      <c r="Y14" s="7">
        <v>1</v>
      </c>
      <c r="Z14" s="7">
        <v>-2</v>
      </c>
      <c r="AA14" s="53">
        <v>-3</v>
      </c>
      <c r="AB14" s="7">
        <v>3</v>
      </c>
      <c r="AC14" s="7">
        <v>-1</v>
      </c>
      <c r="AD14" s="7">
        <v>5</v>
      </c>
      <c r="AE14" s="7"/>
      <c r="AF14" s="7">
        <v>-1</v>
      </c>
      <c r="AG14" s="7">
        <v>0</v>
      </c>
      <c r="AH14" s="7">
        <v>2</v>
      </c>
      <c r="AI14" s="7">
        <v>3</v>
      </c>
      <c r="AJ14" s="53">
        <v>-3</v>
      </c>
      <c r="AK14" s="7">
        <v>1</v>
      </c>
      <c r="AL14" s="7">
        <v>1</v>
      </c>
      <c r="AM14" s="7"/>
      <c r="AN14" s="7">
        <v>-1</v>
      </c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31">
        <v>10</v>
      </c>
      <c r="AZ14" s="8">
        <f t="shared" si="0"/>
        <v>30</v>
      </c>
      <c r="BA14" s="8">
        <f t="shared" si="1"/>
        <v>13</v>
      </c>
      <c r="BB14" s="8">
        <f t="shared" si="2"/>
        <v>3</v>
      </c>
      <c r="BC14" s="8">
        <f t="shared" si="3"/>
        <v>14</v>
      </c>
      <c r="BD14" s="8">
        <f t="shared" si="4"/>
        <v>42</v>
      </c>
      <c r="BE14" s="8">
        <f t="shared" si="5"/>
        <v>-1</v>
      </c>
      <c r="BF14" s="10">
        <f t="shared" si="6"/>
        <v>0.46666666666666667</v>
      </c>
      <c r="BG14" s="10"/>
    </row>
    <row r="15" spans="1:59" x14ac:dyDescent="0.2">
      <c r="A15" s="4" t="s">
        <v>79</v>
      </c>
      <c r="B15" s="41"/>
      <c r="C15" s="7">
        <v>1</v>
      </c>
      <c r="D15" s="7">
        <v>-3</v>
      </c>
      <c r="E15" s="7">
        <v>0</v>
      </c>
      <c r="F15" s="7"/>
      <c r="G15" s="7">
        <v>3</v>
      </c>
      <c r="H15" s="7">
        <v>-3</v>
      </c>
      <c r="I15" s="53">
        <v>2</v>
      </c>
      <c r="J15" s="7">
        <v>-2</v>
      </c>
      <c r="K15" s="41"/>
      <c r="L15" s="7">
        <v>-3</v>
      </c>
      <c r="M15" s="7">
        <v>-1</v>
      </c>
      <c r="N15" s="7"/>
      <c r="O15" s="7"/>
      <c r="P15" s="7"/>
      <c r="Q15" s="53">
        <v>2</v>
      </c>
      <c r="R15" s="7"/>
      <c r="S15" s="7">
        <v>2</v>
      </c>
      <c r="T15" s="7">
        <v>-3</v>
      </c>
      <c r="U15" s="7">
        <v>0</v>
      </c>
      <c r="V15" s="7">
        <v>-1</v>
      </c>
      <c r="W15" s="41"/>
      <c r="X15" s="7">
        <v>-2</v>
      </c>
      <c r="Y15" s="7">
        <v>-1</v>
      </c>
      <c r="Z15" s="7">
        <v>2</v>
      </c>
      <c r="AA15" s="7">
        <v>3</v>
      </c>
      <c r="AB15" s="7">
        <v>3</v>
      </c>
      <c r="AC15" s="7"/>
      <c r="AD15" s="7"/>
      <c r="AE15" s="7">
        <v>0</v>
      </c>
      <c r="AF15" s="7"/>
      <c r="AG15" s="7"/>
      <c r="AH15" s="7"/>
      <c r="AI15" s="7"/>
      <c r="AJ15" s="7">
        <v>3</v>
      </c>
      <c r="AK15" s="53">
        <v>1</v>
      </c>
      <c r="AL15" s="7">
        <v>1</v>
      </c>
      <c r="AM15" s="7">
        <v>1</v>
      </c>
      <c r="AN15" s="7">
        <v>-1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31">
        <v>11</v>
      </c>
      <c r="AZ15" s="8">
        <f t="shared" si="0"/>
        <v>25</v>
      </c>
      <c r="BA15" s="8">
        <f t="shared" si="1"/>
        <v>12</v>
      </c>
      <c r="BB15" s="8">
        <f t="shared" si="2"/>
        <v>3</v>
      </c>
      <c r="BC15" s="8">
        <f t="shared" si="3"/>
        <v>10</v>
      </c>
      <c r="BD15" s="8">
        <f t="shared" si="4"/>
        <v>39</v>
      </c>
      <c r="BE15" s="8">
        <f t="shared" si="5"/>
        <v>4</v>
      </c>
      <c r="BF15" s="10">
        <f t="shared" si="6"/>
        <v>0.52</v>
      </c>
      <c r="BG15" s="10"/>
    </row>
    <row r="16" spans="1:59" x14ac:dyDescent="0.2">
      <c r="A16" s="4" t="s">
        <v>86</v>
      </c>
      <c r="B16" s="41"/>
      <c r="C16" s="7">
        <v>1</v>
      </c>
      <c r="D16" s="7">
        <v>-3</v>
      </c>
      <c r="E16" s="7">
        <v>0</v>
      </c>
      <c r="F16" s="7">
        <v>2</v>
      </c>
      <c r="G16" s="7">
        <v>3</v>
      </c>
      <c r="H16" s="53">
        <v>-3</v>
      </c>
      <c r="I16" s="7">
        <v>-2</v>
      </c>
      <c r="J16" s="7"/>
      <c r="K16" s="41"/>
      <c r="L16" s="7">
        <v>3</v>
      </c>
      <c r="M16" s="7">
        <v>-1</v>
      </c>
      <c r="N16" s="7"/>
      <c r="O16" s="7">
        <v>1</v>
      </c>
      <c r="P16" s="7">
        <v>-1</v>
      </c>
      <c r="Q16" s="7"/>
      <c r="R16" s="7">
        <v>0</v>
      </c>
      <c r="S16" s="53">
        <v>2</v>
      </c>
      <c r="T16" s="7">
        <v>-3</v>
      </c>
      <c r="U16" s="7">
        <v>0</v>
      </c>
      <c r="V16" s="7">
        <v>-1</v>
      </c>
      <c r="W16" s="41"/>
      <c r="X16" s="7"/>
      <c r="Y16" s="7"/>
      <c r="Z16" s="7">
        <v>-2</v>
      </c>
      <c r="AA16" s="7">
        <v>3</v>
      </c>
      <c r="AB16" s="7"/>
      <c r="AC16" s="7">
        <v>1</v>
      </c>
      <c r="AD16" s="7">
        <v>5</v>
      </c>
      <c r="AE16" s="7">
        <v>0</v>
      </c>
      <c r="AF16" s="7"/>
      <c r="AG16" s="53">
        <v>0</v>
      </c>
      <c r="AH16" s="7">
        <v>2</v>
      </c>
      <c r="AI16" s="7">
        <v>-3</v>
      </c>
      <c r="AJ16" s="7">
        <v>-3</v>
      </c>
      <c r="AK16" s="7">
        <v>-1</v>
      </c>
      <c r="AL16" s="7"/>
      <c r="AM16" s="7">
        <v>1</v>
      </c>
      <c r="AN16" s="7">
        <v>-1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31">
        <v>12</v>
      </c>
      <c r="AZ16" s="8">
        <f t="shared" si="0"/>
        <v>28</v>
      </c>
      <c r="BA16" s="8">
        <f t="shared" si="1"/>
        <v>11</v>
      </c>
      <c r="BB16" s="8">
        <f t="shared" si="2"/>
        <v>5</v>
      </c>
      <c r="BC16" s="8">
        <f t="shared" si="3"/>
        <v>12</v>
      </c>
      <c r="BD16" s="8">
        <f t="shared" si="4"/>
        <v>38</v>
      </c>
      <c r="BE16" s="8">
        <f t="shared" si="5"/>
        <v>0</v>
      </c>
      <c r="BF16" s="10">
        <f t="shared" si="6"/>
        <v>0.45238095238095238</v>
      </c>
      <c r="BG16" s="10"/>
    </row>
    <row r="17" spans="1:59" x14ac:dyDescent="0.2">
      <c r="A17" s="4" t="s">
        <v>78</v>
      </c>
      <c r="B17" s="57"/>
      <c r="C17" s="7">
        <v>-1</v>
      </c>
      <c r="D17" s="7">
        <v>-3</v>
      </c>
      <c r="E17" s="7"/>
      <c r="F17" s="7"/>
      <c r="G17" s="7"/>
      <c r="H17" s="53">
        <v>3</v>
      </c>
      <c r="I17" s="7">
        <v>-2</v>
      </c>
      <c r="J17" s="7">
        <v>2</v>
      </c>
      <c r="K17" s="41"/>
      <c r="L17" s="7">
        <v>3</v>
      </c>
      <c r="M17" s="7">
        <v>-1</v>
      </c>
      <c r="N17" s="7">
        <v>-2</v>
      </c>
      <c r="O17" s="7">
        <v>1</v>
      </c>
      <c r="P17" s="7">
        <v>-1</v>
      </c>
      <c r="Q17" s="7">
        <v>2</v>
      </c>
      <c r="R17" s="7"/>
      <c r="S17" s="7">
        <v>2</v>
      </c>
      <c r="T17" s="7">
        <v>-3</v>
      </c>
      <c r="U17" s="7"/>
      <c r="V17" s="7">
        <v>-1</v>
      </c>
      <c r="W17" s="41"/>
      <c r="X17" s="7">
        <v>2</v>
      </c>
      <c r="Y17" s="53">
        <v>1</v>
      </c>
      <c r="Z17" s="7">
        <v>2</v>
      </c>
      <c r="AA17" s="7">
        <v>-3</v>
      </c>
      <c r="AB17" s="7"/>
      <c r="AC17" s="7"/>
      <c r="AD17" s="7"/>
      <c r="AE17" s="7">
        <v>0</v>
      </c>
      <c r="AF17" s="7"/>
      <c r="AG17" s="7"/>
      <c r="AH17" s="7"/>
      <c r="AI17" s="53">
        <v>3</v>
      </c>
      <c r="AJ17" s="7"/>
      <c r="AK17" s="7"/>
      <c r="AL17" s="7">
        <v>1</v>
      </c>
      <c r="AM17" s="7">
        <v>-1</v>
      </c>
      <c r="AN17" s="7">
        <v>1</v>
      </c>
      <c r="AO17" s="7"/>
      <c r="AP17" s="7"/>
      <c r="AQ17" s="7"/>
      <c r="AR17" s="42"/>
      <c r="AS17" s="7"/>
      <c r="AT17" s="7"/>
      <c r="AU17" s="7"/>
      <c r="AV17" s="7"/>
      <c r="AW17" s="7"/>
      <c r="AX17" s="7"/>
      <c r="AY17" s="31">
        <v>13</v>
      </c>
      <c r="AZ17" s="8">
        <f t="shared" si="0"/>
        <v>23</v>
      </c>
      <c r="BA17" s="8">
        <f t="shared" si="1"/>
        <v>12</v>
      </c>
      <c r="BB17" s="8">
        <f t="shared" si="2"/>
        <v>1</v>
      </c>
      <c r="BC17" s="8">
        <f t="shared" si="3"/>
        <v>10</v>
      </c>
      <c r="BD17" s="8">
        <f t="shared" si="4"/>
        <v>37</v>
      </c>
      <c r="BE17" s="8">
        <f t="shared" si="5"/>
        <v>5</v>
      </c>
      <c r="BF17" s="10">
        <f t="shared" si="6"/>
        <v>0.53623188405797106</v>
      </c>
      <c r="BG17" s="10"/>
    </row>
    <row r="18" spans="1:59" x14ac:dyDescent="0.2">
      <c r="A18" s="4" t="s">
        <v>113</v>
      </c>
      <c r="B18" s="41"/>
      <c r="C18" s="53">
        <v>-1</v>
      </c>
      <c r="D18" s="7">
        <v>3</v>
      </c>
      <c r="E18" s="7">
        <v>0</v>
      </c>
      <c r="F18" s="7">
        <v>2</v>
      </c>
      <c r="G18" s="7">
        <v>3</v>
      </c>
      <c r="H18" s="7">
        <v>-3</v>
      </c>
      <c r="I18" s="7">
        <v>2</v>
      </c>
      <c r="J18" s="7">
        <v>-2</v>
      </c>
      <c r="K18" s="41"/>
      <c r="L18" s="7">
        <v>3</v>
      </c>
      <c r="M18" s="7"/>
      <c r="N18" s="7">
        <v>-2</v>
      </c>
      <c r="O18" s="7">
        <v>1</v>
      </c>
      <c r="P18" s="7">
        <v>1</v>
      </c>
      <c r="Q18" s="7">
        <v>2</v>
      </c>
      <c r="R18" s="7">
        <v>0</v>
      </c>
      <c r="S18" s="7">
        <v>-2</v>
      </c>
      <c r="T18" s="7">
        <v>-3</v>
      </c>
      <c r="U18" s="7">
        <v>0</v>
      </c>
      <c r="V18" s="53">
        <v>1</v>
      </c>
      <c r="W18" s="41"/>
      <c r="X18" s="7">
        <v>-2</v>
      </c>
      <c r="Y18" s="7"/>
      <c r="Z18" s="7"/>
      <c r="AA18" s="7"/>
      <c r="AB18" s="7"/>
      <c r="AC18" s="7"/>
      <c r="AD18" s="7"/>
      <c r="AE18" s="7">
        <v>0</v>
      </c>
      <c r="AF18" s="53">
        <v>-1</v>
      </c>
      <c r="AG18" s="7"/>
      <c r="AH18" s="7">
        <v>-2</v>
      </c>
      <c r="AI18" s="7">
        <v>3</v>
      </c>
      <c r="AJ18" s="7">
        <v>-3</v>
      </c>
      <c r="AK18" s="7">
        <v>-1</v>
      </c>
      <c r="AL18" s="7">
        <v>-1</v>
      </c>
      <c r="AM18" s="7">
        <v>1</v>
      </c>
      <c r="AN18" s="7">
        <v>-1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31">
        <v>14</v>
      </c>
      <c r="AZ18" s="8">
        <f t="shared" si="0"/>
        <v>28</v>
      </c>
      <c r="BA18" s="8">
        <f t="shared" si="1"/>
        <v>11</v>
      </c>
      <c r="BB18" s="8">
        <f t="shared" si="2"/>
        <v>4</v>
      </c>
      <c r="BC18" s="8">
        <f t="shared" si="3"/>
        <v>13</v>
      </c>
      <c r="BD18" s="8">
        <f t="shared" si="4"/>
        <v>37</v>
      </c>
      <c r="BE18" s="8">
        <f t="shared" si="5"/>
        <v>-2</v>
      </c>
      <c r="BF18" s="10">
        <f t="shared" si="6"/>
        <v>0.44047619047619047</v>
      </c>
      <c r="BG18" s="10"/>
    </row>
    <row r="19" spans="1:59" x14ac:dyDescent="0.2">
      <c r="A19" s="4" t="s">
        <v>20</v>
      </c>
      <c r="B19" s="41"/>
      <c r="C19" s="7">
        <v>1</v>
      </c>
      <c r="D19" s="53">
        <v>3</v>
      </c>
      <c r="E19" s="7">
        <v>0</v>
      </c>
      <c r="F19" s="7">
        <v>-2</v>
      </c>
      <c r="G19" s="7">
        <v>-3</v>
      </c>
      <c r="H19" s="7">
        <v>-3</v>
      </c>
      <c r="I19" s="7">
        <v>2</v>
      </c>
      <c r="J19" s="7">
        <v>2</v>
      </c>
      <c r="K19" s="41"/>
      <c r="L19" s="7">
        <v>-3</v>
      </c>
      <c r="M19" s="53">
        <v>-1</v>
      </c>
      <c r="N19" s="7">
        <v>-2</v>
      </c>
      <c r="O19" s="7">
        <v>-1</v>
      </c>
      <c r="P19" s="7">
        <v>-1</v>
      </c>
      <c r="Q19" s="7">
        <v>2</v>
      </c>
      <c r="R19" s="7">
        <v>0</v>
      </c>
      <c r="S19" s="7"/>
      <c r="T19" s="7">
        <v>-3</v>
      </c>
      <c r="U19" s="7">
        <v>0</v>
      </c>
      <c r="V19" s="7">
        <v>-1</v>
      </c>
      <c r="W19" s="41"/>
      <c r="X19" s="7">
        <v>-2</v>
      </c>
      <c r="Y19" s="7"/>
      <c r="Z19" s="7">
        <v>-2</v>
      </c>
      <c r="AA19" s="7"/>
      <c r="AB19" s="7"/>
      <c r="AC19" s="53">
        <v>1</v>
      </c>
      <c r="AD19" s="7">
        <v>5</v>
      </c>
      <c r="AE19" s="7">
        <v>0</v>
      </c>
      <c r="AF19" s="7">
        <v>1</v>
      </c>
      <c r="AG19" s="7">
        <v>0</v>
      </c>
      <c r="AH19" s="7">
        <v>-2</v>
      </c>
      <c r="AI19" s="53">
        <v>-3</v>
      </c>
      <c r="AJ19" s="7">
        <v>-3</v>
      </c>
      <c r="AK19" s="7">
        <v>-1</v>
      </c>
      <c r="AL19" s="7">
        <v>1</v>
      </c>
      <c r="AM19" s="7">
        <v>1</v>
      </c>
      <c r="AN19" s="7">
        <v>-1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31">
        <v>15</v>
      </c>
      <c r="AZ19" s="8">
        <f t="shared" si="0"/>
        <v>32</v>
      </c>
      <c r="BA19" s="8">
        <f t="shared" si="1"/>
        <v>10</v>
      </c>
      <c r="BB19" s="8">
        <f t="shared" si="2"/>
        <v>5</v>
      </c>
      <c r="BC19" s="8">
        <f t="shared" si="3"/>
        <v>17</v>
      </c>
      <c r="BD19" s="8">
        <f t="shared" si="4"/>
        <v>35</v>
      </c>
      <c r="BE19" s="8">
        <f t="shared" si="5"/>
        <v>-15</v>
      </c>
      <c r="BF19" s="10">
        <f t="shared" si="6"/>
        <v>0.36458333333333331</v>
      </c>
      <c r="BG19" s="10"/>
    </row>
    <row r="20" spans="1:59" x14ac:dyDescent="0.2">
      <c r="A20" s="4" t="s">
        <v>76</v>
      </c>
      <c r="B20" s="41"/>
      <c r="C20" s="7">
        <v>-1</v>
      </c>
      <c r="D20" s="7">
        <v>-3</v>
      </c>
      <c r="E20" s="7"/>
      <c r="F20" s="7">
        <v>-2</v>
      </c>
      <c r="G20" s="7">
        <v>3</v>
      </c>
      <c r="H20" s="7"/>
      <c r="I20" s="7">
        <v>-2</v>
      </c>
      <c r="J20" s="7">
        <v>2</v>
      </c>
      <c r="K20" s="41"/>
      <c r="L20" s="7"/>
      <c r="M20" s="53">
        <v>1</v>
      </c>
      <c r="N20" s="7">
        <v>2</v>
      </c>
      <c r="O20" s="7">
        <v>-1</v>
      </c>
      <c r="P20" s="7">
        <v>1</v>
      </c>
      <c r="Q20" s="7">
        <v>-2</v>
      </c>
      <c r="R20" s="7">
        <v>0</v>
      </c>
      <c r="S20" s="7">
        <v>2</v>
      </c>
      <c r="T20" s="7">
        <v>3</v>
      </c>
      <c r="U20" s="7">
        <v>0</v>
      </c>
      <c r="V20" s="53">
        <v>-1</v>
      </c>
      <c r="W20" s="41"/>
      <c r="X20" s="7">
        <v>2</v>
      </c>
      <c r="Y20" s="7">
        <v>-1</v>
      </c>
      <c r="Z20" s="7">
        <v>-2</v>
      </c>
      <c r="AA20" s="7">
        <v>-3</v>
      </c>
      <c r="AB20" s="53">
        <v>-3</v>
      </c>
      <c r="AC20" s="7">
        <v>1</v>
      </c>
      <c r="AD20" s="7"/>
      <c r="AE20" s="7"/>
      <c r="AF20" s="7">
        <v>-1</v>
      </c>
      <c r="AG20" s="7">
        <v>0</v>
      </c>
      <c r="AH20" s="7">
        <v>-2</v>
      </c>
      <c r="AI20" s="7"/>
      <c r="AJ20" s="7">
        <v>3</v>
      </c>
      <c r="AK20" s="7">
        <v>-1</v>
      </c>
      <c r="AL20" s="7">
        <v>-1</v>
      </c>
      <c r="AM20" s="7">
        <v>-1</v>
      </c>
      <c r="AN20" s="7">
        <v>-1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31">
        <v>16</v>
      </c>
      <c r="AZ20" s="8">
        <f t="shared" si="0"/>
        <v>30</v>
      </c>
      <c r="BA20" s="8">
        <f t="shared" si="1"/>
        <v>10</v>
      </c>
      <c r="BB20" s="8">
        <f t="shared" si="2"/>
        <v>3</v>
      </c>
      <c r="BC20" s="8">
        <f t="shared" si="3"/>
        <v>17</v>
      </c>
      <c r="BD20" s="8">
        <f t="shared" si="4"/>
        <v>33</v>
      </c>
      <c r="BE20" s="8">
        <f t="shared" si="5"/>
        <v>-8</v>
      </c>
      <c r="BF20" s="10">
        <f t="shared" si="6"/>
        <v>0.36666666666666664</v>
      </c>
      <c r="BG20" s="10"/>
    </row>
    <row r="21" spans="1:59" x14ac:dyDescent="0.2">
      <c r="A21" s="4" t="s">
        <v>80</v>
      </c>
      <c r="B21" s="41"/>
      <c r="C21" s="53">
        <v>1</v>
      </c>
      <c r="D21" s="7">
        <v>3</v>
      </c>
      <c r="E21" s="7">
        <v>0</v>
      </c>
      <c r="F21" s="7">
        <v>-2</v>
      </c>
      <c r="G21" s="7"/>
      <c r="H21" s="7">
        <v>-3</v>
      </c>
      <c r="I21" s="7">
        <v>2</v>
      </c>
      <c r="J21" s="7">
        <v>2</v>
      </c>
      <c r="K21" s="41"/>
      <c r="L21" s="7">
        <v>3</v>
      </c>
      <c r="M21" s="7">
        <v>1</v>
      </c>
      <c r="N21" s="7">
        <v>2</v>
      </c>
      <c r="O21" s="7"/>
      <c r="P21" s="53">
        <v>-1</v>
      </c>
      <c r="Q21" s="7">
        <v>-2</v>
      </c>
      <c r="R21" s="7">
        <v>0</v>
      </c>
      <c r="S21" s="7">
        <v>2</v>
      </c>
      <c r="T21" s="7"/>
      <c r="U21" s="7"/>
      <c r="V21" s="7"/>
      <c r="W21" s="41"/>
      <c r="X21" s="7"/>
      <c r="Y21" s="7"/>
      <c r="Z21" s="7"/>
      <c r="AA21" s="7"/>
      <c r="AB21" s="7"/>
      <c r="AC21" s="7"/>
      <c r="AD21" s="7">
        <v>5</v>
      </c>
      <c r="AE21" s="7"/>
      <c r="AF21" s="7">
        <v>-1</v>
      </c>
      <c r="AG21" s="7"/>
      <c r="AH21" s="7"/>
      <c r="AI21" s="7">
        <v>-3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31">
        <v>17</v>
      </c>
      <c r="AZ21" s="8">
        <f t="shared" si="0"/>
        <v>17</v>
      </c>
      <c r="BA21" s="8">
        <f t="shared" si="1"/>
        <v>9</v>
      </c>
      <c r="BB21" s="8">
        <f t="shared" si="2"/>
        <v>2</v>
      </c>
      <c r="BC21" s="8">
        <f t="shared" si="3"/>
        <v>6</v>
      </c>
      <c r="BD21" s="8">
        <f t="shared" si="4"/>
        <v>29</v>
      </c>
      <c r="BE21" s="8">
        <f t="shared" si="5"/>
        <v>9</v>
      </c>
      <c r="BF21" s="10">
        <f t="shared" si="6"/>
        <v>0.56862745098039214</v>
      </c>
      <c r="BG21" s="10"/>
    </row>
    <row r="22" spans="1:59" x14ac:dyDescent="0.2">
      <c r="A22" s="4" t="s">
        <v>178</v>
      </c>
      <c r="B22" s="41"/>
      <c r="C22" s="7"/>
      <c r="D22" s="7"/>
      <c r="E22" s="7"/>
      <c r="F22" s="7"/>
      <c r="G22" s="7"/>
      <c r="H22" s="7"/>
      <c r="I22" s="7"/>
      <c r="J22" s="7"/>
      <c r="K22" s="41"/>
      <c r="L22" s="7"/>
      <c r="M22" s="7"/>
      <c r="N22" s="7"/>
      <c r="O22" s="7">
        <v>1</v>
      </c>
      <c r="P22" s="7"/>
      <c r="Q22" s="7">
        <v>-2</v>
      </c>
      <c r="R22" s="7">
        <v>0</v>
      </c>
      <c r="S22" s="7"/>
      <c r="T22" s="7"/>
      <c r="U22" s="7"/>
      <c r="V22" s="7"/>
      <c r="W22" s="41"/>
      <c r="X22" s="7"/>
      <c r="Y22" s="7">
        <v>-1</v>
      </c>
      <c r="Z22" s="7">
        <v>2</v>
      </c>
      <c r="AA22" s="7">
        <v>-3</v>
      </c>
      <c r="AB22" s="7">
        <v>3</v>
      </c>
      <c r="AC22" s="7"/>
      <c r="AD22" s="53">
        <v>5</v>
      </c>
      <c r="AE22" s="7">
        <v>0</v>
      </c>
      <c r="AF22" s="7">
        <v>1</v>
      </c>
      <c r="AG22" s="7"/>
      <c r="AH22" s="7">
        <v>-2</v>
      </c>
      <c r="AI22" s="7">
        <v>3</v>
      </c>
      <c r="AJ22" s="7"/>
      <c r="AK22" s="7"/>
      <c r="AL22" s="7">
        <v>1</v>
      </c>
      <c r="AM22" s="7">
        <v>-1</v>
      </c>
      <c r="AN22" s="7">
        <v>-1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31">
        <v>18</v>
      </c>
      <c r="AZ22" s="8">
        <f t="shared" si="0"/>
        <v>15</v>
      </c>
      <c r="BA22" s="8">
        <f t="shared" si="1"/>
        <v>7</v>
      </c>
      <c r="BB22" s="8">
        <f t="shared" si="2"/>
        <v>2</v>
      </c>
      <c r="BC22" s="8">
        <f t="shared" si="3"/>
        <v>6</v>
      </c>
      <c r="BD22" s="8">
        <f t="shared" si="4"/>
        <v>23</v>
      </c>
      <c r="BE22" s="8">
        <f t="shared" si="5"/>
        <v>6</v>
      </c>
      <c r="BF22" s="10">
        <f t="shared" si="6"/>
        <v>0.51111111111111107</v>
      </c>
      <c r="BG22" s="10"/>
    </row>
    <row r="23" spans="1:59" x14ac:dyDescent="0.2">
      <c r="A23" s="4" t="s">
        <v>94</v>
      </c>
      <c r="B23" s="41"/>
      <c r="C23" s="7"/>
      <c r="D23" s="7"/>
      <c r="E23" s="7"/>
      <c r="F23" s="7"/>
      <c r="G23" s="7"/>
      <c r="H23" s="7"/>
      <c r="I23" s="7"/>
      <c r="J23" s="7"/>
      <c r="K23" s="41"/>
      <c r="L23" s="7"/>
      <c r="M23" s="7"/>
      <c r="N23" s="7"/>
      <c r="O23" s="7">
        <v>1</v>
      </c>
      <c r="P23" s="7">
        <v>1</v>
      </c>
      <c r="Q23" s="7">
        <v>-2</v>
      </c>
      <c r="R23" s="7"/>
      <c r="S23" s="7">
        <v>-2</v>
      </c>
      <c r="T23" s="7"/>
      <c r="U23" s="7"/>
      <c r="V23" s="7"/>
      <c r="W23" s="41"/>
      <c r="X23" s="7"/>
      <c r="Y23" s="7">
        <v>-1</v>
      </c>
      <c r="Z23" s="53">
        <v>2</v>
      </c>
      <c r="AA23" s="7">
        <v>3</v>
      </c>
      <c r="AB23" s="7">
        <v>-3</v>
      </c>
      <c r="AC23" s="7"/>
      <c r="AD23" s="7">
        <v>-5</v>
      </c>
      <c r="AE23" s="7"/>
      <c r="AF23" s="7"/>
      <c r="AG23" s="7">
        <v>0</v>
      </c>
      <c r="AH23" s="7">
        <v>2</v>
      </c>
      <c r="AI23" s="7"/>
      <c r="AJ23" s="7"/>
      <c r="AK23" s="7">
        <v>1</v>
      </c>
      <c r="AL23" s="7"/>
      <c r="AM23" s="7"/>
      <c r="AN23" s="7">
        <v>1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31">
        <v>19</v>
      </c>
      <c r="AZ23" s="8">
        <f t="shared" si="0"/>
        <v>13</v>
      </c>
      <c r="BA23" s="8">
        <f t="shared" si="1"/>
        <v>7</v>
      </c>
      <c r="BB23" s="8">
        <f t="shared" si="2"/>
        <v>1</v>
      </c>
      <c r="BC23" s="8">
        <f t="shared" si="3"/>
        <v>5</v>
      </c>
      <c r="BD23" s="8">
        <f t="shared" si="4"/>
        <v>22</v>
      </c>
      <c r="BE23" s="8">
        <f t="shared" si="5"/>
        <v>-2</v>
      </c>
      <c r="BF23" s="10">
        <f t="shared" si="6"/>
        <v>0.5641025641025641</v>
      </c>
      <c r="BG23" s="10"/>
    </row>
    <row r="24" spans="1:59" x14ac:dyDescent="0.2">
      <c r="A24" s="4" t="s">
        <v>161</v>
      </c>
      <c r="B24" s="41"/>
      <c r="C24" s="7"/>
      <c r="D24" s="7">
        <v>3</v>
      </c>
      <c r="E24" s="7">
        <v>0</v>
      </c>
      <c r="F24" s="7"/>
      <c r="G24" s="7">
        <v>3</v>
      </c>
      <c r="H24" s="7">
        <v>-3</v>
      </c>
      <c r="I24" s="7">
        <v>-2</v>
      </c>
      <c r="J24" s="7"/>
      <c r="K24" s="41"/>
      <c r="L24" s="53">
        <v>-3</v>
      </c>
      <c r="M24" s="7">
        <v>-1</v>
      </c>
      <c r="N24" s="7"/>
      <c r="O24" s="7"/>
      <c r="P24" s="7">
        <v>1</v>
      </c>
      <c r="Q24" s="7">
        <v>2</v>
      </c>
      <c r="R24" s="7">
        <v>0</v>
      </c>
      <c r="S24" s="7"/>
      <c r="T24" s="7"/>
      <c r="U24" s="7"/>
      <c r="V24" s="7"/>
      <c r="W24" s="41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v>-3</v>
      </c>
      <c r="AJ24" s="7">
        <v>-3</v>
      </c>
      <c r="AK24" s="53">
        <v>-1</v>
      </c>
      <c r="AL24" s="7">
        <v>-1</v>
      </c>
      <c r="AM24" s="7">
        <v>1</v>
      </c>
      <c r="AN24" s="7">
        <v>1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31">
        <v>20</v>
      </c>
      <c r="AZ24" s="8">
        <f t="shared" si="0"/>
        <v>16</v>
      </c>
      <c r="BA24" s="8">
        <f t="shared" si="1"/>
        <v>6</v>
      </c>
      <c r="BB24" s="8">
        <f t="shared" si="2"/>
        <v>2</v>
      </c>
      <c r="BC24" s="8">
        <f t="shared" si="3"/>
        <v>8</v>
      </c>
      <c r="BD24" s="8">
        <f t="shared" si="4"/>
        <v>20</v>
      </c>
      <c r="BE24" s="8">
        <f t="shared" si="5"/>
        <v>-6</v>
      </c>
      <c r="BF24" s="10">
        <f t="shared" si="6"/>
        <v>0.41666666666666669</v>
      </c>
      <c r="BG24" s="10"/>
    </row>
    <row r="25" spans="1:59" x14ac:dyDescent="0.2">
      <c r="A25" s="4" t="s">
        <v>162</v>
      </c>
      <c r="B25" s="41"/>
      <c r="C25" s="7">
        <v>-1</v>
      </c>
      <c r="D25" s="7"/>
      <c r="E25" s="7"/>
      <c r="F25" s="7">
        <v>2</v>
      </c>
      <c r="G25" s="7">
        <v>3</v>
      </c>
      <c r="H25" s="7">
        <v>3</v>
      </c>
      <c r="I25" s="7">
        <v>2</v>
      </c>
      <c r="J25" s="7"/>
      <c r="K25" s="41"/>
      <c r="L25" s="7"/>
      <c r="M25" s="7"/>
      <c r="N25" s="7"/>
      <c r="O25" s="7"/>
      <c r="P25" s="7"/>
      <c r="Q25" s="7"/>
      <c r="R25" s="7"/>
      <c r="S25" s="7"/>
      <c r="T25" s="53">
        <v>3</v>
      </c>
      <c r="U25" s="7">
        <v>0</v>
      </c>
      <c r="V25" s="7"/>
      <c r="W25" s="41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31">
        <v>21</v>
      </c>
      <c r="AZ25" s="8">
        <f t="shared" si="0"/>
        <v>7</v>
      </c>
      <c r="BA25" s="8">
        <f t="shared" si="1"/>
        <v>5</v>
      </c>
      <c r="BB25" s="8">
        <f t="shared" si="2"/>
        <v>1</v>
      </c>
      <c r="BC25" s="8">
        <f t="shared" si="3"/>
        <v>1</v>
      </c>
      <c r="BD25" s="8">
        <f t="shared" si="4"/>
        <v>16</v>
      </c>
      <c r="BE25" s="8">
        <f t="shared" si="5"/>
        <v>12</v>
      </c>
      <c r="BF25" s="10">
        <f t="shared" si="6"/>
        <v>0.76190476190476186</v>
      </c>
      <c r="BG25" s="10"/>
    </row>
    <row r="26" spans="1:59" x14ac:dyDescent="0.2">
      <c r="A26" s="4" t="s">
        <v>107</v>
      </c>
      <c r="B26" s="41"/>
      <c r="C26" s="7"/>
      <c r="D26" s="7"/>
      <c r="E26" s="7"/>
      <c r="F26" s="7"/>
      <c r="G26" s="7"/>
      <c r="H26" s="7"/>
      <c r="I26" s="7"/>
      <c r="J26" s="7"/>
      <c r="K26" s="4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41"/>
      <c r="X26" s="7"/>
      <c r="Y26" s="7"/>
      <c r="Z26" s="7"/>
      <c r="AA26" s="7"/>
      <c r="AB26" s="7">
        <v>3</v>
      </c>
      <c r="AC26" s="7">
        <v>1</v>
      </c>
      <c r="AD26" s="7"/>
      <c r="AE26" s="7">
        <v>0</v>
      </c>
      <c r="AF26" s="7"/>
      <c r="AG26" s="7">
        <v>0</v>
      </c>
      <c r="AH26" s="7"/>
      <c r="AI26" s="7"/>
      <c r="AJ26" s="7">
        <v>-3</v>
      </c>
      <c r="AK26" s="7">
        <v>1</v>
      </c>
      <c r="AL26" s="7">
        <v>1</v>
      </c>
      <c r="AM26" s="7">
        <v>-1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31">
        <v>22</v>
      </c>
      <c r="AZ26" s="8">
        <f t="shared" si="0"/>
        <v>8</v>
      </c>
      <c r="BA26" s="8">
        <f t="shared" si="1"/>
        <v>4</v>
      </c>
      <c r="BB26" s="8">
        <f t="shared" si="2"/>
        <v>2</v>
      </c>
      <c r="BC26" s="8">
        <f t="shared" si="3"/>
        <v>2</v>
      </c>
      <c r="BD26" s="8">
        <f t="shared" si="4"/>
        <v>14</v>
      </c>
      <c r="BE26" s="8">
        <f t="shared" si="5"/>
        <v>2</v>
      </c>
      <c r="BF26" s="10">
        <f t="shared" si="6"/>
        <v>0.58333333333333337</v>
      </c>
      <c r="BG26" s="10"/>
    </row>
    <row r="27" spans="1:59" x14ac:dyDescent="0.2">
      <c r="A27" s="4" t="s">
        <v>208</v>
      </c>
      <c r="B27" s="41"/>
      <c r="C27" s="7"/>
      <c r="D27" s="7"/>
      <c r="E27" s="7"/>
      <c r="F27" s="7"/>
      <c r="G27" s="7"/>
      <c r="H27" s="7"/>
      <c r="I27" s="7"/>
      <c r="J27" s="7"/>
      <c r="K27" s="4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41"/>
      <c r="X27" s="7"/>
      <c r="Y27" s="7">
        <v>1</v>
      </c>
      <c r="Z27" s="7"/>
      <c r="AA27" s="7">
        <v>-3</v>
      </c>
      <c r="AB27" s="7"/>
      <c r="AC27" s="7">
        <v>-1</v>
      </c>
      <c r="AD27" s="53">
        <v>-5</v>
      </c>
      <c r="AE27" s="7">
        <v>0</v>
      </c>
      <c r="AF27" s="7"/>
      <c r="AG27" s="7"/>
      <c r="AH27" s="7">
        <v>2</v>
      </c>
      <c r="AI27" s="7">
        <v>3</v>
      </c>
      <c r="AJ27" s="7">
        <v>-3</v>
      </c>
      <c r="AK27" s="7">
        <v>-1</v>
      </c>
      <c r="AL27" s="7"/>
      <c r="AM27" s="7"/>
      <c r="AN27" s="7">
        <v>1</v>
      </c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31">
        <v>23</v>
      </c>
      <c r="AZ27" s="8">
        <f t="shared" si="0"/>
        <v>10</v>
      </c>
      <c r="BA27" s="8">
        <f t="shared" si="1"/>
        <v>4</v>
      </c>
      <c r="BB27" s="8">
        <f t="shared" si="2"/>
        <v>1</v>
      </c>
      <c r="BC27" s="8">
        <f t="shared" si="3"/>
        <v>5</v>
      </c>
      <c r="BD27" s="8">
        <f t="shared" si="4"/>
        <v>13</v>
      </c>
      <c r="BE27" s="8">
        <f t="shared" si="5"/>
        <v>-6</v>
      </c>
      <c r="BF27" s="10">
        <f t="shared" si="6"/>
        <v>0.43333333333333335</v>
      </c>
      <c r="BG27" s="10"/>
    </row>
    <row r="28" spans="1:59" x14ac:dyDescent="0.2">
      <c r="A28" s="4" t="s">
        <v>63</v>
      </c>
      <c r="B28" s="41"/>
      <c r="C28" s="7"/>
      <c r="D28" s="7"/>
      <c r="E28" s="7">
        <v>0</v>
      </c>
      <c r="F28" s="53">
        <v>2</v>
      </c>
      <c r="G28" s="7"/>
      <c r="H28" s="7">
        <v>3</v>
      </c>
      <c r="I28" s="7"/>
      <c r="J28" s="7"/>
      <c r="K28" s="41"/>
      <c r="L28" s="7"/>
      <c r="M28" s="7">
        <v>-1</v>
      </c>
      <c r="N28" s="7">
        <v>-2</v>
      </c>
      <c r="O28" s="7">
        <v>-1</v>
      </c>
      <c r="P28" s="7"/>
      <c r="Q28" s="7"/>
      <c r="R28" s="53">
        <v>0</v>
      </c>
      <c r="S28" s="7">
        <v>-2</v>
      </c>
      <c r="T28" s="7">
        <v>-3</v>
      </c>
      <c r="U28" s="7">
        <v>0</v>
      </c>
      <c r="V28" s="7">
        <v>-1</v>
      </c>
      <c r="W28" s="41"/>
      <c r="X28" s="7">
        <v>-2</v>
      </c>
      <c r="Y28" s="7"/>
      <c r="Z28" s="7"/>
      <c r="AA28" s="7">
        <v>-3</v>
      </c>
      <c r="AB28" s="7"/>
      <c r="AC28" s="53">
        <v>-1</v>
      </c>
      <c r="AD28" s="7"/>
      <c r="AE28" s="7">
        <v>0</v>
      </c>
      <c r="AF28" s="7">
        <v>-1</v>
      </c>
      <c r="AG28" s="7"/>
      <c r="AH28" s="7">
        <v>-2</v>
      </c>
      <c r="AI28" s="7">
        <v>-3</v>
      </c>
      <c r="AJ28" s="7">
        <v>-3</v>
      </c>
      <c r="AK28" s="7"/>
      <c r="AL28" s="7">
        <v>1</v>
      </c>
      <c r="AM28" s="7">
        <v>-1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31">
        <v>24</v>
      </c>
      <c r="AZ28" s="8">
        <f t="shared" si="0"/>
        <v>21</v>
      </c>
      <c r="BA28" s="8">
        <f t="shared" si="1"/>
        <v>3</v>
      </c>
      <c r="BB28" s="8">
        <f t="shared" si="2"/>
        <v>4</v>
      </c>
      <c r="BC28" s="8">
        <f t="shared" si="3"/>
        <v>14</v>
      </c>
      <c r="BD28" s="8">
        <f t="shared" si="4"/>
        <v>13</v>
      </c>
      <c r="BE28" s="8">
        <f t="shared" si="5"/>
        <v>-20</v>
      </c>
      <c r="BF28" s="10">
        <f t="shared" si="6"/>
        <v>0.20634920634920634</v>
      </c>
      <c r="BG28" s="10"/>
    </row>
    <row r="29" spans="1:59" x14ac:dyDescent="0.2">
      <c r="A29" s="4" t="s">
        <v>119</v>
      </c>
      <c r="B29" s="41"/>
      <c r="C29" s="7">
        <v>1</v>
      </c>
      <c r="D29" s="7">
        <v>3</v>
      </c>
      <c r="E29" s="7"/>
      <c r="F29" s="7"/>
      <c r="G29" s="7"/>
      <c r="H29" s="7">
        <v>3</v>
      </c>
      <c r="I29" s="7">
        <v>2</v>
      </c>
      <c r="J29" s="7"/>
      <c r="K29" s="4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1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31">
        <v>25</v>
      </c>
      <c r="AZ29" s="8">
        <f t="shared" si="0"/>
        <v>4</v>
      </c>
      <c r="BA29" s="8">
        <f t="shared" si="1"/>
        <v>4</v>
      </c>
      <c r="BB29" s="8">
        <f t="shared" si="2"/>
        <v>0</v>
      </c>
      <c r="BC29" s="8">
        <f t="shared" si="3"/>
        <v>0</v>
      </c>
      <c r="BD29" s="8">
        <f t="shared" si="4"/>
        <v>12</v>
      </c>
      <c r="BE29" s="8">
        <f t="shared" si="5"/>
        <v>9</v>
      </c>
      <c r="BF29" s="10">
        <f t="shared" si="6"/>
        <v>1</v>
      </c>
      <c r="BG29" s="10"/>
    </row>
    <row r="30" spans="1:59" hidden="1" x14ac:dyDescent="0.2">
      <c r="A30" s="4" t="s">
        <v>74</v>
      </c>
      <c r="B30" s="41"/>
      <c r="C30" s="7"/>
      <c r="D30" s="7"/>
      <c r="E30" s="7"/>
      <c r="F30" s="7"/>
      <c r="G30" s="7"/>
      <c r="H30" s="7"/>
      <c r="I30" s="7"/>
      <c r="J30" s="7"/>
      <c r="K30" s="4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1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31">
        <v>26</v>
      </c>
      <c r="AZ30" s="8">
        <f t="shared" si="0"/>
        <v>0</v>
      </c>
      <c r="BA30" s="8">
        <f t="shared" si="1"/>
        <v>0</v>
      </c>
      <c r="BB30" s="8">
        <f t="shared" si="2"/>
        <v>0</v>
      </c>
      <c r="BC30" s="8">
        <f t="shared" si="3"/>
        <v>0</v>
      </c>
      <c r="BD30" s="8">
        <f t="shared" si="4"/>
        <v>0</v>
      </c>
      <c r="BE30" s="8">
        <f t="shared" si="5"/>
        <v>0</v>
      </c>
      <c r="BF30" s="10" t="e">
        <f t="shared" si="6"/>
        <v>#DIV/0!</v>
      </c>
      <c r="BG30" s="10"/>
    </row>
    <row r="31" spans="1:59" x14ac:dyDescent="0.2">
      <c r="A31" s="4" t="s">
        <v>111</v>
      </c>
      <c r="B31" s="41"/>
      <c r="C31" s="7">
        <v>-1</v>
      </c>
      <c r="D31" s="7"/>
      <c r="E31" s="7"/>
      <c r="F31" s="7"/>
      <c r="G31" s="7">
        <v>-3</v>
      </c>
      <c r="H31" s="7"/>
      <c r="I31" s="7"/>
      <c r="J31" s="7"/>
      <c r="K31" s="41"/>
      <c r="L31" s="53">
        <v>3</v>
      </c>
      <c r="M31" s="7">
        <v>1</v>
      </c>
      <c r="N31" s="7">
        <v>-2</v>
      </c>
      <c r="O31" s="7"/>
      <c r="P31" s="7"/>
      <c r="Q31" s="7"/>
      <c r="R31" s="7"/>
      <c r="S31" s="7"/>
      <c r="T31" s="7"/>
      <c r="U31" s="7"/>
      <c r="V31" s="7"/>
      <c r="W31" s="4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>
        <v>1</v>
      </c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31">
        <v>26</v>
      </c>
      <c r="AZ31" s="8">
        <f t="shared" si="0"/>
        <v>6</v>
      </c>
      <c r="BA31" s="8">
        <f t="shared" si="1"/>
        <v>3</v>
      </c>
      <c r="BB31" s="8">
        <f t="shared" si="2"/>
        <v>0</v>
      </c>
      <c r="BC31" s="8">
        <f t="shared" si="3"/>
        <v>3</v>
      </c>
      <c r="BD31" s="8">
        <f t="shared" si="4"/>
        <v>9</v>
      </c>
      <c r="BE31" s="8">
        <f t="shared" si="5"/>
        <v>-1</v>
      </c>
      <c r="BF31" s="10">
        <f t="shared" si="6"/>
        <v>0.5</v>
      </c>
      <c r="BG31" s="10"/>
    </row>
    <row r="32" spans="1:59" x14ac:dyDescent="0.2">
      <c r="A32" s="4" t="s">
        <v>82</v>
      </c>
      <c r="B32" s="41"/>
      <c r="C32" s="7"/>
      <c r="D32" s="7"/>
      <c r="E32" s="7"/>
      <c r="F32" s="7"/>
      <c r="G32" s="7"/>
      <c r="H32" s="7"/>
      <c r="I32" s="7">
        <v>-2</v>
      </c>
      <c r="J32" s="7"/>
      <c r="K32" s="41"/>
      <c r="L32" s="7">
        <v>-3</v>
      </c>
      <c r="M32" s="7"/>
      <c r="N32" s="7"/>
      <c r="O32" s="7"/>
      <c r="P32" s="7"/>
      <c r="Q32" s="7"/>
      <c r="R32" s="7"/>
      <c r="S32" s="7"/>
      <c r="T32" s="53">
        <v>-3</v>
      </c>
      <c r="U32" s="7">
        <v>0</v>
      </c>
      <c r="V32" s="7">
        <v>1</v>
      </c>
      <c r="W32" s="41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>
        <v>3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31">
        <v>27</v>
      </c>
      <c r="AZ32" s="8">
        <f t="shared" si="0"/>
        <v>6</v>
      </c>
      <c r="BA32" s="8">
        <f t="shared" si="1"/>
        <v>2</v>
      </c>
      <c r="BB32" s="8">
        <f t="shared" si="2"/>
        <v>1</v>
      </c>
      <c r="BC32" s="8">
        <f t="shared" si="3"/>
        <v>3</v>
      </c>
      <c r="BD32" s="8">
        <f t="shared" si="4"/>
        <v>7</v>
      </c>
      <c r="BE32" s="8">
        <f t="shared" si="5"/>
        <v>-4</v>
      </c>
      <c r="BF32" s="10">
        <f t="shared" si="6"/>
        <v>0.3888888888888889</v>
      </c>
      <c r="BG32" s="10"/>
    </row>
    <row r="33" spans="1:59" x14ac:dyDescent="0.2">
      <c r="A33" s="4" t="s">
        <v>108</v>
      </c>
      <c r="B33" s="41"/>
      <c r="C33" s="7"/>
      <c r="D33" s="7">
        <v>-3</v>
      </c>
      <c r="E33" s="7"/>
      <c r="F33" s="7">
        <v>-2</v>
      </c>
      <c r="G33" s="7"/>
      <c r="H33" s="7"/>
      <c r="I33" s="7"/>
      <c r="J33" s="7"/>
      <c r="K33" s="41"/>
      <c r="L33" s="7">
        <v>-3</v>
      </c>
      <c r="M33" s="7"/>
      <c r="N33" s="53">
        <v>2</v>
      </c>
      <c r="O33" s="7">
        <v>-1</v>
      </c>
      <c r="P33" s="7">
        <v>-1</v>
      </c>
      <c r="Q33" s="7"/>
      <c r="R33" s="7"/>
      <c r="S33" s="7"/>
      <c r="T33" s="7">
        <v>3</v>
      </c>
      <c r="U33" s="7"/>
      <c r="V33" s="7"/>
      <c r="W33" s="41"/>
      <c r="X33" s="7"/>
      <c r="Y33" s="7"/>
      <c r="Z33" s="7"/>
      <c r="AA33" s="7"/>
      <c r="AB33" s="7"/>
      <c r="AC33" s="7"/>
      <c r="AD33" s="7"/>
      <c r="AE33" s="7"/>
      <c r="AF33" s="7">
        <v>-1</v>
      </c>
      <c r="AG33" s="7"/>
      <c r="AH33" s="7"/>
      <c r="AI33" s="7">
        <v>-3</v>
      </c>
      <c r="AJ33" s="7"/>
      <c r="AK33" s="7"/>
      <c r="AL33" s="7"/>
      <c r="AM33" s="7"/>
      <c r="AN33" s="7">
        <v>-1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31">
        <v>28</v>
      </c>
      <c r="AZ33" s="8">
        <f t="shared" si="0"/>
        <v>10</v>
      </c>
      <c r="BA33" s="8">
        <f t="shared" si="1"/>
        <v>2</v>
      </c>
      <c r="BB33" s="8">
        <f t="shared" si="2"/>
        <v>0</v>
      </c>
      <c r="BC33" s="8">
        <f t="shared" si="3"/>
        <v>8</v>
      </c>
      <c r="BD33" s="8">
        <f t="shared" si="4"/>
        <v>6</v>
      </c>
      <c r="BE33" s="8">
        <f t="shared" si="5"/>
        <v>-10</v>
      </c>
      <c r="BF33" s="10">
        <f t="shared" si="6"/>
        <v>0.2</v>
      </c>
      <c r="BG33" s="10"/>
    </row>
    <row r="34" spans="1:59" x14ac:dyDescent="0.2">
      <c r="A34" s="4" t="s">
        <v>59</v>
      </c>
      <c r="B34" s="41"/>
      <c r="C34" s="7"/>
      <c r="D34" s="7"/>
      <c r="E34" s="7"/>
      <c r="F34" s="7"/>
      <c r="G34" s="7"/>
      <c r="H34" s="7"/>
      <c r="I34" s="7">
        <v>2</v>
      </c>
      <c r="J34" s="7"/>
      <c r="K34" s="4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1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31">
        <v>29</v>
      </c>
      <c r="AZ34" s="8">
        <f t="shared" si="0"/>
        <v>1</v>
      </c>
      <c r="BA34" s="8">
        <f t="shared" si="1"/>
        <v>1</v>
      </c>
      <c r="BB34" s="8">
        <f t="shared" si="2"/>
        <v>0</v>
      </c>
      <c r="BC34" s="8">
        <f t="shared" si="3"/>
        <v>0</v>
      </c>
      <c r="BD34" s="8">
        <f t="shared" si="4"/>
        <v>3</v>
      </c>
      <c r="BE34" s="8">
        <f t="shared" si="5"/>
        <v>2</v>
      </c>
      <c r="BF34" s="10">
        <f t="shared" si="6"/>
        <v>1</v>
      </c>
      <c r="BG34" s="10"/>
    </row>
    <row r="35" spans="1:59" ht="14" customHeight="1" x14ac:dyDescent="0.2">
      <c r="A35" s="4" t="s">
        <v>72</v>
      </c>
      <c r="B35" s="41"/>
      <c r="C35" s="7"/>
      <c r="D35" s="7">
        <v>3</v>
      </c>
      <c r="E35" s="7"/>
      <c r="F35" s="7"/>
      <c r="G35" s="7"/>
      <c r="H35" s="7"/>
      <c r="I35" s="7"/>
      <c r="J35" s="7"/>
      <c r="K35" s="41"/>
      <c r="L35" s="7"/>
      <c r="M35" s="7"/>
      <c r="N35" s="7"/>
      <c r="O35" s="7"/>
      <c r="P35" s="7"/>
      <c r="Q35" s="7"/>
      <c r="R35" s="7"/>
      <c r="S35" s="7"/>
      <c r="T35" s="7">
        <v>-3</v>
      </c>
      <c r="U35" s="7"/>
      <c r="V35" s="7"/>
      <c r="W35" s="41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31">
        <v>30</v>
      </c>
      <c r="AZ35" s="8">
        <f t="shared" si="0"/>
        <v>2</v>
      </c>
      <c r="BA35" s="8">
        <f t="shared" si="1"/>
        <v>1</v>
      </c>
      <c r="BB35" s="8">
        <f t="shared" si="2"/>
        <v>0</v>
      </c>
      <c r="BC35" s="8">
        <f t="shared" si="3"/>
        <v>1</v>
      </c>
      <c r="BD35" s="8">
        <f t="shared" si="4"/>
        <v>3</v>
      </c>
      <c r="BE35" s="8">
        <f t="shared" si="5"/>
        <v>0</v>
      </c>
      <c r="BF35" s="10">
        <f t="shared" si="6"/>
        <v>0.5</v>
      </c>
      <c r="BG35" s="10"/>
    </row>
    <row r="36" spans="1:59" ht="14" customHeight="1" x14ac:dyDescent="0.2">
      <c r="A36" s="4" t="s">
        <v>219</v>
      </c>
      <c r="B36" s="41"/>
      <c r="C36" s="7"/>
      <c r="D36" s="7"/>
      <c r="E36" s="7"/>
      <c r="F36" s="7"/>
      <c r="G36" s="7"/>
      <c r="H36" s="7"/>
      <c r="I36" s="7"/>
      <c r="J36" s="7"/>
      <c r="K36" s="4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1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>
        <v>2</v>
      </c>
      <c r="AI36" s="7">
        <v>-3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31">
        <v>31</v>
      </c>
      <c r="AZ36" s="8">
        <f t="shared" si="0"/>
        <v>2</v>
      </c>
      <c r="BA36" s="8">
        <f t="shared" si="1"/>
        <v>1</v>
      </c>
      <c r="BB36" s="8">
        <f t="shared" si="2"/>
        <v>0</v>
      </c>
      <c r="BC36" s="8">
        <f t="shared" si="3"/>
        <v>1</v>
      </c>
      <c r="BD36" s="8">
        <f t="shared" si="4"/>
        <v>3</v>
      </c>
      <c r="BE36" s="8">
        <f t="shared" si="5"/>
        <v>-1</v>
      </c>
      <c r="BF36" s="10">
        <f t="shared" si="6"/>
        <v>0.5</v>
      </c>
      <c r="BG36" s="10"/>
    </row>
    <row r="37" spans="1:59" ht="14" customHeight="1" x14ac:dyDescent="0.2">
      <c r="A37" s="4" t="s">
        <v>19</v>
      </c>
      <c r="B37" s="41"/>
      <c r="C37" s="7">
        <v>1</v>
      </c>
      <c r="D37" s="7">
        <v>-3</v>
      </c>
      <c r="E37" s="7"/>
      <c r="F37" s="7"/>
      <c r="G37" s="7"/>
      <c r="H37" s="7"/>
      <c r="I37" s="7"/>
      <c r="J37" s="7"/>
      <c r="K37" s="4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1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31">
        <v>32</v>
      </c>
      <c r="AZ37" s="8">
        <f t="shared" si="0"/>
        <v>2</v>
      </c>
      <c r="BA37" s="8">
        <f t="shared" si="1"/>
        <v>1</v>
      </c>
      <c r="BB37" s="8">
        <f t="shared" si="2"/>
        <v>0</v>
      </c>
      <c r="BC37" s="8">
        <f t="shared" si="3"/>
        <v>1</v>
      </c>
      <c r="BD37" s="8">
        <f t="shared" si="4"/>
        <v>3</v>
      </c>
      <c r="BE37" s="8">
        <f t="shared" si="5"/>
        <v>-2</v>
      </c>
      <c r="BF37" s="10">
        <f t="shared" si="6"/>
        <v>0.5</v>
      </c>
      <c r="BG37" s="10"/>
    </row>
    <row r="38" spans="1:59" ht="14" customHeight="1" x14ac:dyDescent="0.2">
      <c r="A38" s="4" t="s">
        <v>203</v>
      </c>
      <c r="B38" s="41"/>
      <c r="C38" s="7"/>
      <c r="D38" s="7"/>
      <c r="E38" s="7"/>
      <c r="F38" s="7"/>
      <c r="G38" s="7"/>
      <c r="H38" s="7"/>
      <c r="I38" s="7"/>
      <c r="J38" s="7"/>
      <c r="K38" s="4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7"/>
      <c r="Y38" s="7"/>
      <c r="Z38" s="7"/>
      <c r="AA38" s="7">
        <v>-3</v>
      </c>
      <c r="AB38" s="7"/>
      <c r="AC38" s="7"/>
      <c r="AD38" s="7"/>
      <c r="AE38" s="7"/>
      <c r="AF38" s="7">
        <v>-1</v>
      </c>
      <c r="AG38" s="7"/>
      <c r="AH38" s="7">
        <v>-2</v>
      </c>
      <c r="AI38" s="7"/>
      <c r="AJ38" s="53">
        <v>3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31">
        <v>33</v>
      </c>
      <c r="AZ38" s="8">
        <f t="shared" si="0"/>
        <v>4</v>
      </c>
      <c r="BA38" s="8">
        <f t="shared" si="1"/>
        <v>1</v>
      </c>
      <c r="BB38" s="8">
        <f t="shared" si="2"/>
        <v>0</v>
      </c>
      <c r="BC38" s="8">
        <f t="shared" si="3"/>
        <v>3</v>
      </c>
      <c r="BD38" s="8">
        <f t="shared" si="4"/>
        <v>3</v>
      </c>
      <c r="BE38" s="8">
        <f t="shared" si="5"/>
        <v>-3</v>
      </c>
      <c r="BF38" s="10">
        <f t="shared" si="6"/>
        <v>0.25</v>
      </c>
      <c r="BG38" s="10"/>
    </row>
    <row r="39" spans="1:59" ht="14" customHeight="1" x14ac:dyDescent="0.2">
      <c r="A39" s="4" t="s">
        <v>226</v>
      </c>
      <c r="B39" s="41"/>
      <c r="C39" s="7"/>
      <c r="D39" s="7"/>
      <c r="E39" s="7"/>
      <c r="F39" s="7"/>
      <c r="G39" s="7"/>
      <c r="H39" s="7"/>
      <c r="I39" s="7"/>
      <c r="J39" s="7"/>
      <c r="K39" s="4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41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53">
        <v>-1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31">
        <v>34</v>
      </c>
      <c r="AZ39" s="8">
        <f t="shared" si="0"/>
        <v>1</v>
      </c>
      <c r="BA39" s="8">
        <f t="shared" si="1"/>
        <v>0</v>
      </c>
      <c r="BB39" s="8">
        <f t="shared" si="2"/>
        <v>0</v>
      </c>
      <c r="BC39" s="8">
        <f t="shared" si="3"/>
        <v>1</v>
      </c>
      <c r="BD39" s="8">
        <f t="shared" si="4"/>
        <v>0</v>
      </c>
      <c r="BE39" s="8">
        <f t="shared" si="5"/>
        <v>-1</v>
      </c>
      <c r="BF39" s="10">
        <f t="shared" si="6"/>
        <v>0</v>
      </c>
      <c r="BG39" s="10"/>
    </row>
    <row r="40" spans="1:59" ht="14" hidden="1" customHeight="1" x14ac:dyDescent="0.2">
      <c r="A40" s="4" t="s">
        <v>105</v>
      </c>
      <c r="B40" s="41"/>
      <c r="C40" s="7"/>
      <c r="D40" s="7"/>
      <c r="E40" s="7">
        <v>0</v>
      </c>
      <c r="F40" s="7"/>
      <c r="G40" s="7"/>
      <c r="H40" s="7"/>
      <c r="I40" s="7"/>
      <c r="J40" s="7"/>
      <c r="K40" s="4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41"/>
      <c r="X40" s="7"/>
      <c r="Y40" s="7"/>
      <c r="Z40" s="7"/>
      <c r="AA40" s="7"/>
      <c r="AB40" s="7">
        <v>-3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31">
        <v>36</v>
      </c>
      <c r="AZ40" s="8">
        <f t="shared" ref="AZ40" si="7">COUNT(B40:AX40)</f>
        <v>2</v>
      </c>
      <c r="BA40" s="8">
        <f t="shared" ref="BA40" si="8">COUNTIF($B40:$AX40, "&gt;=1")</f>
        <v>0</v>
      </c>
      <c r="BB40" s="8">
        <f t="shared" ref="BB40" si="9">COUNTIF($B40:$AX40, "0")</f>
        <v>1</v>
      </c>
      <c r="BC40" s="8">
        <f t="shared" ref="BC40" si="10">COUNTIF($B40:$AX40, "&lt;0")</f>
        <v>1</v>
      </c>
      <c r="BD40" s="8">
        <f t="shared" ref="BD40" si="11">SUM(BA40*3)+BB40</f>
        <v>1</v>
      </c>
      <c r="BE40" s="8">
        <f t="shared" ref="BE40" si="12">SUM(B40:AX40)</f>
        <v>-3</v>
      </c>
      <c r="BF40" s="10">
        <f t="shared" ref="BF40" si="13">SUM(BA40*3+BB40*1)/SUM(AZ40*3)</f>
        <v>0.16666666666666666</v>
      </c>
      <c r="BG40" s="10"/>
    </row>
    <row r="41" spans="1:59" ht="17.25" customHeight="1" x14ac:dyDescent="0.2">
      <c r="A41" s="26" t="s">
        <v>41</v>
      </c>
      <c r="B41" s="27">
        <f t="shared" ref="B41:AD41" si="14">COUNT(B5:B40)</f>
        <v>0</v>
      </c>
      <c r="C41" s="27">
        <f t="shared" si="14"/>
        <v>19</v>
      </c>
      <c r="D41" s="27">
        <f t="shared" si="14"/>
        <v>20</v>
      </c>
      <c r="E41" s="27">
        <f t="shared" si="14"/>
        <v>16</v>
      </c>
      <c r="F41" s="27">
        <f t="shared" si="14"/>
        <v>18</v>
      </c>
      <c r="G41" s="27">
        <f t="shared" si="14"/>
        <v>16</v>
      </c>
      <c r="H41" s="27">
        <f t="shared" si="14"/>
        <v>20</v>
      </c>
      <c r="I41" s="27">
        <f t="shared" si="14"/>
        <v>21</v>
      </c>
      <c r="J41" s="27">
        <f t="shared" si="14"/>
        <v>15</v>
      </c>
      <c r="K41" s="27">
        <f t="shared" si="14"/>
        <v>0</v>
      </c>
      <c r="L41" s="27">
        <f t="shared" si="14"/>
        <v>18</v>
      </c>
      <c r="M41" s="27">
        <f t="shared" si="14"/>
        <v>18</v>
      </c>
      <c r="N41" s="27">
        <f t="shared" si="14"/>
        <v>17</v>
      </c>
      <c r="O41" s="27">
        <f t="shared" si="14"/>
        <v>19</v>
      </c>
      <c r="P41" s="27">
        <f t="shared" si="14"/>
        <v>16</v>
      </c>
      <c r="Q41" s="27">
        <f t="shared" si="14"/>
        <v>18</v>
      </c>
      <c r="R41" s="27">
        <f t="shared" si="14"/>
        <v>16</v>
      </c>
      <c r="S41" s="27">
        <f t="shared" si="14"/>
        <v>16</v>
      </c>
      <c r="T41" s="27">
        <f t="shared" si="14"/>
        <v>20</v>
      </c>
      <c r="U41" s="27">
        <f t="shared" si="14"/>
        <v>16</v>
      </c>
      <c r="V41" s="27">
        <f t="shared" si="14"/>
        <v>15</v>
      </c>
      <c r="W41" s="27">
        <f t="shared" si="14"/>
        <v>0</v>
      </c>
      <c r="X41" s="27">
        <f t="shared" si="14"/>
        <v>14</v>
      </c>
      <c r="Y41" s="27">
        <f t="shared" si="14"/>
        <v>15</v>
      </c>
      <c r="Z41" s="27">
        <f t="shared" si="14"/>
        <v>14</v>
      </c>
      <c r="AA41" s="27">
        <f t="shared" si="14"/>
        <v>18</v>
      </c>
      <c r="AB41" s="27">
        <f t="shared" si="14"/>
        <v>16</v>
      </c>
      <c r="AC41" s="27">
        <f t="shared" si="14"/>
        <v>16</v>
      </c>
      <c r="AD41" s="27">
        <f t="shared" si="14"/>
        <v>16</v>
      </c>
      <c r="AE41" s="27">
        <f t="shared" ref="AE41:AW41" si="15">COUNT(AE5:AE40)</f>
        <v>16</v>
      </c>
      <c r="AF41" s="27">
        <f t="shared" si="15"/>
        <v>18</v>
      </c>
      <c r="AG41" s="27">
        <f t="shared" si="15"/>
        <v>14</v>
      </c>
      <c r="AH41" s="27">
        <f t="shared" si="15"/>
        <v>18</v>
      </c>
      <c r="AI41" s="27">
        <f t="shared" si="15"/>
        <v>20</v>
      </c>
      <c r="AJ41" s="27">
        <f t="shared" si="15"/>
        <v>20</v>
      </c>
      <c r="AK41" s="27">
        <f t="shared" si="15"/>
        <v>16</v>
      </c>
      <c r="AL41" s="27">
        <f t="shared" si="15"/>
        <v>17</v>
      </c>
      <c r="AM41" s="27">
        <f t="shared" si="15"/>
        <v>18</v>
      </c>
      <c r="AN41" s="27">
        <f t="shared" si="15"/>
        <v>19</v>
      </c>
      <c r="AO41" s="27">
        <f t="shared" si="15"/>
        <v>0</v>
      </c>
      <c r="AP41" s="27">
        <f t="shared" si="15"/>
        <v>0</v>
      </c>
      <c r="AQ41" s="27">
        <f t="shared" si="15"/>
        <v>0</v>
      </c>
      <c r="AR41" s="27">
        <f t="shared" si="15"/>
        <v>0</v>
      </c>
      <c r="AS41" s="27">
        <f t="shared" si="15"/>
        <v>0</v>
      </c>
      <c r="AT41" s="27">
        <f t="shared" si="15"/>
        <v>0</v>
      </c>
      <c r="AU41" s="27">
        <f t="shared" si="15"/>
        <v>0</v>
      </c>
      <c r="AV41" s="27">
        <f t="shared" si="15"/>
        <v>0</v>
      </c>
      <c r="AW41" s="27">
        <f t="shared" si="15"/>
        <v>0</v>
      </c>
      <c r="AX41" s="27"/>
      <c r="AZ41" s="8"/>
      <c r="BA41" s="8"/>
      <c r="BB41" s="8"/>
      <c r="BC41" s="8"/>
      <c r="BD41" s="8"/>
      <c r="BE41" s="8"/>
      <c r="BF41" s="10"/>
      <c r="BG41" s="10"/>
    </row>
    <row r="42" spans="1:59" x14ac:dyDescent="0.2">
      <c r="A42" s="11" t="s">
        <v>29</v>
      </c>
      <c r="B42" s="25"/>
      <c r="C42" s="25" t="s">
        <v>120</v>
      </c>
      <c r="D42" s="12" t="s">
        <v>121</v>
      </c>
      <c r="E42" s="12" t="s">
        <v>129</v>
      </c>
      <c r="F42" s="12" t="s">
        <v>132</v>
      </c>
      <c r="G42" s="12" t="s">
        <v>138</v>
      </c>
      <c r="H42" s="12" t="s">
        <v>146</v>
      </c>
      <c r="I42" s="12" t="s">
        <v>151</v>
      </c>
      <c r="J42" s="12" t="s">
        <v>156</v>
      </c>
      <c r="K42" s="8"/>
      <c r="L42" s="13" t="s">
        <v>160</v>
      </c>
      <c r="M42" s="13" t="s">
        <v>169</v>
      </c>
      <c r="N42" s="13" t="s">
        <v>146</v>
      </c>
      <c r="O42" s="13" t="s">
        <v>169</v>
      </c>
      <c r="P42" s="8" t="s">
        <v>174</v>
      </c>
      <c r="Q42" s="8" t="s">
        <v>151</v>
      </c>
      <c r="R42" s="8" t="s">
        <v>180</v>
      </c>
      <c r="S42" s="13" t="s">
        <v>151</v>
      </c>
      <c r="T42" s="13" t="s">
        <v>121</v>
      </c>
      <c r="U42" s="13" t="s">
        <v>186</v>
      </c>
      <c r="V42" s="13" t="s">
        <v>188</v>
      </c>
      <c r="X42" s="8" t="s">
        <v>151</v>
      </c>
      <c r="Y42" s="8" t="s">
        <v>174</v>
      </c>
      <c r="Z42" s="13" t="s">
        <v>197</v>
      </c>
      <c r="AA42" s="13" t="s">
        <v>202</v>
      </c>
      <c r="AB42" s="13" t="s">
        <v>202</v>
      </c>
      <c r="AC42" s="8" t="s">
        <v>174</v>
      </c>
      <c r="AD42" s="13" t="s">
        <v>212</v>
      </c>
      <c r="AE42" s="13" t="s">
        <v>213</v>
      </c>
      <c r="AF42" s="13" t="s">
        <v>169</v>
      </c>
      <c r="AG42" s="8" t="s">
        <v>180</v>
      </c>
      <c r="AH42" s="13" t="s">
        <v>151</v>
      </c>
      <c r="AI42" s="8" t="s">
        <v>121</v>
      </c>
      <c r="AJ42" s="8" t="s">
        <v>138</v>
      </c>
      <c r="AK42" s="8" t="s">
        <v>223</v>
      </c>
      <c r="AL42" s="8" t="s">
        <v>169</v>
      </c>
      <c r="AM42" s="8" t="s">
        <v>120</v>
      </c>
      <c r="AN42" s="8" t="s">
        <v>169</v>
      </c>
      <c r="AO42" s="8"/>
      <c r="AP42" s="8"/>
      <c r="AQ42" s="8"/>
      <c r="AR42" s="8"/>
      <c r="AS42" s="8"/>
      <c r="AT42" s="8"/>
      <c r="AU42" s="8"/>
      <c r="AV42" s="8"/>
      <c r="AW42" s="8"/>
      <c r="AX42" s="8"/>
      <c r="AZ42" s="8"/>
      <c r="BA42" s="8"/>
      <c r="BB42" s="8"/>
      <c r="BC42" s="8"/>
      <c r="BD42" s="8"/>
      <c r="BE42" s="8"/>
      <c r="BF42" s="10"/>
      <c r="BG42" s="10"/>
    </row>
    <row r="43" spans="1:59" x14ac:dyDescent="0.2">
      <c r="A43" s="1"/>
      <c r="B43" s="8"/>
      <c r="C43" s="37"/>
      <c r="D43" s="8"/>
      <c r="E43" s="8"/>
      <c r="F43" s="8"/>
      <c r="G43" s="37"/>
      <c r="H43" s="3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Z43" s="8"/>
      <c r="BA43" s="8"/>
      <c r="BB43" s="8"/>
      <c r="BC43" s="8"/>
      <c r="BD43" s="8"/>
      <c r="BE43" s="8"/>
      <c r="BF43" s="10"/>
      <c r="BG43" s="10"/>
    </row>
    <row r="44" spans="1:59" hidden="1" x14ac:dyDescent="0.2">
      <c r="A44" s="11" t="s">
        <v>193</v>
      </c>
      <c r="B44" s="12"/>
      <c r="C44" s="12"/>
      <c r="D44" s="12"/>
      <c r="E44" s="12"/>
      <c r="F44" s="39"/>
      <c r="G44" s="12"/>
      <c r="H44" s="12"/>
      <c r="I44" s="12"/>
      <c r="J44" s="12"/>
      <c r="K44" s="8"/>
      <c r="L44" s="13"/>
      <c r="M44" s="13"/>
      <c r="Q44" s="8"/>
      <c r="Y44">
        <v>1</v>
      </c>
      <c r="AC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Z44" s="8"/>
      <c r="BA44" s="8"/>
      <c r="BB44" s="8"/>
      <c r="BC44" s="8"/>
      <c r="BD44" s="8"/>
      <c r="BE44" s="8"/>
      <c r="BF44" s="10"/>
      <c r="BG44" s="10"/>
    </row>
    <row r="45" spans="1:59" hidden="1" x14ac:dyDescent="0.2">
      <c r="A45" s="35" t="s">
        <v>194</v>
      </c>
      <c r="B45" s="36"/>
      <c r="C45" s="8"/>
      <c r="D45" s="8"/>
      <c r="E45" s="8"/>
      <c r="F45" s="8"/>
      <c r="G45" s="8"/>
      <c r="Q45" s="8"/>
      <c r="Y45">
        <v>1</v>
      </c>
      <c r="AZ45" s="8"/>
      <c r="BA45" s="8"/>
      <c r="BB45" s="8"/>
      <c r="BC45" s="8"/>
      <c r="BD45" s="8"/>
      <c r="BE45" s="8"/>
      <c r="BF45" s="10"/>
      <c r="BG45" s="10"/>
    </row>
    <row r="46" spans="1:59" hidden="1" x14ac:dyDescent="0.2">
      <c r="A46" s="11" t="s">
        <v>195</v>
      </c>
      <c r="Y46">
        <v>-1</v>
      </c>
    </row>
    <row r="49" spans="2:12" x14ac:dyDescent="0.2">
      <c r="J49" s="38"/>
      <c r="L49" s="38"/>
    </row>
    <row r="50" spans="2:12" x14ac:dyDescent="0.2">
      <c r="L50" s="38"/>
    </row>
    <row r="51" spans="2:12" x14ac:dyDescent="0.2">
      <c r="J51" s="38"/>
    </row>
    <row r="52" spans="2:12" x14ac:dyDescent="0.2">
      <c r="L52" s="3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8"/>
      <c r="E60" s="8"/>
      <c r="F60" s="8"/>
      <c r="G60" s="37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8"/>
      <c r="E62" s="8"/>
      <c r="F62" s="8"/>
      <c r="G62" s="8"/>
      <c r="H62" s="8"/>
      <c r="I62" s="8"/>
    </row>
    <row r="63" spans="2:12" x14ac:dyDescent="0.2">
      <c r="B63" s="8"/>
      <c r="C63" s="8"/>
      <c r="D63" s="37"/>
      <c r="E63" s="8"/>
      <c r="G63" s="37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37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F72" s="8"/>
      <c r="G72" s="8"/>
      <c r="H72" s="8"/>
    </row>
    <row r="73" spans="2:8" x14ac:dyDescent="0.2">
      <c r="B73" s="8"/>
      <c r="C73" s="8"/>
      <c r="D73" s="8"/>
      <c r="E73" s="8"/>
      <c r="G73" s="8"/>
    </row>
    <row r="75" spans="2:8" x14ac:dyDescent="0.2">
      <c r="D75" s="8"/>
      <c r="E75" s="8"/>
      <c r="F75" s="8"/>
      <c r="G75" s="8"/>
    </row>
  </sheetData>
  <sortState xmlns:xlrd2="http://schemas.microsoft.com/office/spreadsheetml/2017/richdata2" ref="A5:BF39">
    <sortCondition descending="1" ref="BD5:BD39"/>
    <sortCondition descending="1" ref="BE5:BE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AZ45 AZ41:BE41 AZ5:BE39" formulaRange="1"/>
    <ignoredError sqref="AZ4:BE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32"/>
  <sheetViews>
    <sheetView workbookViewId="0">
      <pane ySplit="2" topLeftCell="A3" activePane="bottomLeft" state="frozen"/>
      <selection pane="bottomLeft" activeCell="AA16" sqref="AA16"/>
    </sheetView>
  </sheetViews>
  <sheetFormatPr baseColWidth="10" defaultColWidth="8.83203125" defaultRowHeight="15" x14ac:dyDescent="0.2"/>
  <cols>
    <col min="1" max="1" width="21.6640625" customWidth="1"/>
    <col min="9" max="10" width="0" hidden="1" customWidth="1"/>
    <col min="12" max="18" width="0" hidden="1" customWidth="1"/>
  </cols>
  <sheetData>
    <row r="2" spans="1:18" x14ac:dyDescent="0.2">
      <c r="A2" t="s">
        <v>18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26</v>
      </c>
      <c r="I2" t="s">
        <v>109</v>
      </c>
      <c r="J2" t="s">
        <v>110</v>
      </c>
      <c r="L2" t="s">
        <v>109</v>
      </c>
      <c r="N2" t="s">
        <v>231</v>
      </c>
      <c r="P2" t="s">
        <v>232</v>
      </c>
      <c r="R2" t="s">
        <v>233</v>
      </c>
    </row>
    <row r="3" spans="1:18" ht="16" thickBot="1" x14ac:dyDescent="0.25">
      <c r="A3" s="64" t="s">
        <v>78</v>
      </c>
      <c r="B3" s="43">
        <v>3</v>
      </c>
      <c r="C3" s="43">
        <v>3</v>
      </c>
      <c r="D3" s="43">
        <v>0</v>
      </c>
      <c r="E3" s="43">
        <v>0</v>
      </c>
      <c r="F3" s="43">
        <v>6</v>
      </c>
      <c r="G3" s="43">
        <f t="shared" ref="G3" si="0">SUM(C3*3)+D3</f>
        <v>9</v>
      </c>
      <c r="K3" s="8"/>
      <c r="L3">
        <f>'League Table'!AZ19</f>
        <v>32</v>
      </c>
      <c r="N3" s="69">
        <f t="shared" ref="N3:N8" si="1">L3/B3</f>
        <v>10.666666666666666</v>
      </c>
    </row>
    <row r="4" spans="1:18" x14ac:dyDescent="0.2">
      <c r="A4" s="14" t="s">
        <v>79</v>
      </c>
      <c r="B4">
        <v>3</v>
      </c>
      <c r="C4">
        <v>3</v>
      </c>
      <c r="D4">
        <v>0</v>
      </c>
      <c r="E4">
        <v>0</v>
      </c>
      <c r="F4">
        <v>5</v>
      </c>
      <c r="G4">
        <f t="shared" ref="G4:G30" si="2">SUM(C4*3)+D4</f>
        <v>9</v>
      </c>
      <c r="K4" s="8"/>
      <c r="L4">
        <f>'League Table'!AZ15</f>
        <v>25</v>
      </c>
      <c r="N4" s="69">
        <f t="shared" si="1"/>
        <v>8.3333333333333339</v>
      </c>
    </row>
    <row r="5" spans="1:18" x14ac:dyDescent="0.2">
      <c r="A5" s="4" t="s">
        <v>73</v>
      </c>
      <c r="B5">
        <v>4</v>
      </c>
      <c r="C5">
        <v>3</v>
      </c>
      <c r="D5">
        <v>0</v>
      </c>
      <c r="E5">
        <v>1</v>
      </c>
      <c r="F5">
        <v>5</v>
      </c>
      <c r="G5">
        <f t="shared" si="2"/>
        <v>9</v>
      </c>
      <c r="K5" s="8"/>
      <c r="L5">
        <f>'League Table'!AZ5</f>
        <v>30</v>
      </c>
      <c r="N5" s="69">
        <f t="shared" si="1"/>
        <v>7.5</v>
      </c>
    </row>
    <row r="6" spans="1:18" x14ac:dyDescent="0.2">
      <c r="A6" s="4" t="s">
        <v>84</v>
      </c>
      <c r="B6">
        <v>4</v>
      </c>
      <c r="C6">
        <v>2</v>
      </c>
      <c r="D6">
        <v>1</v>
      </c>
      <c r="E6">
        <v>1</v>
      </c>
      <c r="F6">
        <v>1</v>
      </c>
      <c r="G6">
        <f t="shared" si="2"/>
        <v>7</v>
      </c>
      <c r="I6">
        <v>18</v>
      </c>
      <c r="J6" s="45">
        <f>I6/B6</f>
        <v>4.5</v>
      </c>
      <c r="K6" s="8"/>
      <c r="L6" s="65">
        <f>'League Table'!AZ9</f>
        <v>33</v>
      </c>
      <c r="M6" s="66"/>
      <c r="N6" s="69">
        <f t="shared" si="1"/>
        <v>8.25</v>
      </c>
    </row>
    <row r="7" spans="1:18" x14ac:dyDescent="0.2">
      <c r="A7" s="4" t="s">
        <v>20</v>
      </c>
      <c r="B7">
        <v>3</v>
      </c>
      <c r="C7">
        <v>2</v>
      </c>
      <c r="D7">
        <v>0</v>
      </c>
      <c r="E7">
        <v>1</v>
      </c>
      <c r="F7">
        <v>3</v>
      </c>
      <c r="G7">
        <f t="shared" si="2"/>
        <v>6</v>
      </c>
      <c r="I7">
        <v>24</v>
      </c>
      <c r="J7" s="45">
        <f>I7/B7</f>
        <v>8</v>
      </c>
      <c r="K7" s="8"/>
      <c r="L7">
        <f>'League Table'!AZ18</f>
        <v>28</v>
      </c>
      <c r="M7" s="40"/>
      <c r="N7" s="69">
        <f t="shared" si="1"/>
        <v>9.3333333333333339</v>
      </c>
      <c r="P7">
        <v>5</v>
      </c>
      <c r="R7">
        <v>4</v>
      </c>
    </row>
    <row r="8" spans="1:18" x14ac:dyDescent="0.2">
      <c r="A8" s="4" t="s">
        <v>100</v>
      </c>
      <c r="B8">
        <v>4</v>
      </c>
      <c r="C8">
        <v>1</v>
      </c>
      <c r="D8">
        <v>3</v>
      </c>
      <c r="E8">
        <v>0</v>
      </c>
      <c r="F8">
        <v>1</v>
      </c>
      <c r="G8">
        <f t="shared" si="2"/>
        <v>6</v>
      </c>
      <c r="I8">
        <v>27</v>
      </c>
      <c r="J8" s="45">
        <f>I8/B8</f>
        <v>6.75</v>
      </c>
      <c r="K8" s="8"/>
      <c r="L8">
        <f>'League Table'!AZ27</f>
        <v>10</v>
      </c>
      <c r="N8" s="69">
        <f t="shared" si="1"/>
        <v>2.5</v>
      </c>
    </row>
    <row r="9" spans="1:18" x14ac:dyDescent="0.2">
      <c r="A9" s="4" t="s">
        <v>63</v>
      </c>
      <c r="B9">
        <v>3</v>
      </c>
      <c r="C9">
        <v>1</v>
      </c>
      <c r="D9">
        <v>1</v>
      </c>
      <c r="E9">
        <v>1</v>
      </c>
      <c r="F9">
        <v>1</v>
      </c>
      <c r="G9">
        <f t="shared" si="2"/>
        <v>4</v>
      </c>
      <c r="I9">
        <v>19</v>
      </c>
      <c r="J9" s="45">
        <f>I9/B9</f>
        <v>6.333333333333333</v>
      </c>
      <c r="K9" s="8"/>
      <c r="M9" s="40"/>
      <c r="N9" s="69"/>
    </row>
    <row r="10" spans="1:18" x14ac:dyDescent="0.2">
      <c r="A10" s="4" t="s">
        <v>101</v>
      </c>
      <c r="B10">
        <v>3</v>
      </c>
      <c r="C10">
        <v>1</v>
      </c>
      <c r="D10">
        <v>1</v>
      </c>
      <c r="E10">
        <v>1</v>
      </c>
      <c r="F10">
        <v>0</v>
      </c>
      <c r="G10">
        <f t="shared" si="2"/>
        <v>4</v>
      </c>
      <c r="I10">
        <v>19</v>
      </c>
      <c r="J10" s="45">
        <f>I10/B10</f>
        <v>6.333333333333333</v>
      </c>
      <c r="K10" s="8"/>
      <c r="L10">
        <f>'League Table'!AZ16</f>
        <v>28</v>
      </c>
      <c r="M10" s="40"/>
      <c r="N10" s="69">
        <f>L10/B10</f>
        <v>9.3333333333333339</v>
      </c>
    </row>
    <row r="11" spans="1:18" x14ac:dyDescent="0.2">
      <c r="A11" s="4" t="s">
        <v>86</v>
      </c>
      <c r="B11">
        <v>3</v>
      </c>
      <c r="C11">
        <v>1</v>
      </c>
      <c r="D11">
        <v>1</v>
      </c>
      <c r="E11">
        <v>1</v>
      </c>
      <c r="F11">
        <v>0</v>
      </c>
      <c r="G11">
        <f t="shared" si="2"/>
        <v>4</v>
      </c>
      <c r="J11" s="45"/>
      <c r="K11" s="8"/>
      <c r="L11">
        <f>'League Table'!AZ8</f>
        <v>33</v>
      </c>
      <c r="M11" s="40"/>
      <c r="N11" s="69">
        <f t="shared" ref="N11:N12" si="3">L11/B11</f>
        <v>11</v>
      </c>
      <c r="P11">
        <v>7</v>
      </c>
      <c r="R11" s="71">
        <v>6</v>
      </c>
    </row>
    <row r="12" spans="1:18" x14ac:dyDescent="0.2">
      <c r="A12" s="4" t="s">
        <v>99</v>
      </c>
      <c r="B12">
        <v>4</v>
      </c>
      <c r="C12">
        <v>1</v>
      </c>
      <c r="D12">
        <v>1</v>
      </c>
      <c r="E12">
        <v>2</v>
      </c>
      <c r="F12">
        <v>-1</v>
      </c>
      <c r="G12">
        <f t="shared" si="2"/>
        <v>4</v>
      </c>
      <c r="J12" s="45"/>
      <c r="K12" s="8"/>
      <c r="L12">
        <f>'League Table'!AZ22</f>
        <v>15</v>
      </c>
      <c r="M12" s="40"/>
      <c r="N12" s="69">
        <f t="shared" si="3"/>
        <v>3.75</v>
      </c>
      <c r="P12">
        <v>10</v>
      </c>
      <c r="R12" s="71">
        <v>6</v>
      </c>
    </row>
    <row r="13" spans="1:18" x14ac:dyDescent="0.2">
      <c r="A13" s="4" t="s">
        <v>178</v>
      </c>
      <c r="B13">
        <v>1</v>
      </c>
      <c r="C13">
        <v>1</v>
      </c>
      <c r="D13">
        <v>0</v>
      </c>
      <c r="E13">
        <v>0</v>
      </c>
      <c r="F13">
        <v>5</v>
      </c>
      <c r="G13">
        <f t="shared" si="2"/>
        <v>3</v>
      </c>
      <c r="H13" s="23"/>
      <c r="J13" s="45"/>
      <c r="K13" s="8"/>
      <c r="N13" s="69"/>
    </row>
    <row r="14" spans="1:18" x14ac:dyDescent="0.2">
      <c r="A14" s="4" t="s">
        <v>111</v>
      </c>
      <c r="B14">
        <v>1</v>
      </c>
      <c r="C14">
        <v>1</v>
      </c>
      <c r="D14">
        <v>0</v>
      </c>
      <c r="E14">
        <v>0</v>
      </c>
      <c r="F14">
        <v>3</v>
      </c>
      <c r="G14">
        <f t="shared" si="2"/>
        <v>3</v>
      </c>
      <c r="J14" s="45"/>
      <c r="K14" s="8"/>
      <c r="N14" s="69"/>
    </row>
    <row r="15" spans="1:18" x14ac:dyDescent="0.2">
      <c r="A15" s="4" t="s">
        <v>162</v>
      </c>
      <c r="B15">
        <v>1</v>
      </c>
      <c r="C15">
        <v>1</v>
      </c>
      <c r="D15">
        <v>0</v>
      </c>
      <c r="E15">
        <v>0</v>
      </c>
      <c r="F15">
        <v>3</v>
      </c>
      <c r="G15">
        <f t="shared" si="2"/>
        <v>3</v>
      </c>
      <c r="I15">
        <v>25</v>
      </c>
      <c r="J15" s="45">
        <f t="shared" ref="J15:J27" si="4">I15/B15</f>
        <v>25</v>
      </c>
      <c r="K15" s="8"/>
      <c r="N15" s="69"/>
    </row>
    <row r="16" spans="1:18" x14ac:dyDescent="0.2">
      <c r="A16" s="4" t="s">
        <v>203</v>
      </c>
      <c r="B16">
        <v>1</v>
      </c>
      <c r="C16">
        <v>1</v>
      </c>
      <c r="D16">
        <v>0</v>
      </c>
      <c r="E16">
        <v>0</v>
      </c>
      <c r="F16">
        <v>3</v>
      </c>
      <c r="G16">
        <f t="shared" si="2"/>
        <v>3</v>
      </c>
      <c r="H16" s="23"/>
      <c r="I16">
        <v>5</v>
      </c>
      <c r="J16" s="45">
        <f t="shared" si="4"/>
        <v>5</v>
      </c>
      <c r="K16" s="8"/>
      <c r="L16">
        <f>'League Table'!AZ33</f>
        <v>10</v>
      </c>
      <c r="N16" s="69">
        <f>L16/B16</f>
        <v>10</v>
      </c>
      <c r="R16">
        <v>5</v>
      </c>
    </row>
    <row r="17" spans="1:18" x14ac:dyDescent="0.2">
      <c r="A17" s="4" t="s">
        <v>108</v>
      </c>
      <c r="B17">
        <v>1</v>
      </c>
      <c r="C17">
        <v>1</v>
      </c>
      <c r="D17">
        <v>0</v>
      </c>
      <c r="E17">
        <v>0</v>
      </c>
      <c r="F17">
        <v>2</v>
      </c>
      <c r="G17">
        <f t="shared" si="2"/>
        <v>3</v>
      </c>
      <c r="I17">
        <v>19</v>
      </c>
      <c r="J17" s="45">
        <f t="shared" si="4"/>
        <v>19</v>
      </c>
      <c r="K17" s="8"/>
      <c r="L17">
        <f>'League Table'!AZ23</f>
        <v>13</v>
      </c>
      <c r="N17" s="69">
        <f t="shared" ref="N17" si="5">L17/B17</f>
        <v>13</v>
      </c>
      <c r="P17">
        <v>14</v>
      </c>
      <c r="R17">
        <v>5</v>
      </c>
    </row>
    <row r="18" spans="1:18" x14ac:dyDescent="0.2">
      <c r="A18" s="4" t="s">
        <v>198</v>
      </c>
      <c r="B18">
        <v>1</v>
      </c>
      <c r="C18">
        <v>1</v>
      </c>
      <c r="D18">
        <v>0</v>
      </c>
      <c r="E18">
        <v>0</v>
      </c>
      <c r="F18">
        <v>2</v>
      </c>
      <c r="G18">
        <f t="shared" si="2"/>
        <v>3</v>
      </c>
      <c r="I18">
        <v>12</v>
      </c>
      <c r="J18" s="45">
        <f t="shared" si="4"/>
        <v>12</v>
      </c>
      <c r="K18" s="8"/>
      <c r="L18" s="65"/>
      <c r="N18" s="70"/>
    </row>
    <row r="19" spans="1:18" x14ac:dyDescent="0.2">
      <c r="A19" s="4" t="s">
        <v>80</v>
      </c>
      <c r="B19">
        <v>2</v>
      </c>
      <c r="C19">
        <v>1</v>
      </c>
      <c r="D19">
        <v>0</v>
      </c>
      <c r="E19">
        <v>1</v>
      </c>
      <c r="F19">
        <v>0</v>
      </c>
      <c r="G19">
        <f t="shared" si="2"/>
        <v>3</v>
      </c>
      <c r="I19">
        <v>23</v>
      </c>
      <c r="J19" s="45">
        <f t="shared" si="4"/>
        <v>11.5</v>
      </c>
      <c r="K19" s="8"/>
      <c r="L19">
        <f>'League Table'!AZ13</f>
        <v>26</v>
      </c>
      <c r="N19" s="69">
        <f t="shared" ref="N19:N26" si="6">L19/B19</f>
        <v>13</v>
      </c>
      <c r="P19">
        <v>9</v>
      </c>
      <c r="R19" s="71">
        <v>6</v>
      </c>
    </row>
    <row r="20" spans="1:18" x14ac:dyDescent="0.2">
      <c r="A20" s="4" t="s">
        <v>114</v>
      </c>
      <c r="B20">
        <v>3</v>
      </c>
      <c r="C20">
        <v>1</v>
      </c>
      <c r="D20">
        <v>0</v>
      </c>
      <c r="E20">
        <v>2</v>
      </c>
      <c r="F20">
        <v>-1</v>
      </c>
      <c r="G20">
        <f t="shared" si="2"/>
        <v>3</v>
      </c>
      <c r="I20" s="33">
        <v>19</v>
      </c>
      <c r="J20" s="45">
        <f t="shared" si="4"/>
        <v>6.333333333333333</v>
      </c>
      <c r="K20" s="8"/>
      <c r="L20">
        <f>'League Table'!AZ17</f>
        <v>23</v>
      </c>
      <c r="M20" s="40"/>
      <c r="N20" s="69">
        <f t="shared" si="6"/>
        <v>7.666666666666667</v>
      </c>
    </row>
    <row r="21" spans="1:18" x14ac:dyDescent="0.2">
      <c r="A21" s="4" t="s">
        <v>102</v>
      </c>
      <c r="B21">
        <v>4</v>
      </c>
      <c r="C21">
        <v>1</v>
      </c>
      <c r="D21">
        <v>0</v>
      </c>
      <c r="E21">
        <v>3</v>
      </c>
      <c r="F21">
        <v>-1</v>
      </c>
      <c r="G21">
        <f t="shared" si="2"/>
        <v>3</v>
      </c>
      <c r="I21" s="33">
        <v>15</v>
      </c>
      <c r="J21" s="45">
        <f t="shared" si="4"/>
        <v>3.75</v>
      </c>
      <c r="K21" s="8"/>
      <c r="L21">
        <f>'League Table'!AZ10</f>
        <v>29</v>
      </c>
      <c r="N21" s="69">
        <f t="shared" si="6"/>
        <v>7.25</v>
      </c>
    </row>
    <row r="22" spans="1:18" x14ac:dyDescent="0.2">
      <c r="A22" s="4" t="s">
        <v>76</v>
      </c>
      <c r="B22">
        <v>3</v>
      </c>
      <c r="C22">
        <v>1</v>
      </c>
      <c r="D22">
        <v>0</v>
      </c>
      <c r="E22">
        <v>2</v>
      </c>
      <c r="F22">
        <v>-3</v>
      </c>
      <c r="G22">
        <f t="shared" si="2"/>
        <v>3</v>
      </c>
      <c r="I22" s="44">
        <v>14</v>
      </c>
      <c r="J22" s="45">
        <f t="shared" si="4"/>
        <v>4.666666666666667</v>
      </c>
      <c r="K22" s="8"/>
      <c r="L22">
        <f>'League Table'!AZ20</f>
        <v>30</v>
      </c>
      <c r="M22" s="40"/>
      <c r="N22" s="69">
        <f t="shared" si="6"/>
        <v>10</v>
      </c>
      <c r="P22">
        <v>12</v>
      </c>
      <c r="R22" s="71">
        <v>8</v>
      </c>
    </row>
    <row r="23" spans="1:18" x14ac:dyDescent="0.2">
      <c r="A23" s="4" t="s">
        <v>75</v>
      </c>
      <c r="B23">
        <v>3</v>
      </c>
      <c r="C23">
        <v>1</v>
      </c>
      <c r="D23">
        <v>0</v>
      </c>
      <c r="E23">
        <v>2</v>
      </c>
      <c r="F23">
        <v>-3</v>
      </c>
      <c r="G23">
        <f t="shared" si="2"/>
        <v>3</v>
      </c>
      <c r="I23" s="33">
        <v>25</v>
      </c>
      <c r="J23" s="45">
        <f t="shared" si="4"/>
        <v>8.3333333333333339</v>
      </c>
      <c r="K23" s="8"/>
      <c r="L23">
        <f>'League Table'!AZ14</f>
        <v>30</v>
      </c>
      <c r="M23" s="31"/>
      <c r="N23" s="69">
        <f t="shared" si="6"/>
        <v>10</v>
      </c>
    </row>
    <row r="24" spans="1:18" x14ac:dyDescent="0.2">
      <c r="A24" s="4" t="s">
        <v>92</v>
      </c>
      <c r="B24">
        <v>4</v>
      </c>
      <c r="C24">
        <v>1</v>
      </c>
      <c r="D24">
        <v>0</v>
      </c>
      <c r="E24">
        <v>3</v>
      </c>
      <c r="F24">
        <v>-5</v>
      </c>
      <c r="G24">
        <f t="shared" si="2"/>
        <v>3</v>
      </c>
      <c r="I24" s="33">
        <v>5</v>
      </c>
      <c r="J24" s="45">
        <f t="shared" si="4"/>
        <v>1.25</v>
      </c>
      <c r="K24" s="8"/>
      <c r="L24">
        <f>'League Table'!AZ7</f>
        <v>33</v>
      </c>
      <c r="M24" s="40"/>
      <c r="N24" s="69">
        <f t="shared" si="6"/>
        <v>8.25</v>
      </c>
    </row>
    <row r="25" spans="1:18" x14ac:dyDescent="0.2">
      <c r="A25" s="4" t="s">
        <v>125</v>
      </c>
      <c r="B25">
        <v>4</v>
      </c>
      <c r="C25">
        <v>1</v>
      </c>
      <c r="D25">
        <v>0</v>
      </c>
      <c r="E25">
        <v>3</v>
      </c>
      <c r="F25">
        <v>-7</v>
      </c>
      <c r="G25">
        <f t="shared" si="2"/>
        <v>3</v>
      </c>
      <c r="I25" s="33">
        <v>12</v>
      </c>
      <c r="J25" s="45">
        <f t="shared" si="4"/>
        <v>3</v>
      </c>
      <c r="K25" s="8"/>
      <c r="L25">
        <f>'League Table'!AZ12</f>
        <v>28</v>
      </c>
      <c r="M25" s="40"/>
      <c r="N25" s="69">
        <f t="shared" si="6"/>
        <v>7</v>
      </c>
    </row>
    <row r="26" spans="1:18" x14ac:dyDescent="0.2">
      <c r="A26" s="4" t="s">
        <v>93</v>
      </c>
      <c r="B26">
        <v>3</v>
      </c>
      <c r="C26">
        <v>0</v>
      </c>
      <c r="D26">
        <v>2</v>
      </c>
      <c r="E26">
        <v>1</v>
      </c>
      <c r="F26">
        <v>-2</v>
      </c>
      <c r="G26">
        <f t="shared" si="2"/>
        <v>2</v>
      </c>
      <c r="I26" s="33">
        <v>15</v>
      </c>
      <c r="J26" s="45">
        <f t="shared" si="4"/>
        <v>5</v>
      </c>
      <c r="K26" s="8"/>
      <c r="L26">
        <f>'League Table'!AZ6</f>
        <v>33</v>
      </c>
      <c r="N26" s="69">
        <f t="shared" si="6"/>
        <v>11</v>
      </c>
      <c r="P26">
        <v>9</v>
      </c>
      <c r="R26" s="71">
        <v>8</v>
      </c>
    </row>
    <row r="27" spans="1:18" x14ac:dyDescent="0.2">
      <c r="A27" s="4" t="s">
        <v>226</v>
      </c>
      <c r="B27">
        <v>1</v>
      </c>
      <c r="C27">
        <v>0</v>
      </c>
      <c r="D27">
        <v>0</v>
      </c>
      <c r="E27">
        <v>1</v>
      </c>
      <c r="F27">
        <v>-1</v>
      </c>
      <c r="G27">
        <f t="shared" si="2"/>
        <v>0</v>
      </c>
      <c r="I27" s="33">
        <v>25</v>
      </c>
      <c r="J27" s="45">
        <f t="shared" si="4"/>
        <v>25</v>
      </c>
      <c r="K27" s="8"/>
      <c r="N27" s="69"/>
    </row>
    <row r="28" spans="1:18" x14ac:dyDescent="0.2">
      <c r="A28" s="4" t="s">
        <v>82</v>
      </c>
      <c r="B28">
        <v>1</v>
      </c>
      <c r="C28">
        <v>0</v>
      </c>
      <c r="D28">
        <v>0</v>
      </c>
      <c r="E28">
        <v>1</v>
      </c>
      <c r="F28">
        <v>-3</v>
      </c>
      <c r="G28">
        <f t="shared" si="2"/>
        <v>0</v>
      </c>
      <c r="K28" s="8"/>
      <c r="N28" s="69"/>
    </row>
    <row r="29" spans="1:18" x14ac:dyDescent="0.2">
      <c r="A29" s="4" t="s">
        <v>161</v>
      </c>
      <c r="B29">
        <v>2</v>
      </c>
      <c r="C29">
        <v>0</v>
      </c>
      <c r="D29">
        <v>0</v>
      </c>
      <c r="E29">
        <v>2</v>
      </c>
      <c r="F29">
        <v>-4</v>
      </c>
      <c r="G29">
        <f t="shared" si="2"/>
        <v>0</v>
      </c>
      <c r="K29" s="8"/>
      <c r="L29">
        <f>'League Table'!AZ24</f>
        <v>16</v>
      </c>
      <c r="N29" s="69">
        <f t="shared" ref="N29:N30" si="7">L29/B29</f>
        <v>8</v>
      </c>
    </row>
    <row r="30" spans="1:18" x14ac:dyDescent="0.2">
      <c r="A30" s="4" t="s">
        <v>208</v>
      </c>
      <c r="B30">
        <v>1</v>
      </c>
      <c r="C30">
        <v>0</v>
      </c>
      <c r="D30">
        <v>0</v>
      </c>
      <c r="E30">
        <v>1</v>
      </c>
      <c r="F30">
        <v>-5</v>
      </c>
      <c r="G30">
        <f t="shared" si="2"/>
        <v>0</v>
      </c>
      <c r="K30" s="8"/>
      <c r="L30">
        <f>'League Table'!AZ29</f>
        <v>4</v>
      </c>
      <c r="N30" s="69">
        <f t="shared" si="7"/>
        <v>4</v>
      </c>
      <c r="P30">
        <v>10</v>
      </c>
      <c r="R30">
        <v>5</v>
      </c>
    </row>
    <row r="31" spans="1:18" x14ac:dyDescent="0.2">
      <c r="A31" s="1"/>
    </row>
    <row r="32" spans="1:18" x14ac:dyDescent="0.2">
      <c r="A32" s="1"/>
    </row>
  </sheetData>
  <sortState xmlns:xlrd2="http://schemas.microsoft.com/office/spreadsheetml/2017/richdata2" ref="A4:G30">
    <sortCondition descending="1" ref="G4:G30"/>
    <sortCondition descending="1" ref="F4:F30"/>
    <sortCondition ref="B4:B30"/>
  </sortState>
  <phoneticPr fontId="8" type="noConversion"/>
  <conditionalFormatting sqref="N3:N30">
    <cfRule type="cellIs" dxfId="1" priority="1" operator="greaterThan">
      <formula>9.9</formula>
    </cfRule>
    <cfRule type="cellIs" dxfId="0" priority="2" operator="greaterThan">
      <formula>10</formula>
    </cfRule>
  </conditionalFormatting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2"/>
  <sheetViews>
    <sheetView zoomScaleNormal="10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V12" sqref="AV12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0" customWidth="1" outlineLevel="1"/>
    <col min="22" max="26" width="7.33203125" customWidth="1" outlineLevel="1"/>
    <col min="27" max="50" width="7.33203125" style="23" customWidth="1" outlineLevel="1"/>
    <col min="51" max="51" width="7.33203125" style="23" hidden="1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s="30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s="23" t="s">
        <v>37</v>
      </c>
      <c r="AB1" s="23" t="s">
        <v>38</v>
      </c>
      <c r="AC1" s="23" t="s">
        <v>39</v>
      </c>
      <c r="AD1" s="23" t="s">
        <v>40</v>
      </c>
      <c r="AE1" s="23" t="s">
        <v>42</v>
      </c>
      <c r="AF1" s="23" t="s">
        <v>43</v>
      </c>
      <c r="AG1" s="23" t="s">
        <v>44</v>
      </c>
      <c r="AH1" s="23" t="s">
        <v>50</v>
      </c>
      <c r="AI1" s="23" t="s">
        <v>51</v>
      </c>
      <c r="AJ1" s="23" t="s">
        <v>52</v>
      </c>
      <c r="AK1" s="23" t="s">
        <v>53</v>
      </c>
      <c r="AL1" s="23" t="s">
        <v>54</v>
      </c>
      <c r="AM1" s="23" t="s">
        <v>55</v>
      </c>
      <c r="AN1" s="23" t="s">
        <v>56</v>
      </c>
      <c r="AO1" s="23" t="s">
        <v>57</v>
      </c>
      <c r="AP1" s="23" t="s">
        <v>58</v>
      </c>
      <c r="AQ1" s="23" t="s">
        <v>64</v>
      </c>
      <c r="AR1" s="23" t="s">
        <v>66</v>
      </c>
      <c r="AS1" s="23" t="s">
        <v>67</v>
      </c>
      <c r="AT1" s="23" t="s">
        <v>68</v>
      </c>
      <c r="AU1" s="23" t="s">
        <v>69</v>
      </c>
      <c r="AV1" s="23" t="s">
        <v>77</v>
      </c>
      <c r="AW1" s="23" t="s">
        <v>81</v>
      </c>
      <c r="AX1" s="23" t="s">
        <v>83</v>
      </c>
      <c r="AY1" s="23" t="s">
        <v>98</v>
      </c>
      <c r="BA1" s="8" t="s">
        <v>60</v>
      </c>
      <c r="BB1" s="8" t="s">
        <v>62</v>
      </c>
      <c r="BC1" s="8" t="s">
        <v>65</v>
      </c>
    </row>
    <row r="3" spans="1:58" ht="16" thickBot="1" x14ac:dyDescent="0.25">
      <c r="A3" s="20" t="s">
        <v>78</v>
      </c>
      <c r="B3" s="54"/>
      <c r="C3" s="18">
        <v>1</v>
      </c>
      <c r="D3" s="18"/>
      <c r="E3" s="18"/>
      <c r="F3" s="18"/>
      <c r="G3" s="18"/>
      <c r="H3" s="18">
        <v>1</v>
      </c>
      <c r="I3" s="18"/>
      <c r="J3" s="18">
        <v>1</v>
      </c>
      <c r="K3" s="54"/>
      <c r="L3" s="18"/>
      <c r="M3" s="18"/>
      <c r="N3" s="18"/>
      <c r="O3" s="18"/>
      <c r="P3" s="18"/>
      <c r="Q3" s="18">
        <v>3</v>
      </c>
      <c r="R3" s="18"/>
      <c r="S3" s="18"/>
      <c r="T3" s="18"/>
      <c r="U3" s="18"/>
      <c r="V3" s="18"/>
      <c r="W3" s="54"/>
      <c r="X3" s="18">
        <v>6</v>
      </c>
      <c r="Y3" s="18">
        <v>1</v>
      </c>
      <c r="Z3" s="18">
        <v>2</v>
      </c>
      <c r="AA3" s="18"/>
      <c r="AB3" s="18"/>
      <c r="AC3" s="18"/>
      <c r="AD3" s="18"/>
      <c r="AE3" s="18"/>
      <c r="AF3" s="18"/>
      <c r="AG3" s="18"/>
      <c r="AH3" s="18"/>
      <c r="AI3" s="18">
        <v>2</v>
      </c>
      <c r="AJ3" s="18"/>
      <c r="AK3" s="18"/>
      <c r="AL3" s="18">
        <v>2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8"/>
      <c r="AZ3" s="28"/>
      <c r="BA3" s="23">
        <f t="shared" ref="BA3:BA36" si="0">SUM(B3:AY3)</f>
        <v>19</v>
      </c>
      <c r="BB3" s="8">
        <v>2</v>
      </c>
      <c r="BC3" s="8">
        <v>2</v>
      </c>
    </row>
    <row r="4" spans="1:58" x14ac:dyDescent="0.2">
      <c r="A4" s="14" t="s">
        <v>99</v>
      </c>
      <c r="B4" s="16"/>
      <c r="C4" s="16">
        <v>1</v>
      </c>
      <c r="D4" s="16">
        <v>1</v>
      </c>
      <c r="E4" s="16"/>
      <c r="F4" s="16">
        <v>1</v>
      </c>
      <c r="G4" s="16">
        <v>4</v>
      </c>
      <c r="H4" s="16">
        <v>1</v>
      </c>
      <c r="I4" s="16"/>
      <c r="J4" s="16"/>
      <c r="K4" s="56"/>
      <c r="L4" s="16"/>
      <c r="M4" s="16">
        <v>1</v>
      </c>
      <c r="N4" s="16"/>
      <c r="O4" s="16"/>
      <c r="P4" s="16"/>
      <c r="Q4" s="16"/>
      <c r="R4" s="16"/>
      <c r="S4" s="16"/>
      <c r="T4" s="16"/>
      <c r="U4" s="16"/>
      <c r="V4" s="16">
        <v>2</v>
      </c>
      <c r="W4" s="56"/>
      <c r="X4" s="16"/>
      <c r="Y4" s="16"/>
      <c r="Z4" s="16">
        <v>1</v>
      </c>
      <c r="AA4" s="16"/>
      <c r="AB4" s="16">
        <v>1</v>
      </c>
      <c r="AC4" s="16">
        <v>1</v>
      </c>
      <c r="AD4" s="16">
        <v>3</v>
      </c>
      <c r="AE4" s="16"/>
      <c r="AF4" s="16"/>
      <c r="AG4" s="16"/>
      <c r="AH4" s="16">
        <v>1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7"/>
      <c r="AZ4" s="28"/>
      <c r="BA4" s="23">
        <f t="shared" si="0"/>
        <v>18</v>
      </c>
      <c r="BB4" s="8">
        <v>1</v>
      </c>
    </row>
    <row r="5" spans="1:58" x14ac:dyDescent="0.2">
      <c r="A5" s="14" t="s">
        <v>101</v>
      </c>
      <c r="B5" s="7"/>
      <c r="C5" s="7">
        <v>1</v>
      </c>
      <c r="D5" s="7"/>
      <c r="E5" s="7"/>
      <c r="F5" s="7">
        <v>3</v>
      </c>
      <c r="G5" s="7"/>
      <c r="H5" s="7">
        <v>1</v>
      </c>
      <c r="I5" s="7"/>
      <c r="J5" s="7">
        <v>4</v>
      </c>
      <c r="K5" s="41"/>
      <c r="L5" s="7">
        <v>1</v>
      </c>
      <c r="M5" s="7">
        <v>1</v>
      </c>
      <c r="N5" s="7">
        <v>1</v>
      </c>
      <c r="O5" s="7"/>
      <c r="P5" s="7"/>
      <c r="Q5" s="7"/>
      <c r="R5" s="7"/>
      <c r="S5" s="7"/>
      <c r="T5" s="7"/>
      <c r="U5" s="7"/>
      <c r="V5" s="7"/>
      <c r="W5" s="41"/>
      <c r="X5" s="7"/>
      <c r="Y5" s="7"/>
      <c r="Z5" s="7"/>
      <c r="AA5" s="7"/>
      <c r="AB5" s="7"/>
      <c r="AC5" s="7">
        <v>1</v>
      </c>
      <c r="AD5" s="7">
        <v>1</v>
      </c>
      <c r="AE5" s="7"/>
      <c r="AF5" s="7"/>
      <c r="AG5" s="7"/>
      <c r="AH5" s="7"/>
      <c r="AI5" s="7"/>
      <c r="AJ5" s="7">
        <v>1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 t="shared" si="0"/>
        <v>15</v>
      </c>
      <c r="BB5" s="8">
        <v>2</v>
      </c>
    </row>
    <row r="6" spans="1:58" x14ac:dyDescent="0.2">
      <c r="A6" s="34" t="s">
        <v>102</v>
      </c>
      <c r="B6" s="41"/>
      <c r="C6" s="7"/>
      <c r="D6" s="7"/>
      <c r="E6" s="7">
        <v>1</v>
      </c>
      <c r="F6" s="7"/>
      <c r="G6" s="7"/>
      <c r="H6" s="7">
        <v>1</v>
      </c>
      <c r="I6" s="7"/>
      <c r="J6" s="7">
        <v>1</v>
      </c>
      <c r="K6" s="41"/>
      <c r="L6" s="7"/>
      <c r="M6" s="7">
        <v>2</v>
      </c>
      <c r="N6" s="7"/>
      <c r="O6" s="7">
        <v>1</v>
      </c>
      <c r="P6" s="7"/>
      <c r="Q6" s="7"/>
      <c r="R6" s="7"/>
      <c r="S6" s="7"/>
      <c r="T6" s="7">
        <v>1</v>
      </c>
      <c r="U6" s="7"/>
      <c r="V6" s="7"/>
      <c r="W6" s="41"/>
      <c r="X6" s="7"/>
      <c r="Y6" s="7"/>
      <c r="Z6" s="7"/>
      <c r="AA6" s="7">
        <v>2</v>
      </c>
      <c r="AB6" s="7"/>
      <c r="AC6" s="7"/>
      <c r="AD6" s="7"/>
      <c r="AE6" s="7">
        <v>1</v>
      </c>
      <c r="AF6" s="7">
        <v>2</v>
      </c>
      <c r="AG6" s="7">
        <v>2</v>
      </c>
      <c r="AH6" s="7"/>
      <c r="AI6" s="7"/>
      <c r="AJ6" s="7"/>
      <c r="AK6" s="7">
        <v>1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 t="shared" si="0"/>
        <v>15</v>
      </c>
      <c r="BC6" s="8">
        <v>2</v>
      </c>
    </row>
    <row r="7" spans="1:58" x14ac:dyDescent="0.2">
      <c r="A7" s="4" t="s">
        <v>100</v>
      </c>
      <c r="B7" s="41"/>
      <c r="C7" s="7"/>
      <c r="D7" s="7"/>
      <c r="E7" s="7"/>
      <c r="F7" s="7"/>
      <c r="G7" s="7"/>
      <c r="H7" s="7"/>
      <c r="I7" s="7"/>
      <c r="J7" s="7"/>
      <c r="K7" s="41"/>
      <c r="L7" s="7"/>
      <c r="M7" s="7"/>
      <c r="N7" s="7"/>
      <c r="O7" s="7">
        <v>1</v>
      </c>
      <c r="P7" s="7"/>
      <c r="Q7" s="7"/>
      <c r="R7" s="7"/>
      <c r="S7" s="7"/>
      <c r="T7" s="7">
        <v>3</v>
      </c>
      <c r="U7" s="7"/>
      <c r="V7" s="7"/>
      <c r="W7" s="41"/>
      <c r="X7" s="7"/>
      <c r="Y7" s="7"/>
      <c r="Z7" s="7"/>
      <c r="AA7" s="7">
        <v>4</v>
      </c>
      <c r="AB7" s="7"/>
      <c r="AC7" s="7"/>
      <c r="AD7" s="7"/>
      <c r="AE7" s="7"/>
      <c r="AF7" s="7"/>
      <c r="AG7" s="7"/>
      <c r="AH7" s="7">
        <v>1</v>
      </c>
      <c r="AI7" s="7"/>
      <c r="AJ7" s="7">
        <v>4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 t="shared" si="0"/>
        <v>13</v>
      </c>
      <c r="BB7" s="8">
        <v>3</v>
      </c>
      <c r="BC7" s="8">
        <v>1</v>
      </c>
    </row>
    <row r="8" spans="1:58" x14ac:dyDescent="0.2">
      <c r="A8" s="14" t="s">
        <v>73</v>
      </c>
      <c r="B8" s="7"/>
      <c r="C8" s="7"/>
      <c r="D8" s="7"/>
      <c r="E8" s="7"/>
      <c r="F8" s="7"/>
      <c r="G8" s="7">
        <v>2</v>
      </c>
      <c r="H8" s="7"/>
      <c r="I8" s="7"/>
      <c r="J8" s="7"/>
      <c r="K8" s="41"/>
      <c r="L8" s="7">
        <v>3</v>
      </c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41"/>
      <c r="X8" s="7"/>
      <c r="Y8" s="7"/>
      <c r="Z8" s="7"/>
      <c r="AA8" s="7">
        <v>1</v>
      </c>
      <c r="AB8" s="7"/>
      <c r="AC8" s="7"/>
      <c r="AD8" s="7"/>
      <c r="AE8" s="7">
        <v>1</v>
      </c>
      <c r="AF8" s="7"/>
      <c r="AG8" s="7">
        <v>1</v>
      </c>
      <c r="AH8" s="7">
        <v>1</v>
      </c>
      <c r="AI8" s="7"/>
      <c r="AJ8" s="7"/>
      <c r="AK8" s="7">
        <v>1</v>
      </c>
      <c r="AL8" s="7">
        <v>1</v>
      </c>
      <c r="AM8" s="7">
        <v>1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 t="shared" si="0"/>
        <v>13</v>
      </c>
      <c r="BB8" s="8">
        <v>1</v>
      </c>
    </row>
    <row r="9" spans="1:58" x14ac:dyDescent="0.2">
      <c r="A9" s="14" t="s">
        <v>80</v>
      </c>
      <c r="B9" s="7"/>
      <c r="C9" s="7">
        <v>2</v>
      </c>
      <c r="D9" s="7">
        <v>3</v>
      </c>
      <c r="E9" s="7"/>
      <c r="F9" s="7"/>
      <c r="G9" s="7"/>
      <c r="H9" s="7"/>
      <c r="I9" s="7"/>
      <c r="J9" s="7"/>
      <c r="K9" s="41"/>
      <c r="L9" s="7"/>
      <c r="M9" s="7">
        <v>2</v>
      </c>
      <c r="N9" s="7">
        <v>1</v>
      </c>
      <c r="O9" s="7"/>
      <c r="P9" s="7">
        <v>1</v>
      </c>
      <c r="Q9" s="7"/>
      <c r="R9" s="7">
        <v>1</v>
      </c>
      <c r="S9" s="7">
        <v>2</v>
      </c>
      <c r="T9" s="7"/>
      <c r="U9" s="7"/>
      <c r="V9" s="7"/>
      <c r="W9" s="41"/>
      <c r="X9" s="7"/>
      <c r="Y9" s="7"/>
      <c r="Z9" s="7"/>
      <c r="AA9" s="7"/>
      <c r="AB9" s="7"/>
      <c r="AC9" s="7"/>
      <c r="AD9" s="7">
        <v>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 t="shared" si="0"/>
        <v>13</v>
      </c>
      <c r="BC9" s="8">
        <v>4</v>
      </c>
    </row>
    <row r="10" spans="1:58" x14ac:dyDescent="0.2">
      <c r="A10" s="4" t="s">
        <v>125</v>
      </c>
      <c r="B10" s="41"/>
      <c r="C10" s="7">
        <v>1</v>
      </c>
      <c r="D10" s="7"/>
      <c r="E10" s="7"/>
      <c r="F10" s="7"/>
      <c r="G10" s="7"/>
      <c r="H10" s="7"/>
      <c r="I10" s="7"/>
      <c r="J10" s="7">
        <v>2</v>
      </c>
      <c r="K10" s="41"/>
      <c r="L10" s="7"/>
      <c r="M10" s="7"/>
      <c r="N10" s="7">
        <v>1</v>
      </c>
      <c r="O10" s="7">
        <v>2</v>
      </c>
      <c r="P10" s="7"/>
      <c r="Q10" s="7"/>
      <c r="R10" s="7"/>
      <c r="S10" s="7"/>
      <c r="T10" s="7"/>
      <c r="U10" s="7"/>
      <c r="V10" s="7"/>
      <c r="W10" s="41"/>
      <c r="X10" s="7"/>
      <c r="Y10" s="7"/>
      <c r="Z10" s="7"/>
      <c r="AA10" s="7"/>
      <c r="AB10" s="7">
        <v>3</v>
      </c>
      <c r="AC10" s="7"/>
      <c r="AD10" s="7"/>
      <c r="AE10" s="7"/>
      <c r="AF10" s="7"/>
      <c r="AG10" s="7"/>
      <c r="AH10" s="7"/>
      <c r="AI10" s="7"/>
      <c r="AJ10" s="7"/>
      <c r="AK10" s="7"/>
      <c r="AL10" s="7">
        <v>3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 t="shared" si="0"/>
        <v>12</v>
      </c>
      <c r="BB10" s="8">
        <v>3</v>
      </c>
    </row>
    <row r="11" spans="1:58" x14ac:dyDescent="0.2">
      <c r="A11" s="4" t="s">
        <v>79</v>
      </c>
      <c r="B11" s="41"/>
      <c r="C11" s="7"/>
      <c r="D11" s="7"/>
      <c r="E11" s="7">
        <v>1</v>
      </c>
      <c r="F11" s="7"/>
      <c r="G11" s="7"/>
      <c r="H11" s="7"/>
      <c r="I11" s="7"/>
      <c r="J11" s="7"/>
      <c r="K11" s="41"/>
      <c r="L11" s="7"/>
      <c r="M11" s="7">
        <v>1</v>
      </c>
      <c r="N11" s="7"/>
      <c r="O11" s="7"/>
      <c r="P11" s="7"/>
      <c r="Q11" s="7"/>
      <c r="R11" s="7"/>
      <c r="S11" s="7">
        <v>2</v>
      </c>
      <c r="T11" s="7"/>
      <c r="U11" s="7"/>
      <c r="V11" s="7"/>
      <c r="W11" s="41"/>
      <c r="X11" s="7">
        <v>1</v>
      </c>
      <c r="Y11" s="7">
        <v>2</v>
      </c>
      <c r="Z11" s="7"/>
      <c r="AA11" s="7"/>
      <c r="AB11" s="7">
        <v>1</v>
      </c>
      <c r="AC11" s="7"/>
      <c r="AD11" s="7"/>
      <c r="AE11" s="7">
        <v>1</v>
      </c>
      <c r="AF11" s="7"/>
      <c r="AG11" s="7"/>
      <c r="AH11" s="7"/>
      <c r="AI11" s="7"/>
      <c r="AJ11" s="7"/>
      <c r="AK11" s="7">
        <v>2</v>
      </c>
      <c r="AL11" s="7"/>
      <c r="AM11" s="7">
        <v>1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 t="shared" si="0"/>
        <v>12</v>
      </c>
      <c r="BB11" s="8">
        <v>1</v>
      </c>
      <c r="BC11" s="8">
        <v>2</v>
      </c>
    </row>
    <row r="12" spans="1:58" x14ac:dyDescent="0.2">
      <c r="A12" s="4" t="s">
        <v>93</v>
      </c>
      <c r="B12" s="41"/>
      <c r="C12" s="7"/>
      <c r="D12" s="7">
        <v>1</v>
      </c>
      <c r="E12" s="7"/>
      <c r="F12" s="7"/>
      <c r="G12" s="7"/>
      <c r="H12" s="7"/>
      <c r="I12" s="7"/>
      <c r="J12" s="7"/>
      <c r="K12" s="41"/>
      <c r="L12" s="7"/>
      <c r="M12" s="7"/>
      <c r="N12" s="7"/>
      <c r="O12" s="7">
        <v>1</v>
      </c>
      <c r="P12" s="7"/>
      <c r="Q12" s="7">
        <v>1</v>
      </c>
      <c r="R12" s="7"/>
      <c r="S12" s="7"/>
      <c r="T12" s="7"/>
      <c r="U12" s="7">
        <v>1</v>
      </c>
      <c r="V12" s="7">
        <v>3</v>
      </c>
      <c r="W12" s="41"/>
      <c r="X12" s="7"/>
      <c r="Y12" s="7"/>
      <c r="Z12" s="7">
        <v>1</v>
      </c>
      <c r="AA12" s="7"/>
      <c r="AB12" s="7"/>
      <c r="AC12" s="7"/>
      <c r="AD12" s="7">
        <v>1</v>
      </c>
      <c r="AE12" s="7"/>
      <c r="AF12" s="7"/>
      <c r="AG12" s="7"/>
      <c r="AH12" s="7"/>
      <c r="AI12" s="7">
        <v>2</v>
      </c>
      <c r="AJ12" s="7"/>
      <c r="AK12" s="7"/>
      <c r="AL12" s="7"/>
      <c r="AM12" s="7">
        <v>1</v>
      </c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 t="shared" si="0"/>
        <v>12</v>
      </c>
      <c r="BB12" s="8">
        <v>1</v>
      </c>
      <c r="BC12" s="8">
        <v>1</v>
      </c>
    </row>
    <row r="13" spans="1:58" x14ac:dyDescent="0.2">
      <c r="A13" s="4" t="s">
        <v>20</v>
      </c>
      <c r="B13" s="7"/>
      <c r="C13" s="7"/>
      <c r="D13" s="7">
        <v>1</v>
      </c>
      <c r="E13" s="7"/>
      <c r="F13" s="7"/>
      <c r="G13" s="7">
        <v>1</v>
      </c>
      <c r="H13" s="7"/>
      <c r="I13" s="7">
        <v>7</v>
      </c>
      <c r="J13" s="7"/>
      <c r="K13" s="4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1"/>
      <c r="X13" s="7"/>
      <c r="Y13" s="7"/>
      <c r="Z13" s="7"/>
      <c r="AA13" s="7"/>
      <c r="AB13" s="7"/>
      <c r="AC13" s="7">
        <v>1</v>
      </c>
      <c r="AD13" s="7"/>
      <c r="AE13" s="7">
        <v>1</v>
      </c>
      <c r="AF13" s="7"/>
      <c r="AG13" s="7"/>
      <c r="AH13" s="7"/>
      <c r="AI13" s="7"/>
      <c r="AJ13" s="7"/>
      <c r="AK13" s="7"/>
      <c r="AL13" s="7">
        <v>1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 t="shared" si="0"/>
        <v>12</v>
      </c>
      <c r="BB13" s="8">
        <v>1</v>
      </c>
      <c r="BF13" s="23"/>
    </row>
    <row r="14" spans="1:58" x14ac:dyDescent="0.2">
      <c r="A14" s="4" t="s">
        <v>63</v>
      </c>
      <c r="B14" s="41"/>
      <c r="C14" s="7"/>
      <c r="D14" s="7"/>
      <c r="E14" s="7">
        <v>1</v>
      </c>
      <c r="F14" s="7">
        <v>1</v>
      </c>
      <c r="G14" s="7"/>
      <c r="H14" s="7">
        <v>1</v>
      </c>
      <c r="I14" s="7"/>
      <c r="J14" s="7"/>
      <c r="K14" s="41"/>
      <c r="L14" s="7"/>
      <c r="M14" s="7"/>
      <c r="N14" s="7"/>
      <c r="O14" s="7">
        <v>1</v>
      </c>
      <c r="P14" s="7"/>
      <c r="Q14" s="7"/>
      <c r="R14" s="7">
        <v>1</v>
      </c>
      <c r="S14" s="7"/>
      <c r="T14" s="7">
        <v>1</v>
      </c>
      <c r="U14" s="7">
        <v>3</v>
      </c>
      <c r="V14" s="7"/>
      <c r="W14" s="41"/>
      <c r="X14" s="7"/>
      <c r="Y14" s="7"/>
      <c r="Z14" s="7"/>
      <c r="AA14" s="7"/>
      <c r="AB14" s="7"/>
      <c r="AC14" s="7"/>
      <c r="AD14" s="7"/>
      <c r="AE14" s="7">
        <v>1</v>
      </c>
      <c r="AF14" s="7"/>
      <c r="AG14" s="7"/>
      <c r="AH14" s="7"/>
      <c r="AI14" s="7">
        <v>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 t="shared" si="0"/>
        <v>11</v>
      </c>
      <c r="BB14" s="8">
        <v>1</v>
      </c>
    </row>
    <row r="15" spans="1:58" x14ac:dyDescent="0.2">
      <c r="A15" s="4" t="s">
        <v>75</v>
      </c>
      <c r="B15" s="41"/>
      <c r="C15" s="7"/>
      <c r="D15" s="7"/>
      <c r="E15" s="7"/>
      <c r="F15" s="7"/>
      <c r="G15" s="7"/>
      <c r="H15" s="7">
        <v>2</v>
      </c>
      <c r="I15" s="7"/>
      <c r="J15" s="7"/>
      <c r="K15" s="41"/>
      <c r="L15" s="7"/>
      <c r="M15" s="7"/>
      <c r="N15" s="7"/>
      <c r="O15" s="7"/>
      <c r="P15" s="7">
        <v>2</v>
      </c>
      <c r="Q15" s="7"/>
      <c r="R15" s="7">
        <v>1</v>
      </c>
      <c r="S15" s="7">
        <v>2</v>
      </c>
      <c r="T15" s="7"/>
      <c r="U15" s="7">
        <v>1</v>
      </c>
      <c r="V15" s="7"/>
      <c r="W15" s="41"/>
      <c r="X15" s="7"/>
      <c r="Y15" s="7"/>
      <c r="Z15" s="7"/>
      <c r="AA15" s="7"/>
      <c r="AB15" s="7"/>
      <c r="AC15" s="7"/>
      <c r="AD15" s="7"/>
      <c r="AE15" s="7"/>
      <c r="AF15" s="7"/>
      <c r="AG15" s="7">
        <v>1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 t="shared" si="0"/>
        <v>9</v>
      </c>
      <c r="BC15" s="8">
        <v>3</v>
      </c>
    </row>
    <row r="16" spans="1:58" x14ac:dyDescent="0.2">
      <c r="A16" s="4" t="s">
        <v>114</v>
      </c>
      <c r="B16" s="41"/>
      <c r="C16" s="7"/>
      <c r="D16" s="7"/>
      <c r="E16" s="7"/>
      <c r="F16" s="7"/>
      <c r="G16" s="7"/>
      <c r="H16" s="7"/>
      <c r="I16" s="7">
        <v>1</v>
      </c>
      <c r="J16" s="7"/>
      <c r="K16" s="41"/>
      <c r="L16" s="7"/>
      <c r="M16" s="7"/>
      <c r="N16" s="7">
        <v>4</v>
      </c>
      <c r="O16" s="7"/>
      <c r="P16" s="7">
        <v>2</v>
      </c>
      <c r="Q16" s="7"/>
      <c r="R16" s="7"/>
      <c r="S16" s="7">
        <v>1</v>
      </c>
      <c r="T16" s="7"/>
      <c r="U16" s="7"/>
      <c r="V16" s="7"/>
      <c r="W16" s="41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v>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 t="shared" si="0"/>
        <v>9</v>
      </c>
      <c r="BC16" s="8">
        <v>1</v>
      </c>
    </row>
    <row r="17" spans="1:58" x14ac:dyDescent="0.2">
      <c r="A17" s="4" t="s">
        <v>178</v>
      </c>
      <c r="B17" s="41"/>
      <c r="C17" s="7"/>
      <c r="D17" s="7"/>
      <c r="E17" s="7"/>
      <c r="F17" s="7"/>
      <c r="G17" s="7"/>
      <c r="H17" s="7"/>
      <c r="I17" s="7"/>
      <c r="J17" s="7"/>
      <c r="K17" s="41"/>
      <c r="L17" s="7"/>
      <c r="M17" s="7"/>
      <c r="N17" s="7"/>
      <c r="O17" s="7"/>
      <c r="P17" s="7"/>
      <c r="Q17" s="7">
        <v>1</v>
      </c>
      <c r="R17" s="7">
        <v>1</v>
      </c>
      <c r="S17" s="7"/>
      <c r="T17" s="7"/>
      <c r="U17" s="7"/>
      <c r="V17" s="7"/>
      <c r="W17" s="41"/>
      <c r="X17" s="7"/>
      <c r="Y17" s="7">
        <v>1</v>
      </c>
      <c r="Z17" s="7">
        <v>2</v>
      </c>
      <c r="AA17" s="7"/>
      <c r="AB17" s="7">
        <v>1</v>
      </c>
      <c r="AC17" s="7"/>
      <c r="AD17" s="7"/>
      <c r="AE17" s="7">
        <v>1</v>
      </c>
      <c r="AF17" s="7"/>
      <c r="AG17" s="7"/>
      <c r="AH17" s="7">
        <v>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 t="shared" si="0"/>
        <v>8</v>
      </c>
      <c r="BC17" s="8">
        <v>1</v>
      </c>
    </row>
    <row r="18" spans="1:58" x14ac:dyDescent="0.2">
      <c r="A18" s="4" t="s">
        <v>108</v>
      </c>
      <c r="B18" s="41"/>
      <c r="C18" s="7"/>
      <c r="D18" s="7">
        <v>3</v>
      </c>
      <c r="E18" s="7"/>
      <c r="F18" s="7">
        <v>1</v>
      </c>
      <c r="G18" s="7"/>
      <c r="H18" s="7"/>
      <c r="I18" s="7"/>
      <c r="J18" s="7"/>
      <c r="K18" s="41"/>
      <c r="L18" s="7"/>
      <c r="M18" s="7"/>
      <c r="N18" s="7">
        <v>1</v>
      </c>
      <c r="O18" s="7"/>
      <c r="P18" s="7"/>
      <c r="Q18" s="7"/>
      <c r="R18" s="7"/>
      <c r="S18" s="7"/>
      <c r="T18" s="7">
        <v>2</v>
      </c>
      <c r="U18" s="47"/>
      <c r="V18" s="7"/>
      <c r="W18" s="4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>
        <v>1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 t="shared" si="0"/>
        <v>8</v>
      </c>
      <c r="BC18" s="8">
        <v>1</v>
      </c>
    </row>
    <row r="19" spans="1:58" x14ac:dyDescent="0.2">
      <c r="A19" s="4" t="s">
        <v>201</v>
      </c>
      <c r="B19" s="41"/>
      <c r="C19" s="7"/>
      <c r="D19" s="7"/>
      <c r="E19" s="7"/>
      <c r="F19" s="7"/>
      <c r="G19" s="7"/>
      <c r="H19" s="7"/>
      <c r="I19" s="7"/>
      <c r="J19" s="7"/>
      <c r="K19" s="4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41"/>
      <c r="X19" s="7"/>
      <c r="Y19" s="7">
        <v>1</v>
      </c>
      <c r="Z19" s="7"/>
      <c r="AA19" s="7">
        <v>1</v>
      </c>
      <c r="AB19" s="7"/>
      <c r="AC19" s="7"/>
      <c r="AD19" s="7">
        <v>2</v>
      </c>
      <c r="AE19" s="7">
        <v>1</v>
      </c>
      <c r="AF19" s="7"/>
      <c r="AG19" s="7"/>
      <c r="AH19" s="7">
        <v>2</v>
      </c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 t="shared" si="0"/>
        <v>8</v>
      </c>
      <c r="BC19" s="8">
        <v>1</v>
      </c>
      <c r="BF19" s="23"/>
    </row>
    <row r="20" spans="1:58" x14ac:dyDescent="0.2">
      <c r="A20" s="4" t="s">
        <v>92</v>
      </c>
      <c r="B20" s="41"/>
      <c r="C20" s="7"/>
      <c r="D20" s="7"/>
      <c r="E20" s="7"/>
      <c r="F20" s="7"/>
      <c r="G20" s="7"/>
      <c r="H20" s="7"/>
      <c r="I20" s="7">
        <v>1</v>
      </c>
      <c r="J20" s="7"/>
      <c r="K20" s="41"/>
      <c r="L20" s="7"/>
      <c r="M20" s="7"/>
      <c r="N20" s="7"/>
      <c r="O20" s="7"/>
      <c r="P20" s="7">
        <v>1</v>
      </c>
      <c r="Q20" s="7"/>
      <c r="R20" s="7"/>
      <c r="S20" s="7"/>
      <c r="T20" s="7"/>
      <c r="U20" s="7"/>
      <c r="V20" s="7"/>
      <c r="W20" s="41"/>
      <c r="X20" s="7">
        <v>1</v>
      </c>
      <c r="Y20" s="7"/>
      <c r="Z20" s="7"/>
      <c r="AA20" s="7"/>
      <c r="AB20" s="7"/>
      <c r="AC20" s="7"/>
      <c r="AD20" s="7"/>
      <c r="AE20" s="7"/>
      <c r="AF20" s="7">
        <v>3</v>
      </c>
      <c r="AG20" s="7"/>
      <c r="AH20" s="7"/>
      <c r="AI20" s="7"/>
      <c r="AJ20" s="7"/>
      <c r="AK20" s="7">
        <v>1</v>
      </c>
      <c r="AL20" s="7"/>
      <c r="AM20" s="7">
        <v>1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 t="shared" si="0"/>
        <v>8</v>
      </c>
      <c r="BC20" s="8">
        <v>1</v>
      </c>
    </row>
    <row r="21" spans="1:58" x14ac:dyDescent="0.2">
      <c r="A21" s="4" t="s">
        <v>84</v>
      </c>
      <c r="B21" s="41"/>
      <c r="C21" s="7"/>
      <c r="D21" s="7"/>
      <c r="E21" s="7"/>
      <c r="F21" s="7"/>
      <c r="G21" s="7"/>
      <c r="H21" s="7">
        <v>1</v>
      </c>
      <c r="I21" s="7">
        <v>1</v>
      </c>
      <c r="J21" s="7"/>
      <c r="K21" s="41"/>
      <c r="L21" s="7"/>
      <c r="M21" s="7"/>
      <c r="N21" s="7"/>
      <c r="O21" s="7">
        <v>1</v>
      </c>
      <c r="P21" s="7"/>
      <c r="Q21" s="7"/>
      <c r="R21" s="7"/>
      <c r="S21" s="7"/>
      <c r="T21" s="7"/>
      <c r="U21" s="7">
        <v>1</v>
      </c>
      <c r="V21" s="7"/>
      <c r="W21" s="41"/>
      <c r="X21" s="7"/>
      <c r="Y21" s="7"/>
      <c r="Z21" s="7"/>
      <c r="AA21" s="7"/>
      <c r="AB21" s="7">
        <v>2</v>
      </c>
      <c r="AC21" s="7"/>
      <c r="AD21" s="7"/>
      <c r="AE21" s="7"/>
      <c r="AF21" s="7"/>
      <c r="AG21" s="7"/>
      <c r="AH21" s="7">
        <v>1</v>
      </c>
      <c r="AI21" s="7"/>
      <c r="AJ21" s="7"/>
      <c r="AK21" s="7">
        <v>1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 t="shared" si="0"/>
        <v>8</v>
      </c>
    </row>
    <row r="22" spans="1:58" x14ac:dyDescent="0.2">
      <c r="A22" s="4" t="s">
        <v>161</v>
      </c>
      <c r="B22" s="41"/>
      <c r="C22" s="7"/>
      <c r="D22" s="7"/>
      <c r="E22" s="7">
        <v>2</v>
      </c>
      <c r="F22" s="7"/>
      <c r="G22" s="7"/>
      <c r="H22" s="7">
        <v>2</v>
      </c>
      <c r="I22" s="7"/>
      <c r="J22" s="7"/>
      <c r="K22" s="41"/>
      <c r="L22" s="7"/>
      <c r="M22" s="7"/>
      <c r="N22" s="7"/>
      <c r="O22" s="7"/>
      <c r="P22" s="7"/>
      <c r="Q22" s="7"/>
      <c r="R22" s="7">
        <v>2</v>
      </c>
      <c r="S22" s="7"/>
      <c r="T22" s="7"/>
      <c r="U22" s="7"/>
      <c r="V22" s="7"/>
      <c r="W22" s="41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>
        <v>1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 t="shared" si="0"/>
        <v>7</v>
      </c>
      <c r="BB22" s="8">
        <v>2</v>
      </c>
      <c r="BC22" s="8">
        <v>1</v>
      </c>
    </row>
    <row r="23" spans="1:58" x14ac:dyDescent="0.2">
      <c r="A23" s="4" t="s">
        <v>86</v>
      </c>
      <c r="B23" s="41"/>
      <c r="C23" s="7">
        <v>1</v>
      </c>
      <c r="D23" s="7"/>
      <c r="E23" s="7"/>
      <c r="F23" s="7"/>
      <c r="G23" s="7">
        <v>1</v>
      </c>
      <c r="H23" s="7"/>
      <c r="I23" s="7"/>
      <c r="J23" s="7"/>
      <c r="K23" s="4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41"/>
      <c r="X23" s="7"/>
      <c r="Y23" s="7"/>
      <c r="Z23" s="7">
        <v>1</v>
      </c>
      <c r="AA23" s="7"/>
      <c r="AB23" s="7"/>
      <c r="AC23" s="7"/>
      <c r="AD23" s="7"/>
      <c r="AE23" s="7">
        <v>2</v>
      </c>
      <c r="AF23" s="7"/>
      <c r="AG23" s="7"/>
      <c r="AH23" s="7"/>
      <c r="AI23" s="7">
        <v>1</v>
      </c>
      <c r="AJ23" s="7"/>
      <c r="AK23" s="7"/>
      <c r="AL23" s="7"/>
      <c r="AM23" s="7">
        <v>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 t="shared" si="0"/>
        <v>7</v>
      </c>
      <c r="BB23" s="8">
        <v>1</v>
      </c>
    </row>
    <row r="24" spans="1:58" x14ac:dyDescent="0.2">
      <c r="A24" s="4" t="s">
        <v>162</v>
      </c>
      <c r="B24" s="41"/>
      <c r="C24" s="7">
        <v>2</v>
      </c>
      <c r="D24" s="7"/>
      <c r="E24" s="7"/>
      <c r="F24" s="7"/>
      <c r="G24" s="7"/>
      <c r="H24" s="7"/>
      <c r="I24" s="7"/>
      <c r="J24" s="7"/>
      <c r="K24" s="41"/>
      <c r="L24" s="7"/>
      <c r="M24" s="7"/>
      <c r="N24" s="7"/>
      <c r="O24" s="7"/>
      <c r="P24" s="7"/>
      <c r="Q24" s="7"/>
      <c r="R24" s="7"/>
      <c r="S24" s="7"/>
      <c r="T24" s="7">
        <v>3</v>
      </c>
      <c r="U24" s="7">
        <v>2</v>
      </c>
      <c r="V24" s="7"/>
      <c r="W24" s="41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 t="shared" si="0"/>
        <v>7</v>
      </c>
      <c r="BC24" s="8">
        <v>2</v>
      </c>
    </row>
    <row r="25" spans="1:58" x14ac:dyDescent="0.2">
      <c r="A25" s="4" t="s">
        <v>203</v>
      </c>
      <c r="B25" s="41"/>
      <c r="C25" s="7"/>
      <c r="D25" s="7"/>
      <c r="E25" s="7"/>
      <c r="F25" s="7"/>
      <c r="G25" s="7"/>
      <c r="H25" s="7"/>
      <c r="I25" s="7"/>
      <c r="J25" s="7"/>
      <c r="K25" s="4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41"/>
      <c r="X25" s="7"/>
      <c r="Y25" s="7"/>
      <c r="Z25" s="7"/>
      <c r="AA25" s="7">
        <v>2</v>
      </c>
      <c r="AB25" s="7"/>
      <c r="AC25" s="7"/>
      <c r="AD25" s="7"/>
      <c r="AE25" s="7"/>
      <c r="AF25" s="7">
        <v>3</v>
      </c>
      <c r="AG25" s="7"/>
      <c r="AH25" s="7"/>
      <c r="AI25" s="7"/>
      <c r="AJ25" s="7">
        <v>2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 t="shared" si="0"/>
        <v>7</v>
      </c>
      <c r="BC25" s="8">
        <v>1</v>
      </c>
    </row>
    <row r="26" spans="1:58" x14ac:dyDescent="0.2">
      <c r="A26" s="4" t="s">
        <v>105</v>
      </c>
      <c r="B26" s="41"/>
      <c r="C26" s="7"/>
      <c r="D26" s="7">
        <v>3</v>
      </c>
      <c r="E26" s="7"/>
      <c r="F26" s="7"/>
      <c r="G26" s="7"/>
      <c r="H26" s="7"/>
      <c r="I26" s="7">
        <v>1</v>
      </c>
      <c r="J26" s="7"/>
      <c r="K26" s="41"/>
      <c r="L26" s="7"/>
      <c r="M26" s="7"/>
      <c r="N26" s="7"/>
      <c r="O26" s="7"/>
      <c r="P26" s="7"/>
      <c r="Q26" s="7"/>
      <c r="R26" s="7">
        <v>1</v>
      </c>
      <c r="S26" s="7"/>
      <c r="T26" s="7"/>
      <c r="U26" s="47"/>
      <c r="V26" s="7"/>
      <c r="W26" s="41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>
        <v>1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 t="shared" si="0"/>
        <v>6</v>
      </c>
      <c r="BC26" s="8">
        <v>1</v>
      </c>
    </row>
    <row r="27" spans="1:58" x14ac:dyDescent="0.2">
      <c r="A27" s="4" t="s">
        <v>94</v>
      </c>
      <c r="B27" s="41"/>
      <c r="C27" s="7"/>
      <c r="D27" s="7"/>
      <c r="E27" s="7"/>
      <c r="F27" s="7"/>
      <c r="G27" s="7"/>
      <c r="H27" s="7"/>
      <c r="I27" s="7"/>
      <c r="J27" s="7"/>
      <c r="K27" s="41"/>
      <c r="L27" s="7"/>
      <c r="M27" s="7"/>
      <c r="N27" s="7"/>
      <c r="O27" s="7">
        <v>1</v>
      </c>
      <c r="P27" s="7"/>
      <c r="Q27" s="7"/>
      <c r="R27" s="7"/>
      <c r="S27" s="7"/>
      <c r="T27" s="7"/>
      <c r="U27" s="7"/>
      <c r="V27" s="7"/>
      <c r="W27" s="41"/>
      <c r="X27" s="7"/>
      <c r="Y27" s="7">
        <v>2</v>
      </c>
      <c r="Z27" s="7"/>
      <c r="AA27" s="7"/>
      <c r="AB27" s="7"/>
      <c r="AC27" s="7"/>
      <c r="AD27" s="7"/>
      <c r="AE27" s="7"/>
      <c r="AF27" s="7"/>
      <c r="AG27" s="7">
        <v>2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 t="shared" si="0"/>
        <v>5</v>
      </c>
      <c r="BC27" s="8">
        <v>2</v>
      </c>
    </row>
    <row r="28" spans="1:58" x14ac:dyDescent="0.2">
      <c r="A28" s="4" t="s">
        <v>111</v>
      </c>
      <c r="B28" s="41"/>
      <c r="C28" s="7"/>
      <c r="D28" s="7"/>
      <c r="E28" s="7"/>
      <c r="F28" s="7"/>
      <c r="G28" s="7"/>
      <c r="H28" s="7"/>
      <c r="I28" s="7"/>
      <c r="J28" s="7"/>
      <c r="K28" s="41"/>
      <c r="L28" s="7">
        <v>2</v>
      </c>
      <c r="M28" s="7">
        <v>2</v>
      </c>
      <c r="N28" s="7">
        <v>1</v>
      </c>
      <c r="O28" s="7"/>
      <c r="P28" s="7"/>
      <c r="Q28" s="7"/>
      <c r="R28" s="7"/>
      <c r="S28" s="7"/>
      <c r="T28" s="7"/>
      <c r="U28" s="7"/>
      <c r="V28" s="7"/>
      <c r="W28" s="41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 t="shared" si="0"/>
        <v>5</v>
      </c>
      <c r="BC28" s="8">
        <v>1</v>
      </c>
    </row>
    <row r="29" spans="1:58" x14ac:dyDescent="0.2">
      <c r="A29" s="4" t="s">
        <v>107</v>
      </c>
      <c r="B29" s="41"/>
      <c r="C29" s="7"/>
      <c r="D29" s="7"/>
      <c r="E29" s="7"/>
      <c r="F29" s="7"/>
      <c r="G29" s="7"/>
      <c r="H29" s="7"/>
      <c r="I29" s="7"/>
      <c r="J29" s="7"/>
      <c r="K29" s="4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1"/>
      <c r="X29" s="7"/>
      <c r="Y29" s="7"/>
      <c r="Z29" s="7"/>
      <c r="AA29" s="7"/>
      <c r="AB29" s="7"/>
      <c r="AC29" s="7">
        <v>3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 t="shared" si="0"/>
        <v>3</v>
      </c>
      <c r="BB29" s="8">
        <v>1</v>
      </c>
    </row>
    <row r="30" spans="1:58" x14ac:dyDescent="0.2">
      <c r="A30" s="4" t="s">
        <v>219</v>
      </c>
      <c r="B30" s="41"/>
      <c r="C30" s="7"/>
      <c r="D30" s="7"/>
      <c r="E30" s="7"/>
      <c r="F30" s="7"/>
      <c r="G30" s="7"/>
      <c r="H30" s="7"/>
      <c r="I30" s="7"/>
      <c r="J30" s="7"/>
      <c r="K30" s="4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1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>
        <v>2</v>
      </c>
      <c r="AI30" s="7">
        <v>1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 t="shared" si="0"/>
        <v>3</v>
      </c>
      <c r="BC30" s="8">
        <v>1</v>
      </c>
    </row>
    <row r="31" spans="1:58" x14ac:dyDescent="0.2">
      <c r="A31" s="4" t="s">
        <v>82</v>
      </c>
      <c r="B31" s="41"/>
      <c r="C31" s="7"/>
      <c r="D31" s="7"/>
      <c r="E31" s="7"/>
      <c r="F31" s="7">
        <v>1</v>
      </c>
      <c r="G31" s="7"/>
      <c r="H31" s="7"/>
      <c r="I31" s="7"/>
      <c r="J31" s="7"/>
      <c r="K31" s="41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1</v>
      </c>
      <c r="W31" s="4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 t="shared" si="0"/>
        <v>2</v>
      </c>
    </row>
    <row r="32" spans="1:58" x14ac:dyDescent="0.2">
      <c r="A32" s="4" t="s">
        <v>128</v>
      </c>
      <c r="B32" s="41"/>
      <c r="C32" s="7"/>
      <c r="D32" s="7"/>
      <c r="E32" s="7">
        <v>1</v>
      </c>
      <c r="F32" s="7"/>
      <c r="G32" s="7"/>
      <c r="H32" s="7"/>
      <c r="I32" s="7"/>
      <c r="J32" s="7"/>
      <c r="K32" s="4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1"/>
      <c r="X32" s="7"/>
      <c r="Y32" s="7"/>
      <c r="Z32" s="7"/>
      <c r="AA32" s="7">
        <v>1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 t="shared" si="0"/>
        <v>2</v>
      </c>
    </row>
    <row r="33" spans="1:53" x14ac:dyDescent="0.2">
      <c r="A33" s="4" t="s">
        <v>19</v>
      </c>
      <c r="B33" s="41"/>
      <c r="C33" s="7"/>
      <c r="D33" s="7">
        <v>1</v>
      </c>
      <c r="E33" s="7"/>
      <c r="F33" s="7"/>
      <c r="G33" s="7"/>
      <c r="H33" s="7"/>
      <c r="I33" s="7"/>
      <c r="J33" s="7"/>
      <c r="K33" s="4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1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 t="shared" si="0"/>
        <v>1</v>
      </c>
    </row>
    <row r="34" spans="1:53" x14ac:dyDescent="0.2">
      <c r="A34" s="4" t="s">
        <v>76</v>
      </c>
      <c r="B34" s="41"/>
      <c r="C34" s="7"/>
      <c r="D34" s="7"/>
      <c r="E34" s="7"/>
      <c r="F34" s="7"/>
      <c r="G34" s="7"/>
      <c r="H34" s="7"/>
      <c r="I34" s="7"/>
      <c r="J34" s="7"/>
      <c r="K34" s="4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1"/>
      <c r="X34" s="7"/>
      <c r="Y34" s="7"/>
      <c r="Z34" s="7"/>
      <c r="AA34" s="7"/>
      <c r="AB34" s="7">
        <v>1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 t="shared" si="0"/>
        <v>1</v>
      </c>
    </row>
    <row r="35" spans="1:53" x14ac:dyDescent="0.2">
      <c r="A35" s="4" t="s">
        <v>95</v>
      </c>
      <c r="B35" s="41"/>
      <c r="C35" s="7"/>
      <c r="D35" s="7"/>
      <c r="E35" s="7"/>
      <c r="F35" s="7"/>
      <c r="G35" s="7"/>
      <c r="H35" s="7"/>
      <c r="I35" s="7"/>
      <c r="J35" s="7"/>
      <c r="K35" s="4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1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 t="shared" si="0"/>
        <v>0</v>
      </c>
    </row>
    <row r="36" spans="1:53" x14ac:dyDescent="0.2">
      <c r="A36" s="4" t="s">
        <v>104</v>
      </c>
      <c r="B36" s="41"/>
      <c r="C36" s="7"/>
      <c r="D36" s="7"/>
      <c r="E36" s="7"/>
      <c r="F36" s="7"/>
      <c r="G36" s="7"/>
      <c r="H36" s="7"/>
      <c r="I36" s="7"/>
      <c r="J36" s="7"/>
      <c r="K36" s="4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1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si="0"/>
        <v>0</v>
      </c>
    </row>
    <row r="37" spans="1:53" x14ac:dyDescent="0.2">
      <c r="A37" s="62"/>
      <c r="B37" s="63">
        <v>45664</v>
      </c>
      <c r="C37" s="63">
        <v>45671</v>
      </c>
      <c r="D37" s="63">
        <v>45678</v>
      </c>
      <c r="E37" s="63">
        <v>45685</v>
      </c>
      <c r="F37" s="63">
        <v>45692</v>
      </c>
      <c r="G37" s="63">
        <v>45699</v>
      </c>
      <c r="H37" s="63">
        <v>45706</v>
      </c>
      <c r="I37" s="63">
        <v>45713</v>
      </c>
      <c r="J37" s="63">
        <v>45720</v>
      </c>
      <c r="K37" s="63">
        <v>45727</v>
      </c>
      <c r="L37" s="63">
        <v>45734</v>
      </c>
      <c r="M37" s="63">
        <v>45741</v>
      </c>
      <c r="N37" s="63">
        <v>45748</v>
      </c>
      <c r="O37" s="63">
        <v>45755</v>
      </c>
      <c r="P37" s="63">
        <v>45762</v>
      </c>
      <c r="Q37" s="63">
        <v>45769</v>
      </c>
      <c r="R37" s="63">
        <v>45776</v>
      </c>
      <c r="S37" s="63">
        <v>45783</v>
      </c>
      <c r="T37" s="63">
        <v>45790</v>
      </c>
      <c r="U37" s="63">
        <v>45797</v>
      </c>
      <c r="V37" s="63">
        <v>45804</v>
      </c>
      <c r="W37" s="63">
        <v>45811</v>
      </c>
      <c r="X37" s="63">
        <v>45818</v>
      </c>
      <c r="Y37" s="63">
        <v>45825</v>
      </c>
      <c r="Z37" s="63">
        <v>45832</v>
      </c>
      <c r="AA37" s="63">
        <v>45839</v>
      </c>
      <c r="AB37" s="63">
        <v>45846</v>
      </c>
      <c r="AC37" s="63">
        <v>45853</v>
      </c>
      <c r="AD37" s="63">
        <v>45860</v>
      </c>
      <c r="AE37" s="63">
        <v>45867</v>
      </c>
      <c r="AF37" s="63">
        <v>45874</v>
      </c>
      <c r="AG37" s="63">
        <v>45881</v>
      </c>
      <c r="AH37" s="63">
        <v>45888</v>
      </c>
      <c r="AI37" s="63">
        <v>45895</v>
      </c>
      <c r="AJ37" s="63">
        <v>45902</v>
      </c>
      <c r="AK37" s="63">
        <v>45909</v>
      </c>
      <c r="AL37" s="63">
        <v>45916</v>
      </c>
      <c r="AM37" s="63">
        <v>45923</v>
      </c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</row>
    <row r="38" spans="1:53" x14ac:dyDescent="0.2">
      <c r="A38" s="24"/>
      <c r="B38" s="4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8"/>
      <c r="BA38" s="23"/>
    </row>
    <row r="40" spans="1:53" x14ac:dyDescent="0.2">
      <c r="A40" t="s">
        <v>41</v>
      </c>
      <c r="B40">
        <f>'League Table'!B41</f>
        <v>0</v>
      </c>
      <c r="C40">
        <f>'League Table'!C41</f>
        <v>19</v>
      </c>
      <c r="D40">
        <f>'League Table'!D41</f>
        <v>20</v>
      </c>
      <c r="E40">
        <f>'League Table'!E41</f>
        <v>16</v>
      </c>
      <c r="F40">
        <f>'League Table'!F41</f>
        <v>18</v>
      </c>
      <c r="G40">
        <f>'League Table'!G41</f>
        <v>16</v>
      </c>
      <c r="H40">
        <f>'League Table'!H41</f>
        <v>20</v>
      </c>
      <c r="I40">
        <f>'League Table'!I41</f>
        <v>21</v>
      </c>
      <c r="J40">
        <f>'League Table'!J41</f>
        <v>15</v>
      </c>
      <c r="K40">
        <f>'League Table'!K41</f>
        <v>0</v>
      </c>
      <c r="L40">
        <f>'League Table'!L41</f>
        <v>18</v>
      </c>
      <c r="M40">
        <f>'League Table'!M41</f>
        <v>18</v>
      </c>
      <c r="N40">
        <f>'League Table'!N41</f>
        <v>17</v>
      </c>
      <c r="O40">
        <f>'League Table'!O41</f>
        <v>19</v>
      </c>
      <c r="P40">
        <f>'League Table'!P41</f>
        <v>16</v>
      </c>
      <c r="Q40">
        <f>'League Table'!Q41</f>
        <v>18</v>
      </c>
      <c r="R40">
        <f>'League Table'!R41</f>
        <v>16</v>
      </c>
      <c r="S40">
        <f>'League Table'!S41</f>
        <v>16</v>
      </c>
      <c r="T40">
        <f>'League Table'!T41</f>
        <v>20</v>
      </c>
      <c r="U40" s="30">
        <f>'League Table'!U41</f>
        <v>16</v>
      </c>
      <c r="V40">
        <f>'League Table'!V41</f>
        <v>15</v>
      </c>
      <c r="W40">
        <f>'League Table'!W41</f>
        <v>0</v>
      </c>
      <c r="X40">
        <f>'League Table'!X41</f>
        <v>14</v>
      </c>
      <c r="Y40">
        <f>'League Table'!Y41</f>
        <v>15</v>
      </c>
      <c r="Z40">
        <f>'League Table'!Z41</f>
        <v>14</v>
      </c>
      <c r="AA40">
        <f>'League Table'!AA41</f>
        <v>18</v>
      </c>
      <c r="AB40">
        <f>'League Table'!AB41</f>
        <v>16</v>
      </c>
      <c r="AC40">
        <f>'League Table'!AC41</f>
        <v>16</v>
      </c>
      <c r="AD40">
        <f>'League Table'!AD41</f>
        <v>16</v>
      </c>
      <c r="AE40">
        <f>'League Table'!AE41</f>
        <v>16</v>
      </c>
      <c r="AF40">
        <f>'League Table'!AF41</f>
        <v>18</v>
      </c>
      <c r="AG40" s="8">
        <f>'League Table'!AG41</f>
        <v>14</v>
      </c>
      <c r="AH40" s="8">
        <f>'League Table'!AH41</f>
        <v>18</v>
      </c>
      <c r="AI40" s="8">
        <f>'League Table'!AI41</f>
        <v>20</v>
      </c>
      <c r="AJ40" s="8">
        <f>'League Table'!AJ41</f>
        <v>20</v>
      </c>
      <c r="AK40" s="8">
        <f>'League Table'!AK41</f>
        <v>16</v>
      </c>
      <c r="AL40" s="8">
        <f>'League Table'!AL41</f>
        <v>17</v>
      </c>
      <c r="AM40" s="8">
        <f>'League Table'!AM41</f>
        <v>18</v>
      </c>
      <c r="AN40" s="8">
        <f>'League Table'!AN41</f>
        <v>19</v>
      </c>
      <c r="AO40" s="8">
        <f>'League Table'!AO41</f>
        <v>0</v>
      </c>
      <c r="AP40" s="8">
        <f>'League Table'!AP41</f>
        <v>0</v>
      </c>
      <c r="AQ40" s="8">
        <f>'League Table'!AQ41</f>
        <v>0</v>
      </c>
      <c r="AR40" s="8">
        <f>'League Table'!AR41</f>
        <v>0</v>
      </c>
      <c r="AS40" s="8">
        <f>'League Table'!AS41</f>
        <v>0</v>
      </c>
      <c r="AT40" s="8">
        <f>'League Table'!AT41</f>
        <v>0</v>
      </c>
      <c r="AU40" s="8">
        <f>'League Table'!AU41</f>
        <v>0</v>
      </c>
      <c r="AV40" s="8">
        <f>'League Table'!AV41</f>
        <v>0</v>
      </c>
      <c r="AW40" s="8"/>
      <c r="AX40" s="8"/>
      <c r="AY40" s="8"/>
      <c r="AZ40" s="8"/>
    </row>
    <row r="42" spans="1:53" x14ac:dyDescent="0.2">
      <c r="A42" t="s">
        <v>61</v>
      </c>
      <c r="B42" s="31">
        <f>SUM(B3:B36)</f>
        <v>0</v>
      </c>
      <c r="C42" s="31">
        <f>SUM(C3:C36)</f>
        <v>9</v>
      </c>
      <c r="D42" s="31">
        <f t="shared" ref="D42:AM42" si="1">SUM(D3:D36)</f>
        <v>13</v>
      </c>
      <c r="E42" s="31">
        <f t="shared" si="1"/>
        <v>6</v>
      </c>
      <c r="F42" s="31">
        <f t="shared" si="1"/>
        <v>7</v>
      </c>
      <c r="G42" s="31">
        <f t="shared" si="1"/>
        <v>8</v>
      </c>
      <c r="H42" s="31">
        <f t="shared" si="1"/>
        <v>10</v>
      </c>
      <c r="I42" s="31">
        <f t="shared" si="1"/>
        <v>11</v>
      </c>
      <c r="J42" s="31">
        <f t="shared" si="1"/>
        <v>8</v>
      </c>
      <c r="K42" s="31">
        <f t="shared" si="1"/>
        <v>0</v>
      </c>
      <c r="L42" s="31">
        <f t="shared" si="1"/>
        <v>6</v>
      </c>
      <c r="M42" s="31">
        <f t="shared" si="1"/>
        <v>9</v>
      </c>
      <c r="N42" s="31">
        <f t="shared" si="1"/>
        <v>9</v>
      </c>
      <c r="O42" s="31">
        <f t="shared" si="1"/>
        <v>9</v>
      </c>
      <c r="P42" s="31">
        <f t="shared" si="1"/>
        <v>6</v>
      </c>
      <c r="Q42" s="31">
        <f t="shared" si="1"/>
        <v>5</v>
      </c>
      <c r="R42" s="31">
        <f t="shared" si="1"/>
        <v>7</v>
      </c>
      <c r="S42" s="31">
        <f t="shared" si="1"/>
        <v>7</v>
      </c>
      <c r="T42" s="31">
        <f t="shared" si="1"/>
        <v>10</v>
      </c>
      <c r="U42" s="31">
        <f t="shared" si="1"/>
        <v>8</v>
      </c>
      <c r="V42" s="31">
        <f t="shared" si="1"/>
        <v>6</v>
      </c>
      <c r="W42" s="31">
        <f t="shared" si="1"/>
        <v>0</v>
      </c>
      <c r="X42" s="31">
        <f t="shared" si="1"/>
        <v>8</v>
      </c>
      <c r="Y42" s="31">
        <f t="shared" si="1"/>
        <v>7</v>
      </c>
      <c r="Z42" s="31">
        <f t="shared" si="1"/>
        <v>7</v>
      </c>
      <c r="AA42" s="31">
        <f t="shared" si="1"/>
        <v>11</v>
      </c>
      <c r="AB42" s="31">
        <f t="shared" si="1"/>
        <v>9</v>
      </c>
      <c r="AC42" s="31">
        <f t="shared" si="1"/>
        <v>6</v>
      </c>
      <c r="AD42" s="31">
        <f t="shared" si="1"/>
        <v>8</v>
      </c>
      <c r="AE42" s="31">
        <f t="shared" si="1"/>
        <v>9</v>
      </c>
      <c r="AF42" s="31">
        <f t="shared" si="1"/>
        <v>8</v>
      </c>
      <c r="AG42" s="31">
        <f t="shared" si="1"/>
        <v>6</v>
      </c>
      <c r="AH42" s="31">
        <f t="shared" si="1"/>
        <v>9</v>
      </c>
      <c r="AI42" s="31">
        <f t="shared" si="1"/>
        <v>10</v>
      </c>
      <c r="AJ42" s="31">
        <f t="shared" si="1"/>
        <v>7</v>
      </c>
      <c r="AK42" s="31">
        <f t="shared" si="1"/>
        <v>6</v>
      </c>
      <c r="AL42" s="31">
        <f t="shared" si="1"/>
        <v>8</v>
      </c>
      <c r="AM42" s="31">
        <f t="shared" si="1"/>
        <v>6</v>
      </c>
      <c r="AN42" s="23">
        <f t="shared" ref="AN42:AV42" si="2">SUM(AN4:AN38)</f>
        <v>0</v>
      </c>
      <c r="AO42" s="23">
        <f t="shared" si="2"/>
        <v>0</v>
      </c>
      <c r="AP42" s="23">
        <f t="shared" si="2"/>
        <v>0</v>
      </c>
      <c r="AQ42" s="23">
        <f t="shared" si="2"/>
        <v>0</v>
      </c>
      <c r="AR42" s="23">
        <f t="shared" si="2"/>
        <v>0</v>
      </c>
      <c r="AS42" s="23">
        <f t="shared" si="2"/>
        <v>0</v>
      </c>
      <c r="AT42" s="23">
        <f t="shared" si="2"/>
        <v>0</v>
      </c>
      <c r="AU42" s="23">
        <f t="shared" si="2"/>
        <v>0</v>
      </c>
      <c r="AV42" s="23">
        <f t="shared" si="2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A39" emptyCellReference="1"/>
    <ignoredError sqref="B42:AB42 AC42:AG42 AH42 AI42:AJ42 AK42:AM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0" width="9.1640625" customWidth="1" outlineLevel="1"/>
    <col min="51" max="51" width="9.1640625" hidden="1" customWidth="1" outlineLevel="1"/>
  </cols>
  <sheetData>
    <row r="1" spans="1:53" x14ac:dyDescent="0.2">
      <c r="A1" s="5" t="s">
        <v>103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30</v>
      </c>
      <c r="U3" s="6" t="s">
        <v>31</v>
      </c>
      <c r="V3" s="6" t="s">
        <v>32</v>
      </c>
      <c r="W3" s="15" t="s">
        <v>33</v>
      </c>
      <c r="X3" s="6" t="s">
        <v>34</v>
      </c>
      <c r="Y3" s="6" t="s">
        <v>35</v>
      </c>
      <c r="Z3" s="6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42</v>
      </c>
      <c r="AF3" s="6" t="s">
        <v>43</v>
      </c>
      <c r="AG3" s="6" t="s">
        <v>44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54</v>
      </c>
      <c r="AM3" s="6" t="s">
        <v>55</v>
      </c>
      <c r="AN3" s="6" t="s">
        <v>56</v>
      </c>
      <c r="AO3" s="6" t="s">
        <v>57</v>
      </c>
      <c r="AP3" s="6" t="s">
        <v>58</v>
      </c>
      <c r="AQ3" s="6" t="s">
        <v>64</v>
      </c>
      <c r="AR3" s="6" t="s">
        <v>66</v>
      </c>
      <c r="AS3" s="6" t="s">
        <v>67</v>
      </c>
      <c r="AT3" s="6" t="s">
        <v>68</v>
      </c>
      <c r="AU3" s="6" t="s">
        <v>69</v>
      </c>
      <c r="AV3" s="6" t="s">
        <v>77</v>
      </c>
      <c r="AW3" s="6" t="s">
        <v>81</v>
      </c>
      <c r="AX3" s="6" t="s">
        <v>83</v>
      </c>
      <c r="AY3" s="6" t="s">
        <v>98</v>
      </c>
      <c r="BA3" s="22" t="s">
        <v>70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99</v>
      </c>
      <c r="B5" s="18"/>
      <c r="C5" s="18">
        <v>1</v>
      </c>
      <c r="D5" s="18">
        <v>2</v>
      </c>
      <c r="E5" s="18"/>
      <c r="F5" s="18"/>
      <c r="G5" s="18">
        <v>4</v>
      </c>
      <c r="H5" s="18">
        <v>1</v>
      </c>
      <c r="I5" s="18"/>
      <c r="J5" s="18">
        <v>1</v>
      </c>
      <c r="K5" s="18"/>
      <c r="L5" s="18"/>
      <c r="M5" s="18"/>
      <c r="N5" s="18">
        <v>1</v>
      </c>
      <c r="O5" s="18"/>
      <c r="P5" s="18">
        <v>2</v>
      </c>
      <c r="Q5" s="18">
        <v>1</v>
      </c>
      <c r="R5" s="18"/>
      <c r="S5" s="18"/>
      <c r="T5" s="18"/>
      <c r="U5" s="18">
        <v>1</v>
      </c>
      <c r="V5" s="18">
        <v>5</v>
      </c>
      <c r="W5" s="54"/>
      <c r="X5" s="18">
        <v>1</v>
      </c>
      <c r="Y5" s="18">
        <v>1</v>
      </c>
      <c r="Z5" s="18">
        <v>1</v>
      </c>
      <c r="AA5" s="18"/>
      <c r="AB5" s="18">
        <v>3</v>
      </c>
      <c r="AC5" s="18">
        <v>1</v>
      </c>
      <c r="AD5" s="18">
        <v>4</v>
      </c>
      <c r="AE5" s="18"/>
      <c r="AF5" s="18">
        <v>1</v>
      </c>
      <c r="AG5" s="18">
        <v>1</v>
      </c>
      <c r="AH5" s="18"/>
      <c r="AI5" s="18"/>
      <c r="AJ5" s="18">
        <v>1</v>
      </c>
      <c r="AK5" s="18"/>
      <c r="AL5" s="18">
        <v>1</v>
      </c>
      <c r="AM5" s="18">
        <v>2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 t="shared" ref="BA5:BA37" si="0">SUM(B5:AY5)</f>
        <v>36</v>
      </c>
    </row>
    <row r="6" spans="1:53" x14ac:dyDescent="0.2">
      <c r="A6" s="14" t="s">
        <v>100</v>
      </c>
      <c r="B6" s="48"/>
      <c r="C6" s="48"/>
      <c r="D6" s="48"/>
      <c r="E6" s="48">
        <v>1</v>
      </c>
      <c r="F6" s="48"/>
      <c r="G6" s="48"/>
      <c r="H6" s="48"/>
      <c r="I6" s="48">
        <v>1</v>
      </c>
      <c r="J6" s="48">
        <v>1</v>
      </c>
      <c r="K6" s="49"/>
      <c r="L6" s="16">
        <v>1</v>
      </c>
      <c r="M6" s="16"/>
      <c r="N6" s="16">
        <v>1</v>
      </c>
      <c r="O6" s="16">
        <v>1</v>
      </c>
      <c r="P6" s="16"/>
      <c r="Q6" s="16">
        <v>1</v>
      </c>
      <c r="R6" s="16">
        <v>1</v>
      </c>
      <c r="S6" s="16"/>
      <c r="T6" s="16">
        <v>2</v>
      </c>
      <c r="U6" s="16"/>
      <c r="V6" s="16">
        <v>3</v>
      </c>
      <c r="W6" s="56"/>
      <c r="X6" s="16"/>
      <c r="Y6" s="16">
        <v>2</v>
      </c>
      <c r="Z6" s="16">
        <v>2</v>
      </c>
      <c r="AA6" s="16">
        <v>2</v>
      </c>
      <c r="AB6" s="16"/>
      <c r="AC6" s="16">
        <v>2</v>
      </c>
      <c r="AD6" s="16">
        <v>1</v>
      </c>
      <c r="AE6" s="16"/>
      <c r="AF6" s="16">
        <v>1</v>
      </c>
      <c r="AG6" s="16">
        <v>1</v>
      </c>
      <c r="AH6" s="16"/>
      <c r="AI6" s="16"/>
      <c r="AJ6" s="16">
        <v>3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27</v>
      </c>
    </row>
    <row r="7" spans="1:53" x14ac:dyDescent="0.2">
      <c r="A7" s="34" t="s">
        <v>101</v>
      </c>
      <c r="B7" s="7"/>
      <c r="C7" s="7">
        <v>1</v>
      </c>
      <c r="D7" s="7"/>
      <c r="E7" s="7"/>
      <c r="F7" s="7">
        <v>1</v>
      </c>
      <c r="G7" s="7">
        <v>1</v>
      </c>
      <c r="H7" s="7"/>
      <c r="I7" s="7">
        <v>1</v>
      </c>
      <c r="J7" s="7">
        <v>5</v>
      </c>
      <c r="K7" s="50"/>
      <c r="L7" s="7"/>
      <c r="M7" s="7">
        <v>1</v>
      </c>
      <c r="N7" s="7"/>
      <c r="O7" s="7"/>
      <c r="P7" s="7">
        <v>2</v>
      </c>
      <c r="Q7" s="7"/>
      <c r="R7" s="7">
        <v>1</v>
      </c>
      <c r="S7" s="7"/>
      <c r="T7" s="7"/>
      <c r="U7" s="7"/>
      <c r="V7" s="7"/>
      <c r="W7" s="41"/>
      <c r="X7" s="7"/>
      <c r="Y7" s="7"/>
      <c r="Z7" s="7"/>
      <c r="AA7" s="7"/>
      <c r="AB7" s="7">
        <v>1</v>
      </c>
      <c r="AC7" s="7">
        <v>1</v>
      </c>
      <c r="AD7" s="7">
        <v>1</v>
      </c>
      <c r="AE7" s="7"/>
      <c r="AF7" s="7"/>
      <c r="AG7" s="7"/>
      <c r="AH7" s="7"/>
      <c r="AI7" s="7"/>
      <c r="AJ7" s="7">
        <v>1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 t="shared" si="0"/>
        <v>17</v>
      </c>
    </row>
    <row r="8" spans="1:53" ht="16" thickBot="1" x14ac:dyDescent="0.25">
      <c r="A8" s="20" t="s">
        <v>79</v>
      </c>
      <c r="B8" s="18"/>
      <c r="C8" s="18">
        <v>2</v>
      </c>
      <c r="D8" s="18"/>
      <c r="E8" s="18"/>
      <c r="F8" s="18"/>
      <c r="G8" s="18">
        <v>1</v>
      </c>
      <c r="H8" s="18"/>
      <c r="I8" s="18"/>
      <c r="J8" s="18">
        <v>1</v>
      </c>
      <c r="K8" s="51"/>
      <c r="L8" s="18"/>
      <c r="M8" s="18">
        <v>1</v>
      </c>
      <c r="N8" s="18"/>
      <c r="O8" s="18"/>
      <c r="P8" s="18"/>
      <c r="Q8" s="18"/>
      <c r="R8" s="18">
        <v>2</v>
      </c>
      <c r="S8" s="18">
        <v>2</v>
      </c>
      <c r="T8" s="18"/>
      <c r="U8" s="18">
        <v>1</v>
      </c>
      <c r="V8" s="18"/>
      <c r="W8" s="54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>
        <v>1</v>
      </c>
      <c r="AK8" s="18"/>
      <c r="AL8" s="18">
        <v>1</v>
      </c>
      <c r="AM8" s="18">
        <v>1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 t="shared" si="0"/>
        <v>14</v>
      </c>
    </row>
    <row r="9" spans="1:53" x14ac:dyDescent="0.2">
      <c r="A9" s="14" t="s">
        <v>106</v>
      </c>
      <c r="B9" s="16"/>
      <c r="C9" s="16"/>
      <c r="D9" s="16"/>
      <c r="E9" s="16"/>
      <c r="F9" s="16">
        <v>3</v>
      </c>
      <c r="G9" s="16"/>
      <c r="H9" s="16">
        <v>1</v>
      </c>
      <c r="I9" s="16"/>
      <c r="J9" s="16">
        <v>1</v>
      </c>
      <c r="K9" s="52"/>
      <c r="L9" s="16">
        <v>1</v>
      </c>
      <c r="M9" s="16">
        <v>1</v>
      </c>
      <c r="N9" s="16"/>
      <c r="O9" s="16"/>
      <c r="P9" s="16"/>
      <c r="Q9" s="16"/>
      <c r="R9" s="16">
        <v>1</v>
      </c>
      <c r="S9" s="16"/>
      <c r="T9" s="16"/>
      <c r="U9" s="16"/>
      <c r="V9" s="16"/>
      <c r="W9" s="56"/>
      <c r="X9" s="16"/>
      <c r="Y9" s="16"/>
      <c r="Z9" s="16"/>
      <c r="AA9" s="16"/>
      <c r="AB9" s="16"/>
      <c r="AC9" s="16"/>
      <c r="AD9" s="16"/>
      <c r="AE9" s="16"/>
      <c r="AF9" s="16">
        <v>1</v>
      </c>
      <c r="AG9" s="16"/>
      <c r="AH9" s="16"/>
      <c r="AI9" s="16"/>
      <c r="AJ9" s="16"/>
      <c r="AK9" s="16"/>
      <c r="AL9" s="16"/>
      <c r="AM9" s="16">
        <v>1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 t="shared" si="0"/>
        <v>10</v>
      </c>
    </row>
    <row r="10" spans="1:53" x14ac:dyDescent="0.2">
      <c r="A10" s="14" t="s">
        <v>102</v>
      </c>
      <c r="B10" s="7"/>
      <c r="C10" s="7"/>
      <c r="D10" s="7"/>
      <c r="E10" s="7">
        <v>1</v>
      </c>
      <c r="F10" s="7">
        <v>1</v>
      </c>
      <c r="G10" s="7">
        <v>1</v>
      </c>
      <c r="H10" s="7"/>
      <c r="I10" s="7"/>
      <c r="J10" s="7"/>
      <c r="K10" s="50"/>
      <c r="L10" s="7"/>
      <c r="M10" s="7"/>
      <c r="N10" s="7"/>
      <c r="O10" s="7">
        <v>1</v>
      </c>
      <c r="P10" s="7"/>
      <c r="Q10" s="7"/>
      <c r="R10" s="7"/>
      <c r="S10" s="7"/>
      <c r="T10" s="7"/>
      <c r="U10" s="7"/>
      <c r="V10" s="7"/>
      <c r="W10" s="41"/>
      <c r="X10" s="7"/>
      <c r="Y10" s="7"/>
      <c r="Z10" s="7">
        <v>1</v>
      </c>
      <c r="AA10" s="7">
        <v>1</v>
      </c>
      <c r="AB10" s="7"/>
      <c r="AC10" s="7"/>
      <c r="AD10" s="7"/>
      <c r="AE10" s="7"/>
      <c r="AF10" s="7"/>
      <c r="AG10" s="7">
        <v>1</v>
      </c>
      <c r="AH10" s="7"/>
      <c r="AI10" s="7"/>
      <c r="AJ10" s="7">
        <v>1</v>
      </c>
      <c r="AK10" s="7"/>
      <c r="AL10" s="7"/>
      <c r="AM10" s="7"/>
      <c r="AN10" s="7">
        <v>1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9</v>
      </c>
    </row>
    <row r="11" spans="1:53" x14ac:dyDescent="0.2">
      <c r="A11" s="4" t="s">
        <v>93</v>
      </c>
      <c r="B11" s="7"/>
      <c r="C11" s="7"/>
      <c r="D11" s="7"/>
      <c r="E11" s="7"/>
      <c r="F11" s="7">
        <v>1</v>
      </c>
      <c r="G11" s="7"/>
      <c r="H11" s="7"/>
      <c r="I11" s="7"/>
      <c r="J11" s="7"/>
      <c r="K11" s="50"/>
      <c r="L11" s="7"/>
      <c r="M11" s="7"/>
      <c r="N11" s="7"/>
      <c r="O11" s="7"/>
      <c r="P11" s="7"/>
      <c r="Q11" s="7"/>
      <c r="R11" s="7"/>
      <c r="S11" s="7"/>
      <c r="T11" s="7">
        <v>1</v>
      </c>
      <c r="U11" s="7"/>
      <c r="V11" s="7">
        <v>1</v>
      </c>
      <c r="W11" s="41"/>
      <c r="X11" s="7">
        <v>1</v>
      </c>
      <c r="Y11" s="7">
        <v>1</v>
      </c>
      <c r="Z11" s="7">
        <v>2</v>
      </c>
      <c r="AA11" s="7">
        <v>1</v>
      </c>
      <c r="AB11" s="7"/>
      <c r="AC11" s="7"/>
      <c r="AD11" s="7">
        <v>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9</v>
      </c>
    </row>
    <row r="12" spans="1:53" x14ac:dyDescent="0.2">
      <c r="A12" s="4" t="s">
        <v>76</v>
      </c>
      <c r="B12" s="16"/>
      <c r="C12" s="16"/>
      <c r="D12" s="16"/>
      <c r="E12" s="16"/>
      <c r="F12" s="16"/>
      <c r="G12" s="16">
        <v>1</v>
      </c>
      <c r="H12" s="16"/>
      <c r="I12" s="16"/>
      <c r="J12" s="16"/>
      <c r="K12" s="16"/>
      <c r="L12" s="16"/>
      <c r="M12" s="16"/>
      <c r="N12" s="16">
        <v>1</v>
      </c>
      <c r="O12" s="16"/>
      <c r="P12" s="16">
        <v>1</v>
      </c>
      <c r="Q12" s="16"/>
      <c r="R12" s="16">
        <v>1</v>
      </c>
      <c r="S12" s="16"/>
      <c r="T12" s="16"/>
      <c r="U12" s="16"/>
      <c r="V12" s="16">
        <v>2</v>
      </c>
      <c r="W12" s="56"/>
      <c r="X12" s="16"/>
      <c r="Y12" s="16"/>
      <c r="Z12" s="16">
        <v>1</v>
      </c>
      <c r="AA12" s="16">
        <v>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8</v>
      </c>
    </row>
    <row r="13" spans="1:53" x14ac:dyDescent="0.2">
      <c r="A13" s="4" t="s">
        <v>125</v>
      </c>
      <c r="B13" s="7"/>
      <c r="C13" s="7"/>
      <c r="D13" s="7">
        <v>1</v>
      </c>
      <c r="E13" s="7"/>
      <c r="F13" s="7"/>
      <c r="G13" s="7"/>
      <c r="H13" s="7"/>
      <c r="I13" s="7"/>
      <c r="J13" s="7"/>
      <c r="K13" s="7"/>
      <c r="L13" s="7"/>
      <c r="M13" s="7"/>
      <c r="N13" s="7">
        <v>1</v>
      </c>
      <c r="O13" s="7">
        <v>1</v>
      </c>
      <c r="P13" s="7">
        <v>1</v>
      </c>
      <c r="Q13" s="7"/>
      <c r="R13" s="7"/>
      <c r="S13" s="7"/>
      <c r="T13" s="7"/>
      <c r="U13" s="7"/>
      <c r="V13" s="7"/>
      <c r="W13" s="41"/>
      <c r="X13" s="7"/>
      <c r="Y13" s="7"/>
      <c r="Z13" s="7"/>
      <c r="AA13" s="7"/>
      <c r="AB13" s="7"/>
      <c r="AC13" s="7"/>
      <c r="AD13" s="7">
        <v>1</v>
      </c>
      <c r="AE13" s="7"/>
      <c r="AF13" s="7"/>
      <c r="AG13" s="7"/>
      <c r="AH13" s="7">
        <v>1</v>
      </c>
      <c r="AI13" s="7"/>
      <c r="AJ13" s="7"/>
      <c r="AK13" s="7">
        <v>1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7</v>
      </c>
    </row>
    <row r="14" spans="1:53" x14ac:dyDescent="0.2">
      <c r="A14" s="4" t="s">
        <v>208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41"/>
      <c r="X14" s="7"/>
      <c r="Y14" s="7"/>
      <c r="Z14" s="7"/>
      <c r="AA14" s="7"/>
      <c r="AB14" s="7"/>
      <c r="AC14" s="7"/>
      <c r="AD14" s="7">
        <v>1</v>
      </c>
      <c r="AE14" s="7"/>
      <c r="AF14" s="7"/>
      <c r="AG14" s="7"/>
      <c r="AH14" s="7">
        <v>1</v>
      </c>
      <c r="AI14" s="7">
        <v>3</v>
      </c>
      <c r="AJ14" s="7"/>
      <c r="AK14" s="7"/>
      <c r="AL14" s="7"/>
      <c r="AM14" s="7"/>
      <c r="AN14" s="7">
        <v>1</v>
      </c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6</v>
      </c>
    </row>
    <row r="15" spans="1:53" x14ac:dyDescent="0.2">
      <c r="A15" s="4" t="s">
        <v>107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1"/>
      <c r="X15" s="7"/>
      <c r="Y15" s="7"/>
      <c r="Z15" s="7"/>
      <c r="AA15" s="7"/>
      <c r="AB15" s="7">
        <v>1</v>
      </c>
      <c r="AC15" s="7">
        <v>3</v>
      </c>
      <c r="AD15" s="7"/>
      <c r="AE15" s="7"/>
      <c r="AF15" s="7"/>
      <c r="AG15" s="7">
        <v>1</v>
      </c>
      <c r="AH15" s="7"/>
      <c r="AI15" s="7"/>
      <c r="AJ15" s="7">
        <v>1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6</v>
      </c>
    </row>
    <row r="16" spans="1:53" x14ac:dyDescent="0.2">
      <c r="A16" s="4" t="s">
        <v>147</v>
      </c>
      <c r="B16" s="7"/>
      <c r="C16" s="7"/>
      <c r="D16" s="7"/>
      <c r="E16" s="7"/>
      <c r="F16" s="7"/>
      <c r="G16" s="7"/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1"/>
      <c r="X16" s="7"/>
      <c r="Y16" s="7">
        <v>2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>
        <v>1</v>
      </c>
      <c r="AM16" s="7">
        <v>1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5</v>
      </c>
    </row>
    <row r="17" spans="1:53" x14ac:dyDescent="0.2">
      <c r="A17" s="4" t="s">
        <v>178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41"/>
      <c r="X17" s="7"/>
      <c r="Y17" s="7"/>
      <c r="Z17" s="7">
        <v>1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v>1</v>
      </c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2</v>
      </c>
    </row>
    <row r="18" spans="1:53" x14ac:dyDescent="0.2">
      <c r="A18" s="4" t="s">
        <v>162</v>
      </c>
      <c r="B18" s="7"/>
      <c r="C18" s="7">
        <v>1</v>
      </c>
      <c r="D18" s="7"/>
      <c r="E18" s="7"/>
      <c r="F18" s="7"/>
      <c r="G18" s="7"/>
      <c r="H18" s="7">
        <v>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4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2</v>
      </c>
    </row>
    <row r="19" spans="1:53" x14ac:dyDescent="0.2">
      <c r="A19" s="4" t="s">
        <v>92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v>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4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1</v>
      </c>
    </row>
    <row r="20" spans="1:53" x14ac:dyDescent="0.2">
      <c r="A20" s="4" t="s">
        <v>82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v>1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41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78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v>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41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114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41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73</v>
      </c>
      <c r="B23" s="7"/>
      <c r="C23" s="7"/>
      <c r="D23" s="7"/>
      <c r="E23" s="7"/>
      <c r="F23" s="7"/>
      <c r="G23" s="7"/>
      <c r="H23" s="7"/>
      <c r="I23" s="7"/>
      <c r="J23" s="7">
        <v>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41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111</v>
      </c>
      <c r="B24" s="7"/>
      <c r="C24" s="7"/>
      <c r="D24" s="7"/>
      <c r="E24" s="7"/>
      <c r="F24" s="7"/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41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86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41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>
        <v>1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75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41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0</v>
      </c>
    </row>
    <row r="27" spans="1:53" x14ac:dyDescent="0.2">
      <c r="A27" s="4" t="s">
        <v>63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41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0</v>
      </c>
    </row>
    <row r="28" spans="1:53" x14ac:dyDescent="0.2">
      <c r="A28" s="4" t="s">
        <v>80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41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0</v>
      </c>
    </row>
    <row r="29" spans="1:53" x14ac:dyDescent="0.2">
      <c r="A29" s="4" t="s">
        <v>59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41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84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41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0</v>
      </c>
    </row>
    <row r="31" spans="1:53" x14ac:dyDescent="0.2">
      <c r="A31" s="4" t="s">
        <v>85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4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161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1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95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1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108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1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1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72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1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19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1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3" x14ac:dyDescent="0.2">
      <c r="A39" s="6"/>
      <c r="B39" s="6"/>
      <c r="C39" s="1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1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71</v>
      </c>
      <c r="B41" s="8">
        <f t="shared" ref="B41:AH41" si="1">SUM(B5:B39)</f>
        <v>0</v>
      </c>
      <c r="C41" s="8">
        <f t="shared" si="1"/>
        <v>5</v>
      </c>
      <c r="D41" s="8">
        <f t="shared" si="1"/>
        <v>3</v>
      </c>
      <c r="E41" s="8">
        <f t="shared" si="1"/>
        <v>2</v>
      </c>
      <c r="F41" s="8">
        <f t="shared" si="1"/>
        <v>6</v>
      </c>
      <c r="G41" s="8">
        <f t="shared" si="1"/>
        <v>9</v>
      </c>
      <c r="H41" s="8">
        <f t="shared" si="1"/>
        <v>4</v>
      </c>
      <c r="I41" s="8">
        <f t="shared" si="1"/>
        <v>2</v>
      </c>
      <c r="J41" s="8">
        <f t="shared" si="1"/>
        <v>10</v>
      </c>
      <c r="K41" s="8">
        <f t="shared" si="1"/>
        <v>0</v>
      </c>
      <c r="L41" s="8">
        <f t="shared" si="1"/>
        <v>5</v>
      </c>
      <c r="M41" s="8">
        <f t="shared" si="1"/>
        <v>3</v>
      </c>
      <c r="N41" s="8">
        <f t="shared" si="1"/>
        <v>4</v>
      </c>
      <c r="O41" s="8">
        <f t="shared" si="1"/>
        <v>3</v>
      </c>
      <c r="P41" s="8">
        <f t="shared" si="1"/>
        <v>7</v>
      </c>
      <c r="Q41" s="8">
        <f t="shared" si="1"/>
        <v>2</v>
      </c>
      <c r="R41" s="8">
        <f t="shared" si="1"/>
        <v>6</v>
      </c>
      <c r="S41" s="8">
        <f t="shared" si="1"/>
        <v>2</v>
      </c>
      <c r="T41" s="8">
        <f t="shared" si="1"/>
        <v>3</v>
      </c>
      <c r="U41" s="8">
        <f t="shared" si="1"/>
        <v>2</v>
      </c>
      <c r="V41" s="8">
        <f t="shared" si="1"/>
        <v>11</v>
      </c>
      <c r="W41" s="8">
        <f t="shared" si="1"/>
        <v>0</v>
      </c>
      <c r="X41" s="8">
        <f t="shared" si="1"/>
        <v>2</v>
      </c>
      <c r="Y41" s="8">
        <f t="shared" si="1"/>
        <v>7</v>
      </c>
      <c r="Z41" s="8">
        <f t="shared" si="1"/>
        <v>8</v>
      </c>
      <c r="AA41" s="8">
        <f t="shared" si="1"/>
        <v>5</v>
      </c>
      <c r="AB41" s="8">
        <f t="shared" si="1"/>
        <v>5</v>
      </c>
      <c r="AC41" s="8">
        <f t="shared" si="1"/>
        <v>7</v>
      </c>
      <c r="AD41" s="8">
        <f t="shared" si="1"/>
        <v>9</v>
      </c>
      <c r="AE41" s="8">
        <f t="shared" si="1"/>
        <v>0</v>
      </c>
      <c r="AF41" s="8">
        <f t="shared" si="1"/>
        <v>3</v>
      </c>
      <c r="AG41" s="8">
        <f t="shared" si="1"/>
        <v>4</v>
      </c>
      <c r="AH41" s="8">
        <f t="shared" si="1"/>
        <v>2</v>
      </c>
      <c r="AI41" s="8">
        <f t="shared" ref="AI41:AX41" si="2">SUM(AI5:AI39)</f>
        <v>3</v>
      </c>
      <c r="AJ41" s="8">
        <f t="shared" si="2"/>
        <v>9</v>
      </c>
      <c r="AK41" s="8">
        <f t="shared" si="2"/>
        <v>1</v>
      </c>
      <c r="AL41" s="8">
        <f t="shared" si="2"/>
        <v>3</v>
      </c>
      <c r="AM41" s="8">
        <f t="shared" si="2"/>
        <v>5</v>
      </c>
      <c r="AN41" s="8">
        <f t="shared" si="2"/>
        <v>3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165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P13" sqref="P13"/>
    </sheetView>
  </sheetViews>
  <sheetFormatPr baseColWidth="10" defaultColWidth="10.83203125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87</v>
      </c>
      <c r="B1" t="s">
        <v>88</v>
      </c>
      <c r="C1" t="s">
        <v>91</v>
      </c>
      <c r="D1" t="s">
        <v>89</v>
      </c>
      <c r="E1" t="s">
        <v>90</v>
      </c>
    </row>
    <row r="3" spans="1:14" x14ac:dyDescent="0.2">
      <c r="A3" s="30">
        <v>1</v>
      </c>
      <c r="B3" s="30" t="s">
        <v>115</v>
      </c>
      <c r="C3" s="30" t="s">
        <v>115</v>
      </c>
      <c r="D3" s="30" t="s">
        <v>115</v>
      </c>
      <c r="E3" s="30" t="s">
        <v>115</v>
      </c>
      <c r="G3" s="30"/>
    </row>
    <row r="4" spans="1:14" x14ac:dyDescent="0.2">
      <c r="A4" s="30">
        <v>2</v>
      </c>
      <c r="B4" s="30" t="s">
        <v>116</v>
      </c>
      <c r="C4" s="30" t="s">
        <v>117</v>
      </c>
      <c r="D4" s="30"/>
      <c r="E4" s="30"/>
      <c r="G4" s="30"/>
    </row>
    <row r="5" spans="1:14" x14ac:dyDescent="0.2">
      <c r="A5" s="30">
        <v>3</v>
      </c>
      <c r="B5" s="8" t="s">
        <v>122</v>
      </c>
      <c r="C5" s="8" t="s">
        <v>123</v>
      </c>
      <c r="D5" s="8" t="s">
        <v>126</v>
      </c>
      <c r="E5" s="8" t="s">
        <v>127</v>
      </c>
      <c r="G5" s="30"/>
    </row>
    <row r="6" spans="1:14" x14ac:dyDescent="0.2">
      <c r="A6" s="30">
        <v>4</v>
      </c>
      <c r="B6" s="30" t="s">
        <v>130</v>
      </c>
      <c r="C6" s="30" t="s">
        <v>131</v>
      </c>
      <c r="D6" s="30" t="s">
        <v>115</v>
      </c>
      <c r="E6" s="30" t="s">
        <v>115</v>
      </c>
      <c r="G6" s="30"/>
    </row>
    <row r="7" spans="1:14" x14ac:dyDescent="0.2">
      <c r="A7" s="30">
        <v>5</v>
      </c>
      <c r="B7" s="30" t="s">
        <v>133</v>
      </c>
      <c r="C7" s="30" t="s">
        <v>134</v>
      </c>
      <c r="D7" s="30" t="s">
        <v>135</v>
      </c>
      <c r="E7" s="30" t="s">
        <v>136</v>
      </c>
      <c r="G7" s="30"/>
      <c r="H7" s="8" t="s">
        <v>96</v>
      </c>
      <c r="K7" t="s">
        <v>97</v>
      </c>
      <c r="M7" t="s">
        <v>71</v>
      </c>
    </row>
    <row r="8" spans="1:14" x14ac:dyDescent="0.2">
      <c r="A8" s="30">
        <v>6</v>
      </c>
      <c r="B8" s="30" t="s">
        <v>139</v>
      </c>
      <c r="C8" s="30" t="s">
        <v>140</v>
      </c>
      <c r="D8" s="30" t="s">
        <v>141</v>
      </c>
      <c r="E8" s="30" t="s">
        <v>142</v>
      </c>
      <c r="G8" s="30"/>
    </row>
    <row r="9" spans="1:14" x14ac:dyDescent="0.2">
      <c r="A9" s="30">
        <v>7</v>
      </c>
      <c r="B9" s="30" t="s">
        <v>148</v>
      </c>
      <c r="C9" s="30" t="s">
        <v>149</v>
      </c>
      <c r="D9" s="30" t="s">
        <v>150</v>
      </c>
      <c r="E9" s="30" t="s">
        <v>118</v>
      </c>
      <c r="G9" s="30"/>
      <c r="H9" s="8" t="s">
        <v>135</v>
      </c>
      <c r="I9" s="8">
        <v>6</v>
      </c>
      <c r="K9" s="8" t="s">
        <v>124</v>
      </c>
      <c r="L9" s="8">
        <v>3</v>
      </c>
      <c r="M9" s="8" t="s">
        <v>124</v>
      </c>
      <c r="N9" s="8">
        <v>9</v>
      </c>
    </row>
    <row r="10" spans="1:14" x14ac:dyDescent="0.2">
      <c r="A10" s="30">
        <v>8</v>
      </c>
      <c r="B10" s="30" t="s">
        <v>152</v>
      </c>
      <c r="C10" s="30" t="s">
        <v>153</v>
      </c>
      <c r="D10" s="30" t="s">
        <v>155</v>
      </c>
      <c r="E10" s="30" t="s">
        <v>143</v>
      </c>
      <c r="G10" s="30"/>
      <c r="H10" s="8" t="s">
        <v>124</v>
      </c>
      <c r="I10" s="8">
        <v>6</v>
      </c>
      <c r="K10" s="8" t="s">
        <v>137</v>
      </c>
      <c r="L10" s="8">
        <v>3</v>
      </c>
      <c r="M10" s="8" t="s">
        <v>168</v>
      </c>
      <c r="N10" s="8">
        <v>8</v>
      </c>
    </row>
    <row r="11" spans="1:14" x14ac:dyDescent="0.2">
      <c r="A11" s="30">
        <v>9</v>
      </c>
      <c r="B11" s="30" t="s">
        <v>157</v>
      </c>
      <c r="C11" s="30" t="s">
        <v>158</v>
      </c>
      <c r="D11" s="30" t="s">
        <v>137</v>
      </c>
      <c r="E11" s="30" t="s">
        <v>118</v>
      </c>
      <c r="G11" s="30"/>
      <c r="H11" s="8" t="s">
        <v>168</v>
      </c>
      <c r="I11" s="8">
        <v>6</v>
      </c>
      <c r="K11" s="8" t="s">
        <v>154</v>
      </c>
      <c r="L11" s="8">
        <v>3</v>
      </c>
      <c r="M11" s="8" t="s">
        <v>159</v>
      </c>
      <c r="N11" s="8">
        <v>7</v>
      </c>
    </row>
    <row r="12" spans="1:14" x14ac:dyDescent="0.2">
      <c r="A12" s="30">
        <v>10</v>
      </c>
      <c r="B12" s="30" t="s">
        <v>115</v>
      </c>
      <c r="C12" s="30" t="s">
        <v>115</v>
      </c>
      <c r="D12" s="30" t="s">
        <v>115</v>
      </c>
      <c r="E12" s="30" t="s">
        <v>115</v>
      </c>
      <c r="G12" s="30"/>
      <c r="H12" s="8" t="s">
        <v>126</v>
      </c>
      <c r="I12" s="8">
        <v>5</v>
      </c>
      <c r="K12" s="8" t="s">
        <v>171</v>
      </c>
      <c r="L12" s="8">
        <v>2</v>
      </c>
      <c r="M12" s="8" t="s">
        <v>126</v>
      </c>
      <c r="N12" s="8">
        <v>6</v>
      </c>
    </row>
    <row r="13" spans="1:14" x14ac:dyDescent="0.2">
      <c r="A13" s="30">
        <v>11</v>
      </c>
      <c r="B13" s="30" t="s">
        <v>163</v>
      </c>
      <c r="C13" s="30" t="s">
        <v>164</v>
      </c>
      <c r="D13" s="30" t="s">
        <v>165</v>
      </c>
      <c r="E13" s="30" t="s">
        <v>143</v>
      </c>
      <c r="F13" s="30"/>
      <c r="G13" s="30"/>
      <c r="H13" s="8" t="s">
        <v>143</v>
      </c>
      <c r="I13" s="8">
        <v>5</v>
      </c>
      <c r="K13" s="8" t="s">
        <v>191</v>
      </c>
      <c r="L13" s="8">
        <v>2</v>
      </c>
      <c r="M13" s="8" t="s">
        <v>135</v>
      </c>
      <c r="N13" s="8">
        <v>6</v>
      </c>
    </row>
    <row r="14" spans="1:14" x14ac:dyDescent="0.2">
      <c r="A14" s="30">
        <v>12</v>
      </c>
      <c r="B14" s="30" t="s">
        <v>167</v>
      </c>
      <c r="C14" s="30" t="s">
        <v>153</v>
      </c>
      <c r="D14" s="30" t="s">
        <v>135</v>
      </c>
      <c r="E14" s="30" t="s">
        <v>159</v>
      </c>
      <c r="G14" s="30"/>
      <c r="H14" s="8" t="s">
        <v>159</v>
      </c>
      <c r="I14" s="8">
        <v>5</v>
      </c>
      <c r="K14" s="8" t="s">
        <v>118</v>
      </c>
      <c r="L14" s="8">
        <v>2</v>
      </c>
      <c r="M14" s="8" t="s">
        <v>143</v>
      </c>
      <c r="N14" s="8">
        <v>6</v>
      </c>
    </row>
    <row r="15" spans="1:14" x14ac:dyDescent="0.2">
      <c r="A15" s="30">
        <v>13</v>
      </c>
      <c r="B15" s="30" t="s">
        <v>170</v>
      </c>
      <c r="C15" s="30" t="s">
        <v>149</v>
      </c>
      <c r="D15" s="30" t="s">
        <v>154</v>
      </c>
      <c r="E15" s="30" t="s">
        <v>168</v>
      </c>
      <c r="G15" s="30"/>
      <c r="H15" s="8" t="s">
        <v>191</v>
      </c>
      <c r="I15" s="8">
        <v>4</v>
      </c>
      <c r="K15" s="8" t="s">
        <v>168</v>
      </c>
      <c r="L15" s="8">
        <v>2</v>
      </c>
      <c r="M15" s="8" t="s">
        <v>191</v>
      </c>
      <c r="N15" s="8">
        <v>6</v>
      </c>
    </row>
    <row r="16" spans="1:14" x14ac:dyDescent="0.2">
      <c r="A16" s="30">
        <v>14</v>
      </c>
      <c r="B16" s="30" t="s">
        <v>172</v>
      </c>
      <c r="C16" s="30" t="s">
        <v>173</v>
      </c>
      <c r="D16" s="30" t="s">
        <v>159</v>
      </c>
      <c r="E16" s="30" t="s">
        <v>168</v>
      </c>
      <c r="G16" s="30"/>
      <c r="H16" s="8" t="s">
        <v>165</v>
      </c>
      <c r="I16" s="8">
        <v>3</v>
      </c>
      <c r="K16" s="8" t="s">
        <v>166</v>
      </c>
      <c r="L16" s="8">
        <v>2</v>
      </c>
      <c r="M16" s="8" t="s">
        <v>118</v>
      </c>
      <c r="N16" s="8">
        <v>5</v>
      </c>
    </row>
    <row r="17" spans="1:14" x14ac:dyDescent="0.2">
      <c r="A17" s="30">
        <v>15</v>
      </c>
      <c r="B17" s="30" t="s">
        <v>175</v>
      </c>
      <c r="C17" s="30" t="s">
        <v>176</v>
      </c>
      <c r="D17" s="30" t="s">
        <v>136</v>
      </c>
      <c r="E17" s="30" t="s">
        <v>137</v>
      </c>
      <c r="G17" s="30"/>
      <c r="H17" s="8" t="s">
        <v>150</v>
      </c>
      <c r="I17" s="8">
        <v>3</v>
      </c>
      <c r="K17" s="8" t="s">
        <v>159</v>
      </c>
      <c r="L17" s="8">
        <v>2</v>
      </c>
      <c r="M17" s="8" t="s">
        <v>137</v>
      </c>
      <c r="N17" s="8">
        <v>5</v>
      </c>
    </row>
    <row r="18" spans="1:14" x14ac:dyDescent="0.2">
      <c r="A18" s="30">
        <v>16</v>
      </c>
      <c r="B18" s="30" t="s">
        <v>152</v>
      </c>
      <c r="C18" s="30" t="s">
        <v>153</v>
      </c>
      <c r="D18" s="30" t="s">
        <v>179</v>
      </c>
      <c r="E18" s="30" t="s">
        <v>126</v>
      </c>
      <c r="G18" s="30"/>
      <c r="H18" s="8" t="s">
        <v>118</v>
      </c>
      <c r="I18" s="8">
        <v>2</v>
      </c>
      <c r="K18" s="8" t="s">
        <v>144</v>
      </c>
      <c r="L18" s="8"/>
      <c r="M18" s="8" t="s">
        <v>150</v>
      </c>
      <c r="N18" s="8">
        <v>4</v>
      </c>
    </row>
    <row r="19" spans="1:14" x14ac:dyDescent="0.2">
      <c r="A19" s="30">
        <v>17</v>
      </c>
      <c r="B19" s="30" t="s">
        <v>181</v>
      </c>
      <c r="C19" s="30" t="s">
        <v>182</v>
      </c>
      <c r="D19" s="30" t="s">
        <v>115</v>
      </c>
      <c r="E19" s="30" t="s">
        <v>115</v>
      </c>
      <c r="G19" s="30"/>
      <c r="H19" s="8" t="s">
        <v>136</v>
      </c>
      <c r="I19" s="8">
        <v>2</v>
      </c>
      <c r="K19" s="8" t="s">
        <v>127</v>
      </c>
      <c r="L19" s="8"/>
      <c r="M19" s="8" t="s">
        <v>154</v>
      </c>
      <c r="N19" s="8">
        <v>4</v>
      </c>
    </row>
    <row r="20" spans="1:14" x14ac:dyDescent="0.2">
      <c r="A20" s="30">
        <v>18</v>
      </c>
      <c r="B20" s="30" t="s">
        <v>183</v>
      </c>
      <c r="C20" s="30" t="s">
        <v>153</v>
      </c>
      <c r="D20" s="30" t="s">
        <v>144</v>
      </c>
      <c r="E20" s="30" t="s">
        <v>118</v>
      </c>
      <c r="G20" s="30"/>
      <c r="H20" s="8" t="s">
        <v>137</v>
      </c>
      <c r="I20" s="8">
        <v>2</v>
      </c>
      <c r="K20" s="8" t="s">
        <v>177</v>
      </c>
      <c r="L20" s="8"/>
      <c r="M20" s="8" t="s">
        <v>165</v>
      </c>
      <c r="N20" s="8">
        <v>3</v>
      </c>
    </row>
    <row r="21" spans="1:14" x14ac:dyDescent="0.2">
      <c r="A21" s="30">
        <v>19</v>
      </c>
      <c r="B21" s="30" t="s">
        <v>184</v>
      </c>
      <c r="C21" s="30" t="s">
        <v>123</v>
      </c>
      <c r="D21" s="30" t="s">
        <v>165</v>
      </c>
      <c r="E21" s="30" t="s">
        <v>185</v>
      </c>
      <c r="G21" s="30"/>
      <c r="H21" s="8" t="s">
        <v>179</v>
      </c>
      <c r="I21" s="8">
        <v>2</v>
      </c>
      <c r="K21" s="8" t="s">
        <v>143</v>
      </c>
      <c r="L21" s="8"/>
      <c r="M21" s="8" t="s">
        <v>205</v>
      </c>
      <c r="N21" s="8">
        <v>3</v>
      </c>
    </row>
    <row r="22" spans="1:14" x14ac:dyDescent="0.2">
      <c r="A22" s="30">
        <v>20</v>
      </c>
      <c r="B22" s="30" t="s">
        <v>187</v>
      </c>
      <c r="C22" s="30" t="s">
        <v>131</v>
      </c>
      <c r="D22" s="30" t="s">
        <v>115</v>
      </c>
      <c r="E22" s="30" t="s">
        <v>115</v>
      </c>
      <c r="G22" s="30"/>
      <c r="H22" s="8" t="s">
        <v>205</v>
      </c>
      <c r="I22" s="8">
        <v>2</v>
      </c>
      <c r="K22" s="8" t="s">
        <v>155</v>
      </c>
      <c r="L22" s="8"/>
      <c r="M22" s="8" t="s">
        <v>127</v>
      </c>
      <c r="N22" s="8">
        <v>3</v>
      </c>
    </row>
    <row r="23" spans="1:14" x14ac:dyDescent="0.2">
      <c r="A23" s="30">
        <v>21</v>
      </c>
      <c r="B23" s="30" t="s">
        <v>189</v>
      </c>
      <c r="C23" s="30" t="s">
        <v>190</v>
      </c>
      <c r="D23" s="30" t="s">
        <v>165</v>
      </c>
      <c r="E23" s="30" t="s">
        <v>168</v>
      </c>
      <c r="G23" s="30"/>
      <c r="H23" s="8" t="s">
        <v>127</v>
      </c>
      <c r="I23" s="8">
        <v>2</v>
      </c>
      <c r="K23" s="8" t="s">
        <v>150</v>
      </c>
      <c r="L23" s="8"/>
      <c r="M23" s="8" t="s">
        <v>136</v>
      </c>
      <c r="N23" s="8">
        <v>2</v>
      </c>
    </row>
    <row r="24" spans="1:14" x14ac:dyDescent="0.2">
      <c r="A24" s="30">
        <v>22</v>
      </c>
      <c r="B24" s="30" t="s">
        <v>115</v>
      </c>
      <c r="C24" s="30" t="s">
        <v>115</v>
      </c>
      <c r="D24" s="30" t="s">
        <v>115</v>
      </c>
      <c r="E24" s="30" t="s">
        <v>115</v>
      </c>
      <c r="G24" s="30"/>
      <c r="H24" s="8" t="s">
        <v>145</v>
      </c>
      <c r="K24" s="8" t="s">
        <v>207</v>
      </c>
      <c r="L24" s="8"/>
      <c r="M24" s="8" t="s">
        <v>144</v>
      </c>
      <c r="N24" s="8">
        <v>2</v>
      </c>
    </row>
    <row r="25" spans="1:14" x14ac:dyDescent="0.2">
      <c r="A25" s="30">
        <v>23</v>
      </c>
      <c r="B25" s="30" t="s">
        <v>192</v>
      </c>
      <c r="C25" s="30" t="s">
        <v>153</v>
      </c>
      <c r="D25" s="30" t="s">
        <v>126</v>
      </c>
      <c r="E25" s="30" t="s">
        <v>168</v>
      </c>
      <c r="G25" s="30"/>
      <c r="H25" s="8" t="s">
        <v>155</v>
      </c>
      <c r="K25" s="8" t="s">
        <v>205</v>
      </c>
      <c r="L25" s="8"/>
      <c r="M25" s="8" t="s">
        <v>155</v>
      </c>
      <c r="N25" s="8">
        <v>2</v>
      </c>
    </row>
    <row r="26" spans="1:14" x14ac:dyDescent="0.2">
      <c r="A26" s="30">
        <v>24</v>
      </c>
      <c r="B26" s="30" t="s">
        <v>196</v>
      </c>
      <c r="C26" s="30" t="s">
        <v>176</v>
      </c>
      <c r="D26" s="30" t="s">
        <v>191</v>
      </c>
      <c r="E26" s="30" t="s">
        <v>124</v>
      </c>
      <c r="G26" s="30"/>
      <c r="H26" s="8" t="s">
        <v>154</v>
      </c>
      <c r="K26" s="8" t="s">
        <v>126</v>
      </c>
      <c r="L26" s="8"/>
      <c r="M26" s="8" t="s">
        <v>171</v>
      </c>
      <c r="N26" s="8">
        <v>2</v>
      </c>
    </row>
    <row r="27" spans="1:14" x14ac:dyDescent="0.2">
      <c r="A27" s="30">
        <v>25</v>
      </c>
      <c r="B27" s="30" t="s">
        <v>199</v>
      </c>
      <c r="C27" s="30" t="s">
        <v>200</v>
      </c>
      <c r="D27" s="30" t="s">
        <v>191</v>
      </c>
      <c r="E27" s="30" t="s">
        <v>168</v>
      </c>
      <c r="G27" s="30"/>
      <c r="H27" s="8" t="s">
        <v>185</v>
      </c>
      <c r="K27" s="8" t="s">
        <v>228</v>
      </c>
      <c r="M27" s="8" t="s">
        <v>179</v>
      </c>
      <c r="N27" s="8">
        <v>2</v>
      </c>
    </row>
    <row r="28" spans="1:14" x14ac:dyDescent="0.2">
      <c r="A28" s="30">
        <v>26</v>
      </c>
      <c r="B28" s="30" t="s">
        <v>204</v>
      </c>
      <c r="C28" s="30" t="s">
        <v>164</v>
      </c>
      <c r="D28" s="30" t="s">
        <v>205</v>
      </c>
      <c r="E28" s="30" t="s">
        <v>126</v>
      </c>
      <c r="G28" s="30"/>
      <c r="H28" s="8" t="s">
        <v>216</v>
      </c>
      <c r="K28" s="8"/>
      <c r="M28" s="8" t="s">
        <v>166</v>
      </c>
      <c r="N28" s="8">
        <v>2</v>
      </c>
    </row>
    <row r="29" spans="1:14" x14ac:dyDescent="0.2">
      <c r="A29" s="30">
        <v>27</v>
      </c>
      <c r="B29" s="30" t="s">
        <v>206</v>
      </c>
      <c r="C29" s="30" t="s">
        <v>164</v>
      </c>
      <c r="D29" s="30" t="s">
        <v>150</v>
      </c>
      <c r="E29" s="30" t="s">
        <v>135</v>
      </c>
      <c r="H29" s="8" t="s">
        <v>230</v>
      </c>
      <c r="K29" s="8"/>
      <c r="M29" s="8" t="s">
        <v>145</v>
      </c>
    </row>
    <row r="30" spans="1:14" x14ac:dyDescent="0.2">
      <c r="A30" s="30">
        <v>28</v>
      </c>
      <c r="B30" s="30" t="s">
        <v>209</v>
      </c>
      <c r="C30" s="30" t="s">
        <v>176</v>
      </c>
      <c r="D30" s="30" t="s">
        <v>159</v>
      </c>
      <c r="E30" s="30" t="s">
        <v>150</v>
      </c>
      <c r="K30" s="8"/>
      <c r="M30" s="8" t="s">
        <v>177</v>
      </c>
    </row>
    <row r="31" spans="1:14" x14ac:dyDescent="0.2">
      <c r="A31" s="30">
        <v>29</v>
      </c>
      <c r="B31" s="30" t="s">
        <v>210</v>
      </c>
      <c r="C31" s="30" t="s">
        <v>211</v>
      </c>
      <c r="D31" s="30" t="s">
        <v>135</v>
      </c>
      <c r="E31" s="30" t="s">
        <v>124</v>
      </c>
      <c r="K31" s="8"/>
      <c r="M31" s="8" t="s">
        <v>185</v>
      </c>
    </row>
    <row r="32" spans="1:14" x14ac:dyDescent="0.2">
      <c r="A32" s="30">
        <v>30</v>
      </c>
      <c r="B32" s="30" t="s">
        <v>130</v>
      </c>
      <c r="C32" s="30" t="s">
        <v>214</v>
      </c>
      <c r="D32" s="30" t="s">
        <v>115</v>
      </c>
      <c r="E32" s="30" t="s">
        <v>115</v>
      </c>
      <c r="K32" s="8"/>
      <c r="M32" s="8" t="s">
        <v>207</v>
      </c>
    </row>
    <row r="33" spans="1:13" x14ac:dyDescent="0.2">
      <c r="A33" s="30">
        <v>31</v>
      </c>
      <c r="B33" s="30" t="s">
        <v>215</v>
      </c>
      <c r="C33" s="30" t="s">
        <v>173</v>
      </c>
      <c r="D33" s="30" t="s">
        <v>191</v>
      </c>
      <c r="E33" s="30" t="s">
        <v>216</v>
      </c>
      <c r="M33" s="8" t="s">
        <v>217</v>
      </c>
    </row>
    <row r="34" spans="1:13" x14ac:dyDescent="0.2">
      <c r="A34" s="30">
        <v>32</v>
      </c>
      <c r="B34" s="30" t="s">
        <v>218</v>
      </c>
      <c r="C34" s="30" t="s">
        <v>182</v>
      </c>
      <c r="D34" s="30" t="s">
        <v>115</v>
      </c>
      <c r="E34" s="30" t="s">
        <v>115</v>
      </c>
      <c r="M34" s="8" t="s">
        <v>228</v>
      </c>
    </row>
    <row r="35" spans="1:13" x14ac:dyDescent="0.2">
      <c r="A35" s="30">
        <v>33</v>
      </c>
      <c r="B35" s="30" t="s">
        <v>220</v>
      </c>
      <c r="C35" s="30" t="s">
        <v>153</v>
      </c>
      <c r="D35" s="30" t="s">
        <v>179</v>
      </c>
      <c r="E35" s="30" t="s">
        <v>135</v>
      </c>
      <c r="M35" s="8" t="s">
        <v>230</v>
      </c>
    </row>
    <row r="36" spans="1:13" x14ac:dyDescent="0.2">
      <c r="A36" s="30">
        <v>34</v>
      </c>
      <c r="B36" s="30" t="s">
        <v>221</v>
      </c>
      <c r="C36" s="30" t="s">
        <v>123</v>
      </c>
      <c r="D36" s="30" t="s">
        <v>135</v>
      </c>
      <c r="E36" s="30" t="s">
        <v>124</v>
      </c>
      <c r="M36" s="8"/>
    </row>
    <row r="37" spans="1:13" x14ac:dyDescent="0.2">
      <c r="A37" s="30">
        <v>35</v>
      </c>
      <c r="B37" s="30" t="s">
        <v>222</v>
      </c>
      <c r="C37" s="30" t="s">
        <v>140</v>
      </c>
      <c r="D37" s="30" t="s">
        <v>143</v>
      </c>
      <c r="E37" s="30" t="s">
        <v>159</v>
      </c>
      <c r="M37" s="8"/>
    </row>
    <row r="38" spans="1:13" x14ac:dyDescent="0.2">
      <c r="A38" s="30">
        <v>36</v>
      </c>
      <c r="B38" s="30" t="s">
        <v>224</v>
      </c>
      <c r="C38" s="30" t="s">
        <v>225</v>
      </c>
      <c r="D38" s="30" t="s">
        <v>205</v>
      </c>
      <c r="E38" s="30" t="s">
        <v>143</v>
      </c>
    </row>
    <row r="39" spans="1:13" x14ac:dyDescent="0.2">
      <c r="A39" s="30">
        <v>37</v>
      </c>
      <c r="B39" s="30" t="s">
        <v>227</v>
      </c>
      <c r="C39" s="30" t="s">
        <v>173</v>
      </c>
      <c r="D39" s="30" t="s">
        <v>191</v>
      </c>
      <c r="E39" s="30" t="s">
        <v>159</v>
      </c>
    </row>
    <row r="40" spans="1:13" x14ac:dyDescent="0.2">
      <c r="A40" s="30">
        <v>38</v>
      </c>
      <c r="B40" s="30" t="s">
        <v>229</v>
      </c>
      <c r="C40" s="30" t="s">
        <v>117</v>
      </c>
      <c r="D40" s="30" t="s">
        <v>230</v>
      </c>
      <c r="E40" s="30" t="s">
        <v>124</v>
      </c>
    </row>
    <row r="41" spans="1:13" x14ac:dyDescent="0.2">
      <c r="A41" s="30">
        <v>39</v>
      </c>
      <c r="B41" s="30" t="s">
        <v>234</v>
      </c>
      <c r="C41" s="30" t="s">
        <v>173</v>
      </c>
      <c r="D41" s="30" t="s">
        <v>168</v>
      </c>
      <c r="E41" s="30" t="s">
        <v>127</v>
      </c>
    </row>
    <row r="42" spans="1:13" x14ac:dyDescent="0.2">
      <c r="A42" s="30">
        <v>40</v>
      </c>
      <c r="B42" s="30"/>
      <c r="C42" s="30"/>
      <c r="D42" s="30"/>
      <c r="E42" s="30"/>
    </row>
    <row r="43" spans="1:13" x14ac:dyDescent="0.2">
      <c r="A43" s="30">
        <v>41</v>
      </c>
      <c r="B43" s="30"/>
      <c r="C43" s="30"/>
      <c r="D43" s="30"/>
      <c r="E43" s="30"/>
    </row>
    <row r="44" spans="1:13" x14ac:dyDescent="0.2">
      <c r="A44" s="30">
        <v>42</v>
      </c>
      <c r="B44" s="30"/>
      <c r="C44" s="30"/>
      <c r="D44" s="30"/>
      <c r="E44" s="30"/>
    </row>
    <row r="45" spans="1:13" x14ac:dyDescent="0.2">
      <c r="A45" s="30">
        <v>43</v>
      </c>
      <c r="B45" s="30"/>
      <c r="C45" s="30"/>
      <c r="D45" s="30"/>
      <c r="E45" s="30"/>
    </row>
    <row r="46" spans="1:13" x14ac:dyDescent="0.2">
      <c r="A46" s="30">
        <v>44</v>
      </c>
      <c r="B46" s="30"/>
      <c r="C46" s="30"/>
      <c r="D46" s="30"/>
      <c r="E46" s="30"/>
    </row>
    <row r="47" spans="1:13" x14ac:dyDescent="0.2">
      <c r="A47" s="30">
        <v>45</v>
      </c>
      <c r="B47" s="30"/>
      <c r="C47" s="30"/>
      <c r="D47" s="30"/>
      <c r="E47" s="30"/>
    </row>
    <row r="48" spans="1:13" x14ac:dyDescent="0.2">
      <c r="A48" s="30">
        <v>46</v>
      </c>
      <c r="B48" s="30"/>
      <c r="C48" s="30"/>
      <c r="D48" s="30"/>
      <c r="E48" s="30"/>
    </row>
    <row r="49" spans="1:5" x14ac:dyDescent="0.2">
      <c r="A49" s="30">
        <v>47</v>
      </c>
      <c r="B49" s="30"/>
      <c r="C49" s="30"/>
      <c r="D49" s="30"/>
      <c r="E49" s="30"/>
    </row>
    <row r="50" spans="1:5" x14ac:dyDescent="0.2">
      <c r="A50" s="30">
        <v>48</v>
      </c>
      <c r="B50" s="30"/>
      <c r="C50" s="30"/>
      <c r="D50" s="30"/>
      <c r="E50" s="30"/>
    </row>
    <row r="51" spans="1:5" x14ac:dyDescent="0.2">
      <c r="A51" s="17"/>
    </row>
    <row r="52" spans="1:5" x14ac:dyDescent="0.2">
      <c r="A52" s="17"/>
    </row>
    <row r="53" spans="1:5" x14ac:dyDescent="0.2">
      <c r="A53" s="17"/>
    </row>
    <row r="54" spans="1:5" x14ac:dyDescent="0.2">
      <c r="A54" s="17"/>
    </row>
    <row r="55" spans="1:5" x14ac:dyDescent="0.2">
      <c r="A55" s="17"/>
    </row>
    <row r="56" spans="1:5" x14ac:dyDescent="0.2">
      <c r="A56" s="17"/>
    </row>
    <row r="57" spans="1:5" x14ac:dyDescent="0.2">
      <c r="A57" s="17"/>
    </row>
    <row r="58" spans="1:5" x14ac:dyDescent="0.2">
      <c r="A58" s="17"/>
    </row>
    <row r="59" spans="1:5" x14ac:dyDescent="0.2">
      <c r="A59" s="17"/>
    </row>
  </sheetData>
  <autoFilter ref="A1:F50" xr:uid="{00000000-0009-0000-0000-000004000000}"/>
  <sortState xmlns:xlrd2="http://schemas.microsoft.com/office/spreadsheetml/2017/richdata2" ref="M9:N28">
    <sortCondition descending="1" ref="N9:N28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2025-10-02T07:54:19Z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