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KCSWMUleTP2KA5AUJ8UtnNfMBPncuC/m+G++KNWuD2A="/>
    </ext>
  </extLst>
</workbook>
</file>

<file path=xl/sharedStrings.xml><?xml version="1.0" encoding="utf-8"?>
<sst xmlns="http://schemas.openxmlformats.org/spreadsheetml/2006/main" count="619" uniqueCount="241">
  <si>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</si>
  <si>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</si>
  <si>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</si>
  <si>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</si>
  <si>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</si>
  <si>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</si>
  <si>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</si>
  <si>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</si>
  <si>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</si>
  <si>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</si>
  <si>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</si>
  <si>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</si>
  <si>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</si>
  <si>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</si>
  <si>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</si>
  <si>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</si>
  <si>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</si>
  <si>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</si>
  <si>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</si>
  <si>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</si>
  <si>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</si>
  <si>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</si>
  <si>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</si>
  <si>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</si>
  <si>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</si>
  <si>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</si>
  <si>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</si>
  <si>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</si>
  <si>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</si>
  <si>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</si>
  <si>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</si>
  <si>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</si>
  <si>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</si>
  <si>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</si>
  <si>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</si>
  <si>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</si>
  <si>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</si>
  <si>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</si>
  <si>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</si>
  <si>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</si>
  <si>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</si>
  <si>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</si>
  <si>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</si>
  <si>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</si>
  <si>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</si>
  <si>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</si>
  <si>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</si>
  <si>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</si>
  <si>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</si>
  <si>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</si>
  <si>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</si>
  <si>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</si>
  <si>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</si>
  <si>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</si>
  <si>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</si>
  <si>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</si>
  <si>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</si>
  <si>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</si>
  <si>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</si>
  <si>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</si>
  <si>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</si>
  <si>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</si>
  <si>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</si>
  <si>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KERMIT</t>
  </si>
  <si>
    <t>ZIGZAG</t>
  </si>
  <si>
    <t>FATHER TED</t>
  </si>
  <si>
    <t>VINCE</t>
  </si>
  <si>
    <t>PRESTON</t>
  </si>
  <si>
    <t>DOM</t>
  </si>
  <si>
    <t>DUNCAN</t>
  </si>
  <si>
    <t>CAPTAIN KIRK</t>
  </si>
  <si>
    <t>SMUDGE</t>
  </si>
  <si>
    <t>ARTIST</t>
  </si>
  <si>
    <t>BANKSY</t>
  </si>
  <si>
    <t>POSH CHRIS</t>
  </si>
  <si>
    <t>FLO</t>
  </si>
  <si>
    <t>MATT B</t>
  </si>
  <si>
    <t>DWARF</t>
  </si>
  <si>
    <t>PHANTOM</t>
  </si>
  <si>
    <t xml:space="preserve">STRAIGHT ROB </t>
  </si>
  <si>
    <t>SONES</t>
  </si>
  <si>
    <t>MOO</t>
  </si>
  <si>
    <t>DOGGER</t>
  </si>
  <si>
    <t>CARZOLA</t>
  </si>
  <si>
    <t>MICK</t>
  </si>
  <si>
    <t>BAZ</t>
  </si>
  <si>
    <t>FRED</t>
  </si>
  <si>
    <t>STEPTOE</t>
  </si>
  <si>
    <t>GAZZA</t>
  </si>
  <si>
    <t>PANDA</t>
  </si>
  <si>
    <t>WOGER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</si>
  <si>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</si>
  <si>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</si>
  <si>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</si>
  <si>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</si>
  <si>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</si>
  <si>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</si>
  <si>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</si>
  <si>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</si>
  <si>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</si>
  <si>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</si>
  <si>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</si>
  <si>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</si>
  <si>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</si>
  <si>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</si>
  <si>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</si>
  <si>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</si>
  <si>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</si>
  <si>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</si>
  <si>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</si>
  <si>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</si>
  <si>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</si>
  <si>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</si>
  <si>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</si>
  <si>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</si>
  <si>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</si>
  <si>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</si>
  <si>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 xml:space="preserve"> 5-4</t>
  </si>
  <si>
    <t xml:space="preserve"> 7-3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</si>
  <si>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</si>
  <si>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</si>
  <si>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</si>
  <si>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</si>
  <si>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</si>
  <si>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</si>
  <si>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</si>
  <si>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</si>
  <si>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</si>
  <si>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</si>
  <si>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</si>
  <si>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</si>
  <si>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</si>
  <si>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# VOTES</t>
  </si>
  <si>
    <t>MARLOW DUKES 2024 - Goals</t>
  </si>
  <si>
    <t>TOTAL</t>
  </si>
  <si>
    <t>OG</t>
  </si>
  <si>
    <t>GUEST</t>
  </si>
  <si>
    <t>SONESY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</si>
  <si>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</si>
  <si>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</si>
  <si>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</si>
  <si>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</si>
  <si>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</si>
  <si>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</si>
  <si>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</si>
  <si>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</si>
  <si>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</si>
  <si>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</si>
  <si>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</si>
  <si>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</si>
  <si>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</si>
  <si>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</si>
  <si>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</si>
  <si>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</si>
  <si>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</si>
  <si>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</si>
  <si>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</si>
  <si>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</si>
  <si>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</si>
  <si>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</si>
  <si>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</si>
  <si>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</si>
  <si>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</si>
  <si>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</si>
  <si>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</si>
  <si>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</si>
  <si>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</si>
  <si>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</t>
  </si>
  <si>
    <t>Bruce - Carlos</t>
  </si>
  <si>
    <t>Lost 1-8</t>
  </si>
  <si>
    <t>ZigZag</t>
  </si>
  <si>
    <t>Captain Kirk - Father Ted</t>
  </si>
  <si>
    <t>Lost 3-11</t>
  </si>
  <si>
    <t>Dwarf</t>
  </si>
  <si>
    <t>Captain Kirk</t>
  </si>
  <si>
    <t>Flo - Kermit</t>
  </si>
  <si>
    <t>Drew 5-5</t>
  </si>
  <si>
    <t>Casale - Banksy</t>
  </si>
  <si>
    <t>Lost 0-2</t>
  </si>
  <si>
    <t>Fred - Artist</t>
  </si>
  <si>
    <t>Lost 1-2</t>
  </si>
  <si>
    <t>Carzola</t>
  </si>
  <si>
    <t>Vince</t>
  </si>
  <si>
    <t>Ian - Wilson</t>
  </si>
  <si>
    <t>Drew 3-3</t>
  </si>
  <si>
    <t>Matt B</t>
  </si>
  <si>
    <t>Dom - Duncan</t>
  </si>
  <si>
    <t>Ian?</t>
  </si>
  <si>
    <t>Fred?</t>
  </si>
  <si>
    <t>Moo</t>
  </si>
  <si>
    <t>Preston - Phantom</t>
  </si>
  <si>
    <t>Lost 4-6</t>
  </si>
  <si>
    <t>Dwarf - Gadget</t>
  </si>
  <si>
    <t>Lost 3-6</t>
  </si>
  <si>
    <t>Dom</t>
  </si>
  <si>
    <t>Woody</t>
  </si>
  <si>
    <t>Father Ted - Posh</t>
  </si>
  <si>
    <t>Fred</t>
  </si>
  <si>
    <t>Kermit - ZigZag</t>
  </si>
  <si>
    <t>Lost 0-1</t>
  </si>
  <si>
    <t>Steve P</t>
  </si>
  <si>
    <t>Phantom</t>
  </si>
  <si>
    <t>Banksy - Captain Kirk</t>
  </si>
  <si>
    <t>Lost 1-5</t>
  </si>
  <si>
    <t>Father Ted</t>
  </si>
  <si>
    <t>Dogger</t>
  </si>
  <si>
    <t>Lost 1-9</t>
  </si>
  <si>
    <t>Bruce v Artist</t>
  </si>
  <si>
    <t>Drew 1-1</t>
  </si>
  <si>
    <t>Phantom v Matt B</t>
  </si>
  <si>
    <t>Lost 2-7</t>
  </si>
  <si>
    <t>Flo v Dom</t>
  </si>
  <si>
    <t>Flo</t>
  </si>
  <si>
    <t>Vince - Father Ted</t>
  </si>
  <si>
    <t>Posh</t>
  </si>
  <si>
    <t>Mick</t>
  </si>
  <si>
    <t>Preston v Carlos</t>
  </si>
  <si>
    <t>Gadget v Wilson</t>
  </si>
  <si>
    <t>Captain Kirk - Bruce</t>
  </si>
  <si>
    <t>Woger</t>
  </si>
  <si>
    <t>Flo - Ian</t>
  </si>
  <si>
    <t>Artist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</si>
  <si>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</si>
  <si>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</si>
  <si>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</si>
  <si>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</si>
  <si>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</si>
  <si>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</si>
  <si>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</si>
  <si>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</si>
  <si>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</si>
  <si>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</si>
  <si>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</si>
  <si>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</si>
  <si>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</si>
  <si>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</si>
  <si>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</si>
  <si>
    <t>Posh v Kermit</t>
  </si>
  <si>
    <t>Bruce - Ian</t>
  </si>
  <si>
    <t>Lost 4-5</t>
  </si>
  <si>
    <t>Capt Kirk - Flo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</si>
</sst>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4" width="9.14"/>
    <col customWidth="1" min="55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>
        <v>1.0</v>
      </c>
      <c r="AU5" s="15">
        <v>1.0</v>
      </c>
      <c r="AV5" s="15">
        <v>4.0</v>
      </c>
      <c r="AW5" s="16">
        <v>-4.0</v>
      </c>
      <c r="AX5" s="16"/>
      <c r="AY5" s="19"/>
      <c r="AZ5" s="19"/>
      <c r="BA5" s="19">
        <v>1.0</v>
      </c>
      <c r="BB5" s="19"/>
      <c r="BC5" s="5">
        <f t="shared" ref="BC5:BC39" si="1">COUNT(B5:AX5)</f>
        <v>40</v>
      </c>
      <c r="BD5" s="5">
        <f t="shared" ref="BD5:BD39" si="2">COUNTIF($B5:$AX5, "&gt;=1")</f>
        <v>21</v>
      </c>
      <c r="BE5" s="5">
        <f t="shared" ref="BE5:BE39" si="3">COUNTIF($B5:$AX5, "0")</f>
        <v>7</v>
      </c>
      <c r="BF5" s="5">
        <f t="shared" ref="BF5:BF39" si="4">COUNTIF($B5:$AX5, "&lt;0")</f>
        <v>12</v>
      </c>
      <c r="BG5" s="5">
        <f t="shared" ref="BG5:BG39" si="5">SUM(BD5*3)+BE5</f>
        <v>70</v>
      </c>
      <c r="BH5" s="5">
        <f t="shared" ref="BH5:BH39" si="6">SUM(B5:AX5)</f>
        <v>25</v>
      </c>
      <c r="BI5" s="20">
        <f t="shared" ref="BI5:BI39" si="7">SUM(BD5*3+BE5*1)/SUM(BC5*3)</f>
        <v>0.5833333333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>
        <v>1.0</v>
      </c>
      <c r="AU6" s="24">
        <v>-1.0</v>
      </c>
      <c r="AV6" s="24">
        <v>-4.0</v>
      </c>
      <c r="AW6" s="22">
        <v>-4.0</v>
      </c>
      <c r="AX6" s="22"/>
      <c r="AY6" s="19"/>
      <c r="AZ6" s="19"/>
      <c r="BA6" s="19">
        <v>2.0</v>
      </c>
      <c r="BB6" s="19"/>
      <c r="BC6" s="5">
        <f t="shared" si="1"/>
        <v>40</v>
      </c>
      <c r="BD6" s="5">
        <f t="shared" si="2"/>
        <v>18</v>
      </c>
      <c r="BE6" s="5">
        <f t="shared" si="3"/>
        <v>7</v>
      </c>
      <c r="BF6" s="5">
        <f t="shared" si="4"/>
        <v>15</v>
      </c>
      <c r="BG6" s="5">
        <f t="shared" si="5"/>
        <v>61</v>
      </c>
      <c r="BH6" s="5">
        <f t="shared" si="6"/>
        <v>-1</v>
      </c>
      <c r="BI6" s="20">
        <f t="shared" si="7"/>
        <v>0.5083333333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>
        <v>1.0</v>
      </c>
      <c r="AU7" s="27"/>
      <c r="AV7" s="27"/>
      <c r="AW7" s="27"/>
      <c r="AX7" s="27"/>
      <c r="AY7" s="19"/>
      <c r="AZ7" s="19"/>
      <c r="BA7" s="19">
        <v>3.0</v>
      </c>
      <c r="BB7" s="19"/>
      <c r="BC7" s="5">
        <f t="shared" si="1"/>
        <v>39</v>
      </c>
      <c r="BD7" s="5">
        <f t="shared" si="2"/>
        <v>17</v>
      </c>
      <c r="BE7" s="5">
        <f t="shared" si="3"/>
        <v>7</v>
      </c>
      <c r="BF7" s="5">
        <f t="shared" si="4"/>
        <v>15</v>
      </c>
      <c r="BG7" s="5">
        <f t="shared" si="5"/>
        <v>58</v>
      </c>
      <c r="BH7" s="5">
        <f t="shared" si="6"/>
        <v>12</v>
      </c>
      <c r="BI7" s="20">
        <f t="shared" si="7"/>
        <v>0.4957264957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>
        <v>-1.0</v>
      </c>
      <c r="AU8" s="16">
        <v>-1.0</v>
      </c>
      <c r="AV8" s="16">
        <v>-4.0</v>
      </c>
      <c r="AW8" s="16">
        <v>4.0</v>
      </c>
      <c r="AX8" s="16"/>
      <c r="AY8" s="19"/>
      <c r="AZ8" s="19"/>
      <c r="BA8" s="19">
        <v>4.0</v>
      </c>
      <c r="BB8" s="19"/>
      <c r="BC8" s="5">
        <f t="shared" si="1"/>
        <v>37</v>
      </c>
      <c r="BD8" s="5">
        <f t="shared" si="2"/>
        <v>17</v>
      </c>
      <c r="BE8" s="5">
        <f t="shared" si="3"/>
        <v>7</v>
      </c>
      <c r="BF8" s="5">
        <f t="shared" si="4"/>
        <v>13</v>
      </c>
      <c r="BG8" s="5">
        <f t="shared" si="5"/>
        <v>58</v>
      </c>
      <c r="BH8" s="5">
        <f t="shared" si="6"/>
        <v>7</v>
      </c>
      <c r="BI8" s="20">
        <f t="shared" si="7"/>
        <v>0.5225225225</v>
      </c>
      <c r="BJ8" s="20"/>
    </row>
    <row r="9">
      <c r="A9" s="31" t="s">
        <v>63</v>
      </c>
      <c r="B9" s="32">
        <v>-1.0</v>
      </c>
      <c r="C9" s="32">
        <v>-1.0</v>
      </c>
      <c r="D9" s="32"/>
      <c r="E9" s="32"/>
      <c r="F9" s="32">
        <v>-1.0</v>
      </c>
      <c r="G9" s="32">
        <v>0.0</v>
      </c>
      <c r="H9" s="33"/>
      <c r="I9" s="32">
        <v>7.0</v>
      </c>
      <c r="J9" s="32">
        <v>8.0</v>
      </c>
      <c r="K9" s="34">
        <v>0.0</v>
      </c>
      <c r="L9" s="32">
        <v>-2.0</v>
      </c>
      <c r="M9" s="32">
        <v>1.0</v>
      </c>
      <c r="N9" s="32">
        <v>0.0</v>
      </c>
      <c r="O9" s="32"/>
      <c r="P9" s="32">
        <v>-2.0</v>
      </c>
      <c r="Q9" s="32"/>
      <c r="R9" s="33"/>
      <c r="S9" s="32">
        <v>2.0</v>
      </c>
      <c r="T9" s="34">
        <v>-1.0</v>
      </c>
      <c r="U9" s="32">
        <v>4.0</v>
      </c>
      <c r="V9" s="32">
        <v>-8.0</v>
      </c>
      <c r="W9" s="32">
        <v>0.0</v>
      </c>
      <c r="X9" s="32">
        <v>5.0</v>
      </c>
      <c r="Y9" s="32">
        <v>0.0</v>
      </c>
      <c r="Z9" s="32"/>
      <c r="AA9" s="33"/>
      <c r="AB9" s="32"/>
      <c r="AC9" s="35"/>
      <c r="AD9" s="32">
        <v>0.0</v>
      </c>
      <c r="AE9" s="32">
        <v>4.0</v>
      </c>
      <c r="AF9" s="32"/>
      <c r="AG9" s="32">
        <v>5.0</v>
      </c>
      <c r="AH9" s="32">
        <v>-2.0</v>
      </c>
      <c r="AI9" s="32">
        <v>-1.0</v>
      </c>
      <c r="AJ9" s="32"/>
      <c r="AK9" s="32">
        <v>1.0</v>
      </c>
      <c r="AL9" s="32"/>
      <c r="AM9" s="34">
        <v>0.0</v>
      </c>
      <c r="AN9" s="32">
        <v>0.0</v>
      </c>
      <c r="AO9" s="32">
        <v>-4.0</v>
      </c>
      <c r="AP9" s="32">
        <v>-1.0</v>
      </c>
      <c r="AQ9" s="32">
        <v>4.0</v>
      </c>
      <c r="AR9" s="32">
        <v>2.0</v>
      </c>
      <c r="AS9" s="32">
        <v>2.0</v>
      </c>
      <c r="AT9" s="34">
        <v>1.0</v>
      </c>
      <c r="AU9" s="32">
        <v>0.0</v>
      </c>
      <c r="AV9" s="32">
        <v>4.0</v>
      </c>
      <c r="AW9" s="32"/>
      <c r="AX9" s="32"/>
      <c r="AY9" s="19"/>
      <c r="AZ9" s="19"/>
      <c r="BA9" s="19">
        <v>5.0</v>
      </c>
      <c r="BB9" s="19"/>
      <c r="BC9" s="5">
        <f t="shared" si="1"/>
        <v>34</v>
      </c>
      <c r="BD9" s="5">
        <f t="shared" si="2"/>
        <v>14</v>
      </c>
      <c r="BE9" s="5">
        <f t="shared" si="3"/>
        <v>9</v>
      </c>
      <c r="BF9" s="5">
        <f t="shared" si="4"/>
        <v>11</v>
      </c>
      <c r="BG9" s="5">
        <f t="shared" si="5"/>
        <v>51</v>
      </c>
      <c r="BH9" s="5">
        <f t="shared" si="6"/>
        <v>26</v>
      </c>
      <c r="BI9" s="20">
        <f t="shared" si="7"/>
        <v>0.5</v>
      </c>
      <c r="BJ9" s="20"/>
    </row>
    <row r="10">
      <c r="A10" s="31" t="s">
        <v>64</v>
      </c>
      <c r="B10" s="32">
        <v>1.0</v>
      </c>
      <c r="C10" s="32">
        <v>1.0</v>
      </c>
      <c r="D10" s="32">
        <v>9.0</v>
      </c>
      <c r="E10" s="32">
        <v>1.0</v>
      </c>
      <c r="F10" s="32">
        <v>1.0</v>
      </c>
      <c r="G10" s="32">
        <v>0.0</v>
      </c>
      <c r="H10" s="33"/>
      <c r="I10" s="32"/>
      <c r="J10" s="32"/>
      <c r="K10" s="32"/>
      <c r="L10" s="32"/>
      <c r="M10" s="32"/>
      <c r="N10" s="27"/>
      <c r="O10" s="27"/>
      <c r="P10" s="27"/>
      <c r="Q10" s="27"/>
      <c r="R10" s="33"/>
      <c r="S10" s="32">
        <v>-2.0</v>
      </c>
      <c r="T10" s="34">
        <v>1.0</v>
      </c>
      <c r="U10" s="32"/>
      <c r="V10" s="34">
        <v>8.0</v>
      </c>
      <c r="W10" s="32">
        <v>0.0</v>
      </c>
      <c r="X10" s="32">
        <v>-5.0</v>
      </c>
      <c r="Y10" s="32">
        <v>0.0</v>
      </c>
      <c r="Z10" s="32">
        <v>2.0</v>
      </c>
      <c r="AA10" s="33"/>
      <c r="AB10" s="32">
        <v>-1.0</v>
      </c>
      <c r="AC10" s="35"/>
      <c r="AD10" s="32">
        <v>0.0</v>
      </c>
      <c r="AE10" s="32">
        <v>-4.0</v>
      </c>
      <c r="AF10" s="32">
        <v>-2.0</v>
      </c>
      <c r="AG10" s="32">
        <v>5.0</v>
      </c>
      <c r="AH10" s="32">
        <v>2.0</v>
      </c>
      <c r="AI10" s="32">
        <v>1.0</v>
      </c>
      <c r="AJ10" s="32">
        <v>-1.0</v>
      </c>
      <c r="AK10" s="32">
        <v>1.0</v>
      </c>
      <c r="AL10" s="32">
        <v>-1.0</v>
      </c>
      <c r="AM10" s="34">
        <v>0.0</v>
      </c>
      <c r="AN10" s="32">
        <v>0.0</v>
      </c>
      <c r="AO10" s="32">
        <v>4.0</v>
      </c>
      <c r="AP10" s="32">
        <v>-1.0</v>
      </c>
      <c r="AQ10" s="32">
        <v>-4.0</v>
      </c>
      <c r="AR10" s="32">
        <v>-2.0</v>
      </c>
      <c r="AS10" s="32">
        <v>-2.0</v>
      </c>
      <c r="AT10" s="32">
        <v>-1.0</v>
      </c>
      <c r="AU10" s="32">
        <v>1.0</v>
      </c>
      <c r="AV10" s="32">
        <v>-4.0</v>
      </c>
      <c r="AW10" s="32">
        <v>4.0</v>
      </c>
      <c r="AX10" s="32"/>
      <c r="AY10" s="19"/>
      <c r="AZ10" s="19"/>
      <c r="BA10" s="19">
        <v>6.0</v>
      </c>
      <c r="BB10" s="19"/>
      <c r="BC10" s="5">
        <f t="shared" si="1"/>
        <v>34</v>
      </c>
      <c r="BD10" s="5">
        <f t="shared" si="2"/>
        <v>15</v>
      </c>
      <c r="BE10" s="5">
        <f t="shared" si="3"/>
        <v>6</v>
      </c>
      <c r="BF10" s="5">
        <f t="shared" si="4"/>
        <v>13</v>
      </c>
      <c r="BG10" s="5">
        <f t="shared" si="5"/>
        <v>51</v>
      </c>
      <c r="BH10" s="5">
        <f t="shared" si="6"/>
        <v>12</v>
      </c>
      <c r="BI10" s="20">
        <f t="shared" si="7"/>
        <v>0.5</v>
      </c>
      <c r="BJ10" s="20"/>
    </row>
    <row r="11">
      <c r="A11" s="36" t="s">
        <v>65</v>
      </c>
      <c r="B11" s="27"/>
      <c r="C11" s="27">
        <v>1.0</v>
      </c>
      <c r="D11" s="27">
        <v>9.0</v>
      </c>
      <c r="E11" s="27"/>
      <c r="F11" s="27"/>
      <c r="G11" s="27">
        <v>0.0</v>
      </c>
      <c r="H11" s="29"/>
      <c r="I11" s="27">
        <v>7.0</v>
      </c>
      <c r="J11" s="28">
        <v>8.0</v>
      </c>
      <c r="K11" s="27"/>
      <c r="L11" s="27">
        <v>-2.0</v>
      </c>
      <c r="M11" s="27">
        <v>-1.0</v>
      </c>
      <c r="N11" s="27"/>
      <c r="O11" s="27"/>
      <c r="P11" s="27">
        <v>2.0</v>
      </c>
      <c r="Q11" s="27"/>
      <c r="R11" s="29"/>
      <c r="S11" s="28">
        <v>-2.0</v>
      </c>
      <c r="T11" s="27">
        <v>1.0</v>
      </c>
      <c r="U11" s="27">
        <v>4.0</v>
      </c>
      <c r="V11" s="27"/>
      <c r="W11" s="27">
        <v>0.0</v>
      </c>
      <c r="X11" s="27"/>
      <c r="Y11" s="27">
        <v>0.0</v>
      </c>
      <c r="Z11" s="28">
        <v>2.0</v>
      </c>
      <c r="AA11" s="29"/>
      <c r="AB11" s="27">
        <v>-1.0</v>
      </c>
      <c r="AC11" s="30"/>
      <c r="AD11" s="27">
        <v>0.0</v>
      </c>
      <c r="AE11" s="27">
        <v>4.0</v>
      </c>
      <c r="AF11" s="27">
        <v>-2.0</v>
      </c>
      <c r="AG11" s="27">
        <v>-5.0</v>
      </c>
      <c r="AH11" s="27"/>
      <c r="AI11" s="27"/>
      <c r="AJ11" s="27">
        <v>-1.0</v>
      </c>
      <c r="AK11" s="27"/>
      <c r="AL11" s="27"/>
      <c r="AM11" s="27">
        <v>0.0</v>
      </c>
      <c r="AN11" s="27">
        <v>0.0</v>
      </c>
      <c r="AO11" s="27">
        <v>4.0</v>
      </c>
      <c r="AP11" s="27"/>
      <c r="AQ11" s="27">
        <v>-4.0</v>
      </c>
      <c r="AR11" s="27">
        <v>2.0</v>
      </c>
      <c r="AS11" s="27">
        <v>2.0</v>
      </c>
      <c r="AT11" s="27"/>
      <c r="AU11" s="27">
        <v>1.0</v>
      </c>
      <c r="AV11" s="27">
        <v>4.0</v>
      </c>
      <c r="AW11" s="27">
        <v>-4.0</v>
      </c>
      <c r="AX11" s="27"/>
      <c r="AY11" s="19"/>
      <c r="AZ11" s="19"/>
      <c r="BA11" s="19">
        <v>7.0</v>
      </c>
      <c r="BB11" s="19"/>
      <c r="BC11" s="5">
        <f t="shared" si="1"/>
        <v>29</v>
      </c>
      <c r="BD11" s="5">
        <f t="shared" si="2"/>
        <v>14</v>
      </c>
      <c r="BE11" s="5">
        <f t="shared" si="3"/>
        <v>6</v>
      </c>
      <c r="BF11" s="5">
        <f t="shared" si="4"/>
        <v>9</v>
      </c>
      <c r="BG11" s="5">
        <f t="shared" si="5"/>
        <v>48</v>
      </c>
      <c r="BH11" s="5">
        <f t="shared" si="6"/>
        <v>29</v>
      </c>
      <c r="BI11" s="20">
        <f t="shared" si="7"/>
        <v>0.5517241379</v>
      </c>
      <c r="BJ11" s="20"/>
    </row>
    <row r="12">
      <c r="A12" s="36" t="s">
        <v>66</v>
      </c>
      <c r="B12" s="27">
        <v>-1.0</v>
      </c>
      <c r="C12" s="27">
        <v>1.0</v>
      </c>
      <c r="D12" s="27"/>
      <c r="E12" s="27"/>
      <c r="F12" s="27">
        <v>-1.0</v>
      </c>
      <c r="G12" s="28">
        <v>0.0</v>
      </c>
      <c r="H12" s="29"/>
      <c r="I12" s="27">
        <v>-7.0</v>
      </c>
      <c r="J12" s="27">
        <v>8.0</v>
      </c>
      <c r="K12" s="27">
        <v>0.0</v>
      </c>
      <c r="L12" s="27">
        <v>2.0</v>
      </c>
      <c r="M12" s="27">
        <v>-1.0</v>
      </c>
      <c r="N12" s="27">
        <v>0.0</v>
      </c>
      <c r="O12" s="27">
        <v>-1.0</v>
      </c>
      <c r="P12" s="27">
        <v>2.0</v>
      </c>
      <c r="Q12" s="27">
        <v>3.0</v>
      </c>
      <c r="R12" s="29"/>
      <c r="S12" s="27">
        <v>-2.0</v>
      </c>
      <c r="T12" s="27">
        <v>1.0</v>
      </c>
      <c r="U12" s="27"/>
      <c r="V12" s="27">
        <v>8.0</v>
      </c>
      <c r="W12" s="27"/>
      <c r="X12" s="27">
        <v>5.0</v>
      </c>
      <c r="Y12" s="27">
        <v>0.0</v>
      </c>
      <c r="Z12" s="28">
        <v>-2.0</v>
      </c>
      <c r="AA12" s="29"/>
      <c r="AB12" s="27">
        <v>1.0</v>
      </c>
      <c r="AC12" s="30"/>
      <c r="AD12" s="27">
        <v>0.0</v>
      </c>
      <c r="AE12" s="27">
        <v>4.0</v>
      </c>
      <c r="AF12" s="27">
        <v>-2.0</v>
      </c>
      <c r="AG12" s="27">
        <v>-5.0</v>
      </c>
      <c r="AH12" s="28">
        <v>-2.0</v>
      </c>
      <c r="AI12" s="27">
        <v>-1.0</v>
      </c>
      <c r="AJ12" s="27">
        <v>1.0</v>
      </c>
      <c r="AK12" s="27">
        <v>1.0</v>
      </c>
      <c r="AL12" s="27"/>
      <c r="AM12" s="27"/>
      <c r="AN12" s="27">
        <v>0.0</v>
      </c>
      <c r="AO12" s="27"/>
      <c r="AP12" s="27"/>
      <c r="AQ12" s="27">
        <v>-4.0</v>
      </c>
      <c r="AR12" s="27">
        <v>2.0</v>
      </c>
      <c r="AS12" s="27">
        <v>-2.0</v>
      </c>
      <c r="AT12" s="27"/>
      <c r="AU12" s="27">
        <v>1.0</v>
      </c>
      <c r="AV12" s="27">
        <v>-4.0</v>
      </c>
      <c r="AW12" s="27"/>
      <c r="AX12" s="27"/>
      <c r="AY12" s="19"/>
      <c r="AZ12" s="19"/>
      <c r="BA12" s="19">
        <v>8.0</v>
      </c>
      <c r="BB12" s="19"/>
      <c r="BC12" s="5">
        <f t="shared" si="1"/>
        <v>34</v>
      </c>
      <c r="BD12" s="5">
        <f t="shared" si="2"/>
        <v>14</v>
      </c>
      <c r="BE12" s="5">
        <f t="shared" si="3"/>
        <v>6</v>
      </c>
      <c r="BF12" s="5">
        <f t="shared" si="4"/>
        <v>14</v>
      </c>
      <c r="BG12" s="5">
        <f t="shared" si="5"/>
        <v>48</v>
      </c>
      <c r="BH12" s="5">
        <f t="shared" si="6"/>
        <v>5</v>
      </c>
      <c r="BI12" s="20">
        <f t="shared" si="7"/>
        <v>0.4705882353</v>
      </c>
      <c r="BJ12" s="20"/>
    </row>
    <row r="13">
      <c r="A13" s="36" t="s">
        <v>67</v>
      </c>
      <c r="B13" s="27">
        <v>-1.0</v>
      </c>
      <c r="C13" s="27">
        <v>-1.0</v>
      </c>
      <c r="D13" s="27">
        <v>-9.0</v>
      </c>
      <c r="E13" s="27"/>
      <c r="F13" s="28">
        <v>-1.0</v>
      </c>
      <c r="G13" s="27">
        <v>0.0</v>
      </c>
      <c r="H13" s="29"/>
      <c r="I13" s="27">
        <v>7.0</v>
      </c>
      <c r="J13" s="27">
        <v>-8.0</v>
      </c>
      <c r="K13" s="27">
        <v>0.0</v>
      </c>
      <c r="L13" s="27">
        <v>2.0</v>
      </c>
      <c r="M13" s="27">
        <v>1.0</v>
      </c>
      <c r="N13" s="27">
        <v>0.0</v>
      </c>
      <c r="O13" s="27">
        <v>1.0</v>
      </c>
      <c r="P13" s="28">
        <v>-2.0</v>
      </c>
      <c r="Q13" s="27">
        <v>-3.0</v>
      </c>
      <c r="R13" s="29"/>
      <c r="S13" s="27">
        <v>2.0</v>
      </c>
      <c r="T13" s="27">
        <v>-1.0</v>
      </c>
      <c r="U13" s="27">
        <v>-4.0</v>
      </c>
      <c r="V13" s="27">
        <v>8.0</v>
      </c>
      <c r="W13" s="27">
        <v>0.0</v>
      </c>
      <c r="X13" s="27">
        <v>5.0</v>
      </c>
      <c r="Y13" s="27"/>
      <c r="Z13" s="27">
        <v>2.0</v>
      </c>
      <c r="AA13" s="29"/>
      <c r="AB13" s="28">
        <v>-1.0</v>
      </c>
      <c r="AC13" s="30"/>
      <c r="AD13" s="27"/>
      <c r="AE13" s="27">
        <v>-4.0</v>
      </c>
      <c r="AF13" s="27"/>
      <c r="AG13" s="27">
        <v>-5.0</v>
      </c>
      <c r="AH13" s="27">
        <v>-2.0</v>
      </c>
      <c r="AI13" s="27">
        <v>1.0</v>
      </c>
      <c r="AJ13" s="27">
        <v>-1.0</v>
      </c>
      <c r="AK13" s="27">
        <v>-1.0</v>
      </c>
      <c r="AL13" s="27">
        <v>-1.0</v>
      </c>
      <c r="AM13" s="27"/>
      <c r="AN13" s="27">
        <v>0.0</v>
      </c>
      <c r="AO13" s="27">
        <v>4.0</v>
      </c>
      <c r="AP13" s="27">
        <v>1.0</v>
      </c>
      <c r="AQ13" s="28">
        <v>4.0</v>
      </c>
      <c r="AR13" s="27"/>
      <c r="AS13" s="27"/>
      <c r="AT13" s="27">
        <v>-1.0</v>
      </c>
      <c r="AU13" s="27">
        <v>1.0</v>
      </c>
      <c r="AV13" s="27">
        <v>4.0</v>
      </c>
      <c r="AW13" s="27">
        <v>-4.0</v>
      </c>
      <c r="AX13" s="27"/>
      <c r="AY13" s="19"/>
      <c r="AZ13" s="19"/>
      <c r="BA13" s="19">
        <v>9.0</v>
      </c>
      <c r="BB13" s="19"/>
      <c r="BC13" s="5">
        <f t="shared" si="1"/>
        <v>37</v>
      </c>
      <c r="BD13" s="5">
        <f t="shared" si="2"/>
        <v>14</v>
      </c>
      <c r="BE13" s="5">
        <f t="shared" si="3"/>
        <v>5</v>
      </c>
      <c r="BF13" s="5">
        <f t="shared" si="4"/>
        <v>18</v>
      </c>
      <c r="BG13" s="5">
        <f t="shared" si="5"/>
        <v>47</v>
      </c>
      <c r="BH13" s="5">
        <f t="shared" si="6"/>
        <v>-7</v>
      </c>
      <c r="BI13" s="20">
        <f t="shared" si="7"/>
        <v>0.4234234234</v>
      </c>
      <c r="BJ13" s="20"/>
    </row>
    <row r="14">
      <c r="A14" s="36" t="s">
        <v>68</v>
      </c>
      <c r="B14" s="27"/>
      <c r="C14" s="27">
        <v>1.0</v>
      </c>
      <c r="D14" s="27"/>
      <c r="E14" s="27">
        <v>-1.0</v>
      </c>
      <c r="F14" s="27"/>
      <c r="G14" s="27">
        <v>0.0</v>
      </c>
      <c r="H14" s="29"/>
      <c r="I14" s="27"/>
      <c r="J14" s="27"/>
      <c r="K14" s="27"/>
      <c r="L14" s="27"/>
      <c r="M14" s="27">
        <v>1.0</v>
      </c>
      <c r="N14" s="27"/>
      <c r="O14" s="28">
        <v>-1.0</v>
      </c>
      <c r="P14" s="27"/>
      <c r="Q14" s="27">
        <v>-3.0</v>
      </c>
      <c r="R14" s="29"/>
      <c r="S14" s="27">
        <v>2.0</v>
      </c>
      <c r="T14" s="27">
        <v>1.0</v>
      </c>
      <c r="U14" s="27">
        <v>-4.0</v>
      </c>
      <c r="V14" s="27">
        <v>8.0</v>
      </c>
      <c r="W14" s="27">
        <v>0.0</v>
      </c>
      <c r="X14" s="27"/>
      <c r="Y14" s="28">
        <v>0.0</v>
      </c>
      <c r="Z14" s="27"/>
      <c r="AA14" s="29"/>
      <c r="AB14" s="27">
        <v>1.0</v>
      </c>
      <c r="AC14" s="30"/>
      <c r="AD14" s="27">
        <v>0.0</v>
      </c>
      <c r="AE14" s="27"/>
      <c r="AF14" s="27"/>
      <c r="AG14" s="27"/>
      <c r="AH14" s="27"/>
      <c r="AI14" s="27"/>
      <c r="AJ14" s="27"/>
      <c r="AK14" s="27">
        <v>-1.0</v>
      </c>
      <c r="AL14" s="27">
        <v>1.0</v>
      </c>
      <c r="AM14" s="27">
        <v>0.0</v>
      </c>
      <c r="AN14" s="27">
        <v>0.0</v>
      </c>
      <c r="AO14" s="28">
        <v>4.0</v>
      </c>
      <c r="AP14" s="27">
        <v>1.0</v>
      </c>
      <c r="AQ14" s="27">
        <v>4.0</v>
      </c>
      <c r="AR14" s="27">
        <v>2.0</v>
      </c>
      <c r="AS14" s="27">
        <v>2.0</v>
      </c>
      <c r="AT14" s="27"/>
      <c r="AU14" s="27">
        <v>-1.0</v>
      </c>
      <c r="AV14" s="27"/>
      <c r="AW14" s="27"/>
      <c r="AX14" s="27"/>
      <c r="AY14" s="19"/>
      <c r="AZ14" s="19"/>
      <c r="BA14" s="19">
        <v>10.0</v>
      </c>
      <c r="BB14" s="19"/>
      <c r="BC14" s="5">
        <f t="shared" si="1"/>
        <v>24</v>
      </c>
      <c r="BD14" s="5">
        <f t="shared" si="2"/>
        <v>12</v>
      </c>
      <c r="BE14" s="5">
        <f t="shared" si="3"/>
        <v>6</v>
      </c>
      <c r="BF14" s="5">
        <f t="shared" si="4"/>
        <v>6</v>
      </c>
      <c r="BG14" s="5">
        <f t="shared" si="5"/>
        <v>42</v>
      </c>
      <c r="BH14" s="5">
        <f t="shared" si="6"/>
        <v>17</v>
      </c>
      <c r="BI14" s="20">
        <f t="shared" si="7"/>
        <v>0.5833333333</v>
      </c>
      <c r="BJ14" s="20"/>
    </row>
    <row r="15">
      <c r="A15" s="36" t="s">
        <v>69</v>
      </c>
      <c r="B15" s="28">
        <v>-1.0</v>
      </c>
      <c r="C15" s="27">
        <v>-1.0</v>
      </c>
      <c r="D15" s="27">
        <v>-9.0</v>
      </c>
      <c r="E15" s="27">
        <v>1.0</v>
      </c>
      <c r="F15" s="27">
        <v>-1.0</v>
      </c>
      <c r="G15" s="27">
        <v>0.0</v>
      </c>
      <c r="H15" s="29"/>
      <c r="I15" s="27"/>
      <c r="J15" s="27"/>
      <c r="K15" s="27">
        <v>0.0</v>
      </c>
      <c r="L15" s="27">
        <v>2.0</v>
      </c>
      <c r="M15" s="27">
        <v>-1.0</v>
      </c>
      <c r="N15" s="27"/>
      <c r="O15" s="28">
        <v>1.0</v>
      </c>
      <c r="P15" s="27">
        <v>-2.0</v>
      </c>
      <c r="Q15" s="27">
        <v>3.0</v>
      </c>
      <c r="R15" s="29"/>
      <c r="S15" s="27">
        <v>-2.0</v>
      </c>
      <c r="T15" s="27">
        <v>1.0</v>
      </c>
      <c r="U15" s="27">
        <v>4.0</v>
      </c>
      <c r="V15" s="27">
        <v>8.0</v>
      </c>
      <c r="W15" s="27">
        <v>0.0</v>
      </c>
      <c r="X15" s="27">
        <v>-5.0</v>
      </c>
      <c r="Y15" s="27">
        <v>0.0</v>
      </c>
      <c r="Z15" s="27"/>
      <c r="AA15" s="29"/>
      <c r="AB15" s="27"/>
      <c r="AC15" s="30"/>
      <c r="AD15" s="27"/>
      <c r="AE15" s="27"/>
      <c r="AF15" s="27"/>
      <c r="AG15" s="27"/>
      <c r="AH15" s="27"/>
      <c r="AI15" s="27"/>
      <c r="AJ15" s="27"/>
      <c r="AK15" s="28">
        <v>1.0</v>
      </c>
      <c r="AL15" s="27">
        <v>-1.0</v>
      </c>
      <c r="AM15" s="27">
        <v>0.0</v>
      </c>
      <c r="AN15" s="27">
        <v>0.0</v>
      </c>
      <c r="AO15" s="27">
        <v>4.0</v>
      </c>
      <c r="AP15" s="28">
        <v>1.0</v>
      </c>
      <c r="AQ15" s="27">
        <v>-4.0</v>
      </c>
      <c r="AR15" s="27">
        <v>-2.0</v>
      </c>
      <c r="AS15" s="27">
        <v>-2.0</v>
      </c>
      <c r="AT15" s="27">
        <v>1.0</v>
      </c>
      <c r="AU15" s="27">
        <v>1.0</v>
      </c>
      <c r="AV15" s="27"/>
      <c r="AW15" s="27">
        <v>-4.0</v>
      </c>
      <c r="AX15" s="27"/>
      <c r="AY15" s="19"/>
      <c r="AZ15" s="19"/>
      <c r="BA15" s="19">
        <v>11.0</v>
      </c>
      <c r="BB15" s="19"/>
      <c r="BC15" s="5">
        <f t="shared" si="1"/>
        <v>31</v>
      </c>
      <c r="BD15" s="5">
        <f t="shared" si="2"/>
        <v>12</v>
      </c>
      <c r="BE15" s="5">
        <f t="shared" si="3"/>
        <v>6</v>
      </c>
      <c r="BF15" s="5">
        <f t="shared" si="4"/>
        <v>13</v>
      </c>
      <c r="BG15" s="5">
        <f t="shared" si="5"/>
        <v>42</v>
      </c>
      <c r="BH15" s="5">
        <f t="shared" si="6"/>
        <v>-7</v>
      </c>
      <c r="BI15" s="20">
        <f t="shared" si="7"/>
        <v>0.4516129032</v>
      </c>
      <c r="BJ15" s="20"/>
    </row>
    <row r="16">
      <c r="A16" s="36" t="s">
        <v>70</v>
      </c>
      <c r="B16" s="27">
        <v>-1.0</v>
      </c>
      <c r="C16" s="27">
        <v>1.0</v>
      </c>
      <c r="D16" s="27">
        <v>-9.0</v>
      </c>
      <c r="E16" s="27"/>
      <c r="F16" s="27"/>
      <c r="G16" s="27">
        <v>0.0</v>
      </c>
      <c r="H16" s="29"/>
      <c r="I16" s="27"/>
      <c r="J16" s="28">
        <v>-8.0</v>
      </c>
      <c r="K16" s="27"/>
      <c r="L16" s="27"/>
      <c r="M16" s="27">
        <v>1.0</v>
      </c>
      <c r="N16" s="27">
        <v>0.0</v>
      </c>
      <c r="O16" s="27">
        <v>1.0</v>
      </c>
      <c r="P16" s="27"/>
      <c r="Q16" s="27">
        <v>3.0</v>
      </c>
      <c r="R16" s="29"/>
      <c r="S16" s="27">
        <v>-2.0</v>
      </c>
      <c r="T16" s="27"/>
      <c r="U16" s="28">
        <v>4.0</v>
      </c>
      <c r="V16" s="27">
        <v>8.0</v>
      </c>
      <c r="W16" s="27">
        <v>0.0</v>
      </c>
      <c r="X16" s="27">
        <v>-5.0</v>
      </c>
      <c r="Y16" s="27"/>
      <c r="Z16" s="27">
        <v>-2.0</v>
      </c>
      <c r="AA16" s="29"/>
      <c r="AB16" s="27"/>
      <c r="AC16" s="30"/>
      <c r="AD16" s="27">
        <v>0.0</v>
      </c>
      <c r="AE16" s="28">
        <v>-4.0</v>
      </c>
      <c r="AF16" s="27"/>
      <c r="AG16" s="27">
        <v>5.0</v>
      </c>
      <c r="AH16" s="27">
        <v>-2.0</v>
      </c>
      <c r="AI16" s="27">
        <v>1.0</v>
      </c>
      <c r="AJ16" s="27"/>
      <c r="AK16" s="27"/>
      <c r="AL16" s="27">
        <v>-1.0</v>
      </c>
      <c r="AM16" s="27"/>
      <c r="AN16" s="27">
        <v>0.0</v>
      </c>
      <c r="AO16" s="27">
        <v>4.0</v>
      </c>
      <c r="AP16" s="27"/>
      <c r="AQ16" s="27">
        <v>-4.0</v>
      </c>
      <c r="AR16" s="27">
        <v>2.0</v>
      </c>
      <c r="AS16" s="27">
        <v>-2.0</v>
      </c>
      <c r="AT16" s="27">
        <v>1.0</v>
      </c>
      <c r="AU16" s="27"/>
      <c r="AV16" s="27">
        <v>4.0</v>
      </c>
      <c r="AW16" s="28">
        <v>-4.0</v>
      </c>
      <c r="AX16" s="27"/>
      <c r="AY16" s="19"/>
      <c r="AZ16" s="19"/>
      <c r="BA16" s="19">
        <v>12.0</v>
      </c>
      <c r="BB16" s="19"/>
      <c r="BC16" s="5">
        <f t="shared" si="1"/>
        <v>29</v>
      </c>
      <c r="BD16" s="5">
        <f t="shared" si="2"/>
        <v>12</v>
      </c>
      <c r="BE16" s="5">
        <f t="shared" si="3"/>
        <v>5</v>
      </c>
      <c r="BF16" s="5">
        <f t="shared" si="4"/>
        <v>12</v>
      </c>
      <c r="BG16" s="5">
        <f t="shared" si="5"/>
        <v>41</v>
      </c>
      <c r="BH16" s="5">
        <f t="shared" si="6"/>
        <v>-9</v>
      </c>
      <c r="BI16" s="20">
        <f t="shared" si="7"/>
        <v>0.4712643678</v>
      </c>
      <c r="BJ16" s="20"/>
    </row>
    <row r="17">
      <c r="A17" s="36" t="s">
        <v>71</v>
      </c>
      <c r="B17" s="27">
        <v>1.0</v>
      </c>
      <c r="C17" s="27">
        <v>-1.0</v>
      </c>
      <c r="D17" s="27">
        <v>9.0</v>
      </c>
      <c r="E17" s="27"/>
      <c r="F17" s="27">
        <v>-1.0</v>
      </c>
      <c r="G17" s="27">
        <v>0.0</v>
      </c>
      <c r="H17" s="29"/>
      <c r="I17" s="28">
        <v>7.0</v>
      </c>
      <c r="J17" s="27">
        <v>-8.0</v>
      </c>
      <c r="K17" s="27">
        <v>0.0</v>
      </c>
      <c r="L17" s="27">
        <v>-2.0</v>
      </c>
      <c r="M17" s="27"/>
      <c r="N17" s="27">
        <v>0.0</v>
      </c>
      <c r="O17" s="27">
        <v>1.0</v>
      </c>
      <c r="P17" s="27"/>
      <c r="Q17" s="27">
        <v>3.0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8">
        <v>1.0</v>
      </c>
      <c r="AC17" s="30"/>
      <c r="AD17" s="27">
        <v>0.0</v>
      </c>
      <c r="AE17" s="27"/>
      <c r="AF17" s="27">
        <v>-2.0</v>
      </c>
      <c r="AG17" s="27"/>
      <c r="AH17" s="27">
        <v>2.0</v>
      </c>
      <c r="AI17" s="27"/>
      <c r="AJ17" s="28">
        <v>-1.0</v>
      </c>
      <c r="AK17" s="27"/>
      <c r="AL17" s="28">
        <v>1.0</v>
      </c>
      <c r="AM17" s="27">
        <v>0.0</v>
      </c>
      <c r="AN17" s="27">
        <v>0.0</v>
      </c>
      <c r="AO17" s="27">
        <v>-4.0</v>
      </c>
      <c r="AP17" s="27"/>
      <c r="AQ17" s="27">
        <v>4.0</v>
      </c>
      <c r="AR17" s="27">
        <v>-2.0</v>
      </c>
      <c r="AS17" s="27">
        <v>2.0</v>
      </c>
      <c r="AT17" s="27">
        <v>-1.0</v>
      </c>
      <c r="AU17" s="27">
        <v>1.0</v>
      </c>
      <c r="AV17" s="27">
        <v>-4.0</v>
      </c>
      <c r="AW17" s="27">
        <v>-4.0</v>
      </c>
      <c r="AX17" s="27"/>
      <c r="AY17" s="19"/>
      <c r="AZ17" s="19"/>
      <c r="BA17" s="19">
        <v>13.0</v>
      </c>
      <c r="BB17" s="19"/>
      <c r="BC17" s="5">
        <f t="shared" si="1"/>
        <v>28</v>
      </c>
      <c r="BD17" s="5">
        <f t="shared" si="2"/>
        <v>11</v>
      </c>
      <c r="BE17" s="5">
        <f t="shared" si="3"/>
        <v>6</v>
      </c>
      <c r="BF17" s="5">
        <f t="shared" si="4"/>
        <v>11</v>
      </c>
      <c r="BG17" s="5">
        <f t="shared" si="5"/>
        <v>39</v>
      </c>
      <c r="BH17" s="5">
        <f t="shared" si="6"/>
        <v>2</v>
      </c>
      <c r="BI17" s="20">
        <f t="shared" si="7"/>
        <v>0.4642857143</v>
      </c>
      <c r="BJ17" s="20"/>
    </row>
    <row r="18">
      <c r="A18" s="36" t="s">
        <v>72</v>
      </c>
      <c r="B18" s="27"/>
      <c r="C18" s="27">
        <v>-1.0</v>
      </c>
      <c r="D18" s="27"/>
      <c r="E18" s="27"/>
      <c r="F18" s="27">
        <v>-1.0</v>
      </c>
      <c r="G18" s="27">
        <v>0.0</v>
      </c>
      <c r="H18" s="29"/>
      <c r="I18" s="27"/>
      <c r="J18" s="27">
        <v>8.0</v>
      </c>
      <c r="K18" s="27"/>
      <c r="L18" s="27"/>
      <c r="M18" s="28">
        <v>1.0</v>
      </c>
      <c r="N18" s="27">
        <v>0.0</v>
      </c>
      <c r="O18" s="27">
        <v>1.0</v>
      </c>
      <c r="P18" s="27"/>
      <c r="Q18" s="27">
        <v>-3.0</v>
      </c>
      <c r="R18" s="29"/>
      <c r="S18" s="27">
        <v>2.0</v>
      </c>
      <c r="T18" s="27">
        <v>1.0</v>
      </c>
      <c r="U18" s="27">
        <v>-4.0</v>
      </c>
      <c r="V18" s="27">
        <v>-8.0</v>
      </c>
      <c r="W18" s="28">
        <v>0.0</v>
      </c>
      <c r="X18" s="27">
        <v>-5.0</v>
      </c>
      <c r="Y18" s="27">
        <v>0.0</v>
      </c>
      <c r="Z18" s="27"/>
      <c r="AA18" s="29"/>
      <c r="AB18" s="27">
        <v>-1.0</v>
      </c>
      <c r="AC18" s="30"/>
      <c r="AD18" s="27">
        <v>0.0</v>
      </c>
      <c r="AE18" s="27">
        <v>4.0</v>
      </c>
      <c r="AF18" s="27">
        <v>2.0</v>
      </c>
      <c r="AG18" s="27">
        <v>5.0</v>
      </c>
      <c r="AH18" s="28">
        <v>2.0</v>
      </c>
      <c r="AI18" s="27">
        <v>-1.0</v>
      </c>
      <c r="AJ18" s="27">
        <v>-1.0</v>
      </c>
      <c r="AK18" s="27">
        <v>1.0</v>
      </c>
      <c r="AL18" s="27"/>
      <c r="AM18" s="27">
        <v>0.0</v>
      </c>
      <c r="AN18" s="27"/>
      <c r="AO18" s="27"/>
      <c r="AP18" s="27"/>
      <c r="AQ18" s="27"/>
      <c r="AR18" s="27">
        <v>-2.0</v>
      </c>
      <c r="AS18" s="27">
        <v>2.0</v>
      </c>
      <c r="AT18" s="27"/>
      <c r="AU18" s="27">
        <v>-1.0</v>
      </c>
      <c r="AV18" s="27"/>
      <c r="AW18" s="27"/>
      <c r="AX18" s="27"/>
      <c r="AY18" s="19"/>
      <c r="AZ18" s="19"/>
      <c r="BA18" s="19">
        <v>14.0</v>
      </c>
      <c r="BB18" s="19"/>
      <c r="BC18" s="5">
        <f t="shared" si="1"/>
        <v>28</v>
      </c>
      <c r="BD18" s="5">
        <f t="shared" si="2"/>
        <v>11</v>
      </c>
      <c r="BE18" s="5">
        <f t="shared" si="3"/>
        <v>6</v>
      </c>
      <c r="BF18" s="5">
        <f t="shared" si="4"/>
        <v>11</v>
      </c>
      <c r="BG18" s="5">
        <f t="shared" si="5"/>
        <v>39</v>
      </c>
      <c r="BH18" s="5">
        <f t="shared" si="6"/>
        <v>1</v>
      </c>
      <c r="BI18" s="20">
        <f t="shared" si="7"/>
        <v>0.4642857143</v>
      </c>
      <c r="BJ18" s="20"/>
    </row>
    <row r="19">
      <c r="A19" s="36" t="s">
        <v>73</v>
      </c>
      <c r="B19" s="27">
        <v>-1.0</v>
      </c>
      <c r="C19" s="27">
        <v>-1.0</v>
      </c>
      <c r="D19" s="27"/>
      <c r="E19" s="27">
        <v>1.0</v>
      </c>
      <c r="F19" s="27">
        <v>-1.0</v>
      </c>
      <c r="G19" s="27">
        <v>0.0</v>
      </c>
      <c r="H19" s="29"/>
      <c r="I19" s="27">
        <v>-7.0</v>
      </c>
      <c r="J19" s="27"/>
      <c r="K19" s="27">
        <v>0.0</v>
      </c>
      <c r="L19" s="28">
        <v>2.0</v>
      </c>
      <c r="M19" s="27">
        <v>1.0</v>
      </c>
      <c r="N19" s="27">
        <v>0.0</v>
      </c>
      <c r="O19" s="27">
        <v>-1.0</v>
      </c>
      <c r="P19" s="27">
        <v>2.0</v>
      </c>
      <c r="Q19" s="27"/>
      <c r="R19" s="29"/>
      <c r="S19" s="27"/>
      <c r="T19" s="27"/>
      <c r="U19" s="28">
        <v>-4.0</v>
      </c>
      <c r="V19" s="27">
        <v>-8.0</v>
      </c>
      <c r="W19" s="27">
        <v>0.0</v>
      </c>
      <c r="X19" s="27">
        <v>5.0</v>
      </c>
      <c r="Y19" s="27">
        <v>0.0</v>
      </c>
      <c r="Z19" s="27">
        <v>2.0</v>
      </c>
      <c r="AA19" s="29"/>
      <c r="AB19" s="27"/>
      <c r="AC19" s="30"/>
      <c r="AD19" s="27">
        <v>0.0</v>
      </c>
      <c r="AE19" s="27">
        <v>-4.0</v>
      </c>
      <c r="AF19" s="27">
        <v>2.0</v>
      </c>
      <c r="AG19" s="28">
        <v>-5.0</v>
      </c>
      <c r="AH19" s="27">
        <v>-2.0</v>
      </c>
      <c r="AI19" s="27">
        <v>-1.0</v>
      </c>
      <c r="AJ19" s="27">
        <v>1.0</v>
      </c>
      <c r="AK19" s="27">
        <v>-1.0</v>
      </c>
      <c r="AL19" s="27">
        <v>1.0</v>
      </c>
      <c r="AM19" s="27">
        <v>0.0</v>
      </c>
      <c r="AN19" s="27">
        <v>0.0</v>
      </c>
      <c r="AO19" s="27">
        <v>-4.0</v>
      </c>
      <c r="AP19" s="27">
        <v>-1.0</v>
      </c>
      <c r="AQ19" s="27"/>
      <c r="AR19" s="27"/>
      <c r="AS19" s="28">
        <v>2.0</v>
      </c>
      <c r="AT19" s="27">
        <v>-1.0</v>
      </c>
      <c r="AU19" s="27"/>
      <c r="AV19" s="27"/>
      <c r="AW19" s="27"/>
      <c r="AX19" s="27"/>
      <c r="AY19" s="19"/>
      <c r="AZ19" s="19"/>
      <c r="BA19" s="19">
        <v>15.0</v>
      </c>
      <c r="BB19" s="19"/>
      <c r="BC19" s="5">
        <f t="shared" si="1"/>
        <v>33</v>
      </c>
      <c r="BD19" s="5">
        <f t="shared" si="2"/>
        <v>10</v>
      </c>
      <c r="BE19" s="5">
        <f t="shared" si="3"/>
        <v>8</v>
      </c>
      <c r="BF19" s="5">
        <f t="shared" si="4"/>
        <v>15</v>
      </c>
      <c r="BG19" s="5">
        <f t="shared" si="5"/>
        <v>38</v>
      </c>
      <c r="BH19" s="5">
        <f t="shared" si="6"/>
        <v>-23</v>
      </c>
      <c r="BI19" s="20">
        <f t="shared" si="7"/>
        <v>0.3838383838</v>
      </c>
      <c r="BJ19" s="20"/>
    </row>
    <row r="20">
      <c r="A20" s="36" t="s">
        <v>74</v>
      </c>
      <c r="B20" s="27">
        <v>1.0</v>
      </c>
      <c r="C20" s="27">
        <v>-1.0</v>
      </c>
      <c r="D20" s="27">
        <v>-9.0</v>
      </c>
      <c r="E20" s="27">
        <v>-1.0</v>
      </c>
      <c r="F20" s="27">
        <v>1.0</v>
      </c>
      <c r="G20" s="28">
        <v>0.0</v>
      </c>
      <c r="H20" s="29"/>
      <c r="I20" s="27">
        <v>-7.0</v>
      </c>
      <c r="J20" s="27"/>
      <c r="K20" s="27"/>
      <c r="L20" s="27"/>
      <c r="M20" s="27"/>
      <c r="N20" s="27"/>
      <c r="O20" s="27"/>
      <c r="P20" s="27"/>
      <c r="Q20" s="27"/>
      <c r="R20" s="29"/>
      <c r="S20" s="28">
        <v>2.0</v>
      </c>
      <c r="T20" s="27">
        <v>-1.0</v>
      </c>
      <c r="U20" s="27">
        <v>4.0</v>
      </c>
      <c r="V20" s="27"/>
      <c r="W20" s="27">
        <v>0.0</v>
      </c>
      <c r="X20" s="27">
        <v>-5.0</v>
      </c>
      <c r="Y20" s="27">
        <v>0.0</v>
      </c>
      <c r="Z20" s="27">
        <v>-2.0</v>
      </c>
      <c r="AA20" s="29"/>
      <c r="AB20" s="27">
        <v>-1.0</v>
      </c>
      <c r="AC20" s="30"/>
      <c r="AD20" s="27">
        <v>0.0</v>
      </c>
      <c r="AE20" s="27">
        <v>4.0</v>
      </c>
      <c r="AF20" s="27"/>
      <c r="AG20" s="28">
        <v>5.0</v>
      </c>
      <c r="AH20" s="27"/>
      <c r="AI20" s="27"/>
      <c r="AJ20" s="27"/>
      <c r="AK20" s="27">
        <v>-1.0</v>
      </c>
      <c r="AL20" s="27">
        <v>-1.0</v>
      </c>
      <c r="AM20" s="27">
        <v>0.0</v>
      </c>
      <c r="AN20" s="27">
        <v>0.0</v>
      </c>
      <c r="AO20" s="27"/>
      <c r="AP20" s="27">
        <v>-1.0</v>
      </c>
      <c r="AQ20" s="27"/>
      <c r="AR20" s="27">
        <v>2.0</v>
      </c>
      <c r="AS20" s="27">
        <v>2.0</v>
      </c>
      <c r="AT20" s="28">
        <v>-1.0</v>
      </c>
      <c r="AU20" s="27">
        <v>-1.0</v>
      </c>
      <c r="AV20" s="27">
        <v>4.0</v>
      </c>
      <c r="AW20" s="27">
        <v>4.0</v>
      </c>
      <c r="AX20" s="27"/>
      <c r="AY20" s="19"/>
      <c r="AZ20" s="19"/>
      <c r="BA20" s="19">
        <v>16.0</v>
      </c>
      <c r="BB20" s="19"/>
      <c r="BC20" s="5">
        <f t="shared" si="1"/>
        <v>29</v>
      </c>
      <c r="BD20" s="5">
        <f t="shared" si="2"/>
        <v>10</v>
      </c>
      <c r="BE20" s="5">
        <f t="shared" si="3"/>
        <v>6</v>
      </c>
      <c r="BF20" s="5">
        <f t="shared" si="4"/>
        <v>13</v>
      </c>
      <c r="BG20" s="5">
        <f t="shared" si="5"/>
        <v>36</v>
      </c>
      <c r="BH20" s="5">
        <f t="shared" si="6"/>
        <v>-3</v>
      </c>
      <c r="BI20" s="20">
        <f t="shared" si="7"/>
        <v>0.4137931034</v>
      </c>
      <c r="BJ20" s="20"/>
    </row>
    <row r="21" ht="15.75" customHeight="1">
      <c r="A21" s="36" t="s">
        <v>75</v>
      </c>
      <c r="B21" s="27"/>
      <c r="C21" s="27"/>
      <c r="D21" s="27"/>
      <c r="E21" s="27"/>
      <c r="F21" s="27"/>
      <c r="G21" s="27"/>
      <c r="H21" s="29"/>
      <c r="I21" s="27"/>
      <c r="J21" s="27">
        <v>-8.0</v>
      </c>
      <c r="K21" s="28">
        <v>0.0</v>
      </c>
      <c r="L21" s="27"/>
      <c r="M21" s="27">
        <v>-1.0</v>
      </c>
      <c r="N21" s="27"/>
      <c r="O21" s="27"/>
      <c r="P21" s="27">
        <v>2.0</v>
      </c>
      <c r="Q21" s="27"/>
      <c r="R21" s="29"/>
      <c r="S21" s="27">
        <v>2.0</v>
      </c>
      <c r="T21" s="27"/>
      <c r="U21" s="27">
        <v>4.0</v>
      </c>
      <c r="V21" s="27"/>
      <c r="W21" s="27">
        <v>0.0</v>
      </c>
      <c r="X21" s="27">
        <v>5.0</v>
      </c>
      <c r="Y21" s="28">
        <v>0.0</v>
      </c>
      <c r="Z21" s="27">
        <v>2.0</v>
      </c>
      <c r="AA21" s="29"/>
      <c r="AB21" s="27">
        <v>-1.0</v>
      </c>
      <c r="AC21" s="30"/>
      <c r="AD21" s="27">
        <v>0.0</v>
      </c>
      <c r="AE21" s="27">
        <v>4.0</v>
      </c>
      <c r="AF21" s="28">
        <v>-2.0</v>
      </c>
      <c r="AG21" s="27">
        <v>-5.0</v>
      </c>
      <c r="AH21" s="27"/>
      <c r="AI21" s="27"/>
      <c r="AJ21" s="27"/>
      <c r="AK21" s="27">
        <v>1.0</v>
      </c>
      <c r="AL21" s="27">
        <v>1.0</v>
      </c>
      <c r="AM21" s="27">
        <v>0.0</v>
      </c>
      <c r="AN21" s="27"/>
      <c r="AO21" s="27">
        <v>-4.0</v>
      </c>
      <c r="AP21" s="27">
        <v>-1.0</v>
      </c>
      <c r="AQ21" s="27"/>
      <c r="AR21" s="27">
        <v>2.0</v>
      </c>
      <c r="AS21" s="27">
        <v>-2.0</v>
      </c>
      <c r="AT21" s="27"/>
      <c r="AU21" s="27">
        <v>-1.0</v>
      </c>
      <c r="AV21" s="27"/>
      <c r="AW21" s="28">
        <v>4.0</v>
      </c>
      <c r="AX21" s="27"/>
      <c r="AY21" s="19"/>
      <c r="AZ21" s="19"/>
      <c r="BA21" s="19">
        <v>17.0</v>
      </c>
      <c r="BB21" s="19"/>
      <c r="BC21" s="5">
        <f t="shared" si="1"/>
        <v>24</v>
      </c>
      <c r="BD21" s="5">
        <f t="shared" si="2"/>
        <v>10</v>
      </c>
      <c r="BE21" s="5">
        <f t="shared" si="3"/>
        <v>5</v>
      </c>
      <c r="BF21" s="5">
        <f t="shared" si="4"/>
        <v>9</v>
      </c>
      <c r="BG21" s="5">
        <f t="shared" si="5"/>
        <v>35</v>
      </c>
      <c r="BH21" s="5">
        <f t="shared" si="6"/>
        <v>2</v>
      </c>
      <c r="BI21" s="20">
        <f t="shared" si="7"/>
        <v>0.4861111111</v>
      </c>
      <c r="BJ21" s="20"/>
    </row>
    <row r="22" ht="15.75" customHeight="1">
      <c r="A22" s="36" t="s">
        <v>76</v>
      </c>
      <c r="B22" s="27"/>
      <c r="C22" s="27">
        <v>1.0</v>
      </c>
      <c r="D22" s="27"/>
      <c r="E22" s="28">
        <v>1.0</v>
      </c>
      <c r="F22" s="27">
        <v>1.0</v>
      </c>
      <c r="G22" s="27"/>
      <c r="H22" s="29"/>
      <c r="I22" s="27">
        <v>-7.0</v>
      </c>
      <c r="J22" s="27"/>
      <c r="K22" s="27"/>
      <c r="L22" s="27"/>
      <c r="M22" s="27"/>
      <c r="N22" s="27"/>
      <c r="O22" s="27"/>
      <c r="P22" s="27">
        <v>-2.0</v>
      </c>
      <c r="Q22" s="27"/>
      <c r="R22" s="29"/>
      <c r="S22" s="27">
        <v>2.0</v>
      </c>
      <c r="T22" s="27">
        <v>1.0</v>
      </c>
      <c r="U22" s="27"/>
      <c r="V22" s="27"/>
      <c r="W22" s="27">
        <v>0.0</v>
      </c>
      <c r="X22" s="28">
        <v>5.0</v>
      </c>
      <c r="Y22" s="27">
        <v>0.0</v>
      </c>
      <c r="Z22" s="27"/>
      <c r="AA22" s="29"/>
      <c r="AB22" s="27">
        <v>-1.0</v>
      </c>
      <c r="AC22" s="30"/>
      <c r="AD22" s="27"/>
      <c r="AE22" s="27">
        <v>-4.0</v>
      </c>
      <c r="AF22" s="27"/>
      <c r="AG22" s="27"/>
      <c r="AH22" s="27">
        <v>-2.0</v>
      </c>
      <c r="AI22" s="27">
        <v>1.0</v>
      </c>
      <c r="AJ22" s="27"/>
      <c r="AK22" s="27">
        <v>-1.0</v>
      </c>
      <c r="AL22" s="27"/>
      <c r="AM22" s="27">
        <v>0.0</v>
      </c>
      <c r="AN22" s="27">
        <v>0.0</v>
      </c>
      <c r="AO22" s="28">
        <v>-4.0</v>
      </c>
      <c r="AP22" s="27">
        <v>-1.0</v>
      </c>
      <c r="AQ22" s="27">
        <v>4.0</v>
      </c>
      <c r="AR22" s="27"/>
      <c r="AS22" s="27">
        <v>-2.0</v>
      </c>
      <c r="AT22" s="27"/>
      <c r="AU22" s="27">
        <v>1.0</v>
      </c>
      <c r="AV22" s="27">
        <v>-4.0</v>
      </c>
      <c r="AW22" s="27">
        <v>4.0</v>
      </c>
      <c r="AX22" s="27"/>
      <c r="AY22" s="19"/>
      <c r="AZ22" s="19"/>
      <c r="BA22" s="19">
        <v>18.0</v>
      </c>
      <c r="BB22" s="19"/>
      <c r="BC22" s="5">
        <f t="shared" si="1"/>
        <v>24</v>
      </c>
      <c r="BD22" s="5">
        <f t="shared" si="2"/>
        <v>10</v>
      </c>
      <c r="BE22" s="5">
        <f t="shared" si="3"/>
        <v>4</v>
      </c>
      <c r="BF22" s="5">
        <f t="shared" si="4"/>
        <v>10</v>
      </c>
      <c r="BG22" s="5">
        <f t="shared" si="5"/>
        <v>34</v>
      </c>
      <c r="BH22" s="5">
        <f t="shared" si="6"/>
        <v>-7</v>
      </c>
      <c r="BI22" s="20">
        <f t="shared" si="7"/>
        <v>0.4722222222</v>
      </c>
      <c r="BJ22" s="20"/>
    </row>
    <row r="23" ht="15.75" customHeight="1">
      <c r="A23" s="36" t="s">
        <v>77</v>
      </c>
      <c r="B23" s="27">
        <v>1.0</v>
      </c>
      <c r="C23" s="28">
        <v>-1.0</v>
      </c>
      <c r="D23" s="27">
        <v>-9.0</v>
      </c>
      <c r="E23" s="27">
        <v>1.0</v>
      </c>
      <c r="F23" s="27">
        <v>1.0</v>
      </c>
      <c r="G23" s="27"/>
      <c r="H23" s="29"/>
      <c r="I23" s="27"/>
      <c r="J23" s="27">
        <v>-8.0</v>
      </c>
      <c r="K23" s="27"/>
      <c r="L23" s="27">
        <v>2.0</v>
      </c>
      <c r="M23" s="27"/>
      <c r="N23" s="27"/>
      <c r="O23" s="27"/>
      <c r="P23" s="27">
        <v>-2.0</v>
      </c>
      <c r="Q23" s="28">
        <v>-3.0</v>
      </c>
      <c r="R23" s="29"/>
      <c r="S23" s="27"/>
      <c r="T23" s="27"/>
      <c r="U23" s="27"/>
      <c r="V23" s="27"/>
      <c r="W23" s="27">
        <v>0.0</v>
      </c>
      <c r="X23" s="27"/>
      <c r="Y23" s="27"/>
      <c r="Z23" s="27">
        <v>-2.0</v>
      </c>
      <c r="AA23" s="29"/>
      <c r="AB23" s="27">
        <v>1.0</v>
      </c>
      <c r="AC23" s="30"/>
      <c r="AD23" s="27">
        <v>0.0</v>
      </c>
      <c r="AE23" s="27">
        <v>-4.0</v>
      </c>
      <c r="AF23" s="27">
        <v>2.0</v>
      </c>
      <c r="AG23" s="27"/>
      <c r="AH23" s="27"/>
      <c r="AI23" s="28">
        <v>1.0</v>
      </c>
      <c r="AJ23" s="27"/>
      <c r="AK23" s="27"/>
      <c r="AL23" s="27"/>
      <c r="AM23" s="27"/>
      <c r="AN23" s="27">
        <v>0.0</v>
      </c>
      <c r="AO23" s="27">
        <v>4.0</v>
      </c>
      <c r="AP23" s="27">
        <v>1.0</v>
      </c>
      <c r="AQ23" s="27">
        <v>-4.0</v>
      </c>
      <c r="AR23" s="27">
        <v>-2.0</v>
      </c>
      <c r="AS23" s="27">
        <v>-2.0</v>
      </c>
      <c r="AT23" s="27"/>
      <c r="AU23" s="27"/>
      <c r="AV23" s="27">
        <v>4.0</v>
      </c>
      <c r="AW23" s="27"/>
      <c r="AX23" s="27"/>
      <c r="AY23" s="19"/>
      <c r="AZ23" s="19"/>
      <c r="BA23" s="19">
        <v>19.0</v>
      </c>
      <c r="BB23" s="19"/>
      <c r="BC23" s="5">
        <f t="shared" si="1"/>
        <v>23</v>
      </c>
      <c r="BD23" s="5">
        <f t="shared" si="2"/>
        <v>10</v>
      </c>
      <c r="BE23" s="5">
        <f t="shared" si="3"/>
        <v>3</v>
      </c>
      <c r="BF23" s="5">
        <f t="shared" si="4"/>
        <v>10</v>
      </c>
      <c r="BG23" s="5">
        <f t="shared" si="5"/>
        <v>33</v>
      </c>
      <c r="BH23" s="5">
        <f t="shared" si="6"/>
        <v>-19</v>
      </c>
      <c r="BI23" s="20">
        <f t="shared" si="7"/>
        <v>0.4782608696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19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>
        <v>-1.0</v>
      </c>
      <c r="AV25" s="27">
        <v>-4.0</v>
      </c>
      <c r="AW25" s="27"/>
      <c r="AX25" s="27"/>
      <c r="AY25" s="19"/>
      <c r="AZ25" s="19"/>
      <c r="BA25" s="19">
        <v>21.0</v>
      </c>
      <c r="BB25" s="19"/>
      <c r="BC25" s="5">
        <f t="shared" si="1"/>
        <v>12</v>
      </c>
      <c r="BD25" s="5">
        <f t="shared" si="2"/>
        <v>5</v>
      </c>
      <c r="BE25" s="5">
        <f t="shared" si="3"/>
        <v>3</v>
      </c>
      <c r="BF25" s="5">
        <f t="shared" si="4"/>
        <v>4</v>
      </c>
      <c r="BG25" s="5">
        <f t="shared" si="5"/>
        <v>18</v>
      </c>
      <c r="BH25" s="5">
        <f t="shared" si="6"/>
        <v>4</v>
      </c>
      <c r="BI25" s="20">
        <f t="shared" si="7"/>
        <v>0.5</v>
      </c>
      <c r="BJ25" s="20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>
        <v>-8.0</v>
      </c>
      <c r="W26" s="27">
        <v>0.0</v>
      </c>
      <c r="X26" s="27">
        <v>-5.0</v>
      </c>
      <c r="Y26" s="27"/>
      <c r="Z26" s="27">
        <v>-2.0</v>
      </c>
      <c r="AA26" s="29"/>
      <c r="AB26" s="27"/>
      <c r="AC26" s="30"/>
      <c r="AD26" s="27"/>
      <c r="AE26" s="27">
        <v>4.0</v>
      </c>
      <c r="AF26" s="27"/>
      <c r="AG26" s="27"/>
      <c r="AH26" s="27"/>
      <c r="AI26" s="27"/>
      <c r="AJ26" s="28">
        <v>1.0</v>
      </c>
      <c r="AK26" s="27">
        <v>1.0</v>
      </c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19"/>
      <c r="AZ26" s="19"/>
      <c r="BA26" s="19">
        <v>22.0</v>
      </c>
      <c r="BB26" s="19"/>
      <c r="BC26" s="5">
        <f t="shared" si="1"/>
        <v>9</v>
      </c>
      <c r="BD26" s="5">
        <f t="shared" si="2"/>
        <v>5</v>
      </c>
      <c r="BE26" s="5">
        <f t="shared" si="3"/>
        <v>1</v>
      </c>
      <c r="BF26" s="5">
        <f t="shared" si="4"/>
        <v>3</v>
      </c>
      <c r="BG26" s="5">
        <f t="shared" si="5"/>
        <v>16</v>
      </c>
      <c r="BH26" s="5">
        <f t="shared" si="6"/>
        <v>-7</v>
      </c>
      <c r="BI26" s="20">
        <f t="shared" si="7"/>
        <v>0.5925925926</v>
      </c>
      <c r="BJ26" s="20"/>
    </row>
    <row r="27" ht="15.75" customHeight="1">
      <c r="A27" s="36" t="s">
        <v>81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>
        <v>4.0</v>
      </c>
      <c r="V27" s="27"/>
      <c r="W27" s="27">
        <v>0.0</v>
      </c>
      <c r="X27" s="27">
        <v>5.0</v>
      </c>
      <c r="Y27" s="27"/>
      <c r="Z27" s="27">
        <v>-2.0</v>
      </c>
      <c r="AA27" s="29"/>
      <c r="AB27" s="27"/>
      <c r="AC27" s="30"/>
      <c r="AD27" s="27">
        <v>0.0</v>
      </c>
      <c r="AE27" s="27">
        <v>-4.0</v>
      </c>
      <c r="AF27" s="27"/>
      <c r="AG27" s="27"/>
      <c r="AH27" s="27"/>
      <c r="AI27" s="27">
        <v>1.0</v>
      </c>
      <c r="AJ27" s="27">
        <v>-1.0</v>
      </c>
      <c r="AK27" s="28">
        <v>-1.0</v>
      </c>
      <c r="AL27" s="27"/>
      <c r="AM27" s="27">
        <v>0.0</v>
      </c>
      <c r="AN27" s="27"/>
      <c r="AO27" s="27"/>
      <c r="AP27" s="28">
        <v>-1.0</v>
      </c>
      <c r="AQ27" s="27"/>
      <c r="AR27" s="27"/>
      <c r="AS27" s="27">
        <v>2.0</v>
      </c>
      <c r="AT27" s="27"/>
      <c r="AU27" s="27"/>
      <c r="AV27" s="27"/>
      <c r="AW27" s="27"/>
      <c r="AX27" s="27"/>
      <c r="AY27" s="19"/>
      <c r="AZ27" s="19"/>
      <c r="BA27" s="19">
        <v>23.0</v>
      </c>
      <c r="BB27" s="19"/>
      <c r="BC27" s="5">
        <f t="shared" si="1"/>
        <v>12</v>
      </c>
      <c r="BD27" s="5">
        <f t="shared" si="2"/>
        <v>4</v>
      </c>
      <c r="BE27" s="5">
        <f t="shared" si="3"/>
        <v>3</v>
      </c>
      <c r="BF27" s="5">
        <f t="shared" si="4"/>
        <v>5</v>
      </c>
      <c r="BG27" s="5">
        <f t="shared" si="5"/>
        <v>15</v>
      </c>
      <c r="BH27" s="5">
        <f t="shared" si="6"/>
        <v>3</v>
      </c>
      <c r="BI27" s="20">
        <f t="shared" si="7"/>
        <v>0.4166666667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19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>
        <v>0.0</v>
      </c>
      <c r="L29" s="28">
        <v>-2.0</v>
      </c>
      <c r="M29" s="27">
        <v>-1.0</v>
      </c>
      <c r="N29" s="27"/>
      <c r="O29" s="27"/>
      <c r="P29" s="27"/>
      <c r="Q29" s="27">
        <v>3.0</v>
      </c>
      <c r="R29" s="29"/>
      <c r="S29" s="27"/>
      <c r="T29" s="27"/>
      <c r="U29" s="27"/>
      <c r="V29" s="27">
        <v>-8.0</v>
      </c>
      <c r="W29" s="27"/>
      <c r="X29" s="27"/>
      <c r="Y29" s="27"/>
      <c r="Z29" s="27"/>
      <c r="AA29" s="29"/>
      <c r="AB29" s="27"/>
      <c r="AC29" s="30"/>
      <c r="AD29" s="27"/>
      <c r="AE29" s="27"/>
      <c r="AF29" s="27"/>
      <c r="AG29" s="27"/>
      <c r="AH29" s="27"/>
      <c r="AI29" s="28">
        <v>-1.0</v>
      </c>
      <c r="AJ29" s="27"/>
      <c r="AK29" s="27"/>
      <c r="AL29" s="27"/>
      <c r="AM29" s="27"/>
      <c r="AN29" s="27"/>
      <c r="AO29" s="27"/>
      <c r="AP29" s="27"/>
      <c r="AQ29" s="27"/>
      <c r="AR29" s="27">
        <v>-2.0</v>
      </c>
      <c r="AS29" s="27"/>
      <c r="AT29" s="27">
        <v>1.0</v>
      </c>
      <c r="AU29" s="27">
        <v>-1.0</v>
      </c>
      <c r="AV29" s="27"/>
      <c r="AW29" s="27">
        <v>4.0</v>
      </c>
      <c r="AX29" s="27"/>
      <c r="AY29" s="19"/>
      <c r="AZ29" s="19"/>
      <c r="BA29" s="19">
        <v>25.0</v>
      </c>
      <c r="BB29" s="19"/>
      <c r="BC29" s="5">
        <f t="shared" si="1"/>
        <v>10</v>
      </c>
      <c r="BD29" s="5">
        <f t="shared" si="2"/>
        <v>3</v>
      </c>
      <c r="BE29" s="5">
        <f t="shared" si="3"/>
        <v>1</v>
      </c>
      <c r="BF29" s="5">
        <f t="shared" si="4"/>
        <v>6</v>
      </c>
      <c r="BG29" s="5">
        <f t="shared" si="5"/>
        <v>10</v>
      </c>
      <c r="BH29" s="5">
        <f t="shared" si="6"/>
        <v>-7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-3.0</v>
      </c>
      <c r="R30" s="29"/>
      <c r="S30" s="27"/>
      <c r="T30" s="27"/>
      <c r="U30" s="27">
        <v>-4.0</v>
      </c>
      <c r="V30" s="27">
        <v>-8.0</v>
      </c>
      <c r="W30" s="27"/>
      <c r="X30" s="27"/>
      <c r="Y30" s="27"/>
      <c r="Z30" s="27"/>
      <c r="AA30" s="29"/>
      <c r="AB30" s="27"/>
      <c r="AC30" s="30"/>
      <c r="AD30" s="27">
        <v>0.0</v>
      </c>
      <c r="AE30" s="27"/>
      <c r="AF30" s="27"/>
      <c r="AG30" s="27"/>
      <c r="AH30" s="27"/>
      <c r="AI30" s="27"/>
      <c r="AJ30" s="27">
        <v>1.0</v>
      </c>
      <c r="AK30" s="27"/>
      <c r="AL30" s="28">
        <v>0.0</v>
      </c>
      <c r="AM30" s="27"/>
      <c r="AN30" s="27">
        <v>0.0</v>
      </c>
      <c r="AO30" s="27"/>
      <c r="AP30" s="27">
        <v>0.0</v>
      </c>
      <c r="AQ30" s="27">
        <v>4.0</v>
      </c>
      <c r="AR30" s="27">
        <v>-2.0</v>
      </c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19"/>
      <c r="BC30" s="5">
        <f t="shared" si="1"/>
        <v>10</v>
      </c>
      <c r="BD30" s="5">
        <f t="shared" si="2"/>
        <v>2</v>
      </c>
      <c r="BE30" s="5">
        <f t="shared" si="3"/>
        <v>4</v>
      </c>
      <c r="BF30" s="5">
        <f t="shared" si="4"/>
        <v>4</v>
      </c>
      <c r="BG30" s="5">
        <f t="shared" si="5"/>
        <v>10</v>
      </c>
      <c r="BH30" s="5">
        <f t="shared" si="6"/>
        <v>-12</v>
      </c>
      <c r="BI30" s="20">
        <f t="shared" si="7"/>
        <v>0.3333333333</v>
      </c>
      <c r="BJ30" s="20"/>
    </row>
    <row r="31" ht="15.75" customHeight="1">
      <c r="A31" s="36" t="s">
        <v>85</v>
      </c>
      <c r="B31" s="27"/>
      <c r="C31" s="27"/>
      <c r="D31" s="27">
        <v>9.0</v>
      </c>
      <c r="E31" s="27"/>
      <c r="F31" s="27">
        <v>1.0</v>
      </c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/>
      <c r="Z31" s="27"/>
      <c r="AA31" s="29"/>
      <c r="AB31" s="27"/>
      <c r="AC31" s="30"/>
      <c r="AD31" s="27"/>
      <c r="AE31" s="27"/>
      <c r="AF31" s="27"/>
      <c r="AG31" s="27"/>
      <c r="AH31" s="27">
        <v>2.0</v>
      </c>
      <c r="AI31" s="27">
        <v>-1.0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19"/>
      <c r="BC31" s="5">
        <f t="shared" si="1"/>
        <v>4</v>
      </c>
      <c r="BD31" s="5">
        <f t="shared" si="2"/>
        <v>3</v>
      </c>
      <c r="BE31" s="5">
        <f t="shared" si="3"/>
        <v>0</v>
      </c>
      <c r="BF31" s="5">
        <f t="shared" si="4"/>
        <v>1</v>
      </c>
      <c r="BG31" s="5">
        <f t="shared" si="5"/>
        <v>9</v>
      </c>
      <c r="BH31" s="5">
        <f t="shared" si="6"/>
        <v>11</v>
      </c>
      <c r="BI31" s="20">
        <f t="shared" si="7"/>
        <v>0.75</v>
      </c>
      <c r="BJ31" s="20"/>
    </row>
    <row r="32" ht="15.75" customHeight="1">
      <c r="A32" s="36" t="s">
        <v>86</v>
      </c>
      <c r="B32" s="27"/>
      <c r="C32" s="27"/>
      <c r="D32" s="27"/>
      <c r="E32" s="28">
        <v>-1.0</v>
      </c>
      <c r="F32" s="27">
        <v>1.0</v>
      </c>
      <c r="G32" s="27">
        <v>0.0</v>
      </c>
      <c r="H32" s="29"/>
      <c r="I32" s="27"/>
      <c r="J32" s="27"/>
      <c r="K32" s="27"/>
      <c r="L32" s="27"/>
      <c r="M32" s="28">
        <v>-1.0</v>
      </c>
      <c r="N32" s="27"/>
      <c r="O32" s="27">
        <v>-1.0</v>
      </c>
      <c r="P32" s="27">
        <v>-2.0</v>
      </c>
      <c r="Q32" s="27">
        <v>3.0</v>
      </c>
      <c r="R32" s="29"/>
      <c r="S32" s="27">
        <v>-2.0</v>
      </c>
      <c r="T32" s="27"/>
      <c r="U32" s="27">
        <v>-4.0</v>
      </c>
      <c r="V32" s="27">
        <v>-8.0</v>
      </c>
      <c r="W32" s="27"/>
      <c r="X32" s="27">
        <v>-5.0</v>
      </c>
      <c r="Y32" s="27">
        <v>0.0</v>
      </c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19"/>
      <c r="BC32" s="5">
        <f t="shared" si="1"/>
        <v>12</v>
      </c>
      <c r="BD32" s="5">
        <f t="shared" si="2"/>
        <v>2</v>
      </c>
      <c r="BE32" s="5">
        <f t="shared" si="3"/>
        <v>2</v>
      </c>
      <c r="BF32" s="5">
        <f t="shared" si="4"/>
        <v>8</v>
      </c>
      <c r="BG32" s="5">
        <f t="shared" si="5"/>
        <v>8</v>
      </c>
      <c r="BH32" s="5">
        <f t="shared" si="6"/>
        <v>-20</v>
      </c>
      <c r="BI32" s="20">
        <f t="shared" si="7"/>
        <v>0.2222222222</v>
      </c>
      <c r="BJ32" s="20"/>
    </row>
    <row r="33" ht="15.75" customHeight="1">
      <c r="A33" s="36" t="s">
        <v>87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>
        <v>2.0</v>
      </c>
      <c r="T33" s="27">
        <v>-1.0</v>
      </c>
      <c r="U33" s="27"/>
      <c r="V33" s="27">
        <v>8.0</v>
      </c>
      <c r="W33" s="27">
        <v>0.0</v>
      </c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19"/>
      <c r="BC33" s="5">
        <f t="shared" si="1"/>
        <v>4</v>
      </c>
      <c r="BD33" s="5">
        <f t="shared" si="2"/>
        <v>2</v>
      </c>
      <c r="BE33" s="5">
        <f t="shared" si="3"/>
        <v>1</v>
      </c>
      <c r="BF33" s="5">
        <f t="shared" si="4"/>
        <v>1</v>
      </c>
      <c r="BG33" s="5">
        <f t="shared" si="5"/>
        <v>7</v>
      </c>
      <c r="BH33" s="5">
        <f t="shared" si="6"/>
        <v>9</v>
      </c>
      <c r="BI33" s="20">
        <f t="shared" si="7"/>
        <v>0.5833333333</v>
      </c>
      <c r="BJ33" s="20"/>
    </row>
    <row r="34" ht="13.5" customHeight="1">
      <c r="A34" s="36" t="s">
        <v>88</v>
      </c>
      <c r="B34" s="27">
        <v>1.0</v>
      </c>
      <c r="C34" s="27">
        <v>-1.0</v>
      </c>
      <c r="D34" s="28">
        <v>9.0</v>
      </c>
      <c r="E34" s="27">
        <v>-1.0</v>
      </c>
      <c r="F34" s="27"/>
      <c r="G34" s="27">
        <v>0.0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/>
      <c r="AZ34" s="19"/>
      <c r="BA34" s="19">
        <v>30.0</v>
      </c>
      <c r="BB34" s="19"/>
      <c r="BC34" s="5">
        <f t="shared" si="1"/>
        <v>5</v>
      </c>
      <c r="BD34" s="5">
        <f t="shared" si="2"/>
        <v>2</v>
      </c>
      <c r="BE34" s="5">
        <f t="shared" si="3"/>
        <v>1</v>
      </c>
      <c r="BF34" s="5">
        <f t="shared" si="4"/>
        <v>2</v>
      </c>
      <c r="BG34" s="5">
        <f t="shared" si="5"/>
        <v>7</v>
      </c>
      <c r="BH34" s="5">
        <f t="shared" si="6"/>
        <v>8</v>
      </c>
      <c r="BI34" s="20">
        <f t="shared" si="7"/>
        <v>0.4666666667</v>
      </c>
      <c r="BJ34" s="20"/>
    </row>
    <row r="35" ht="13.5" customHeight="1">
      <c r="A35" s="36" t="s">
        <v>89</v>
      </c>
      <c r="B35" s="27"/>
      <c r="C35" s="27">
        <v>1.0</v>
      </c>
      <c r="D35" s="27"/>
      <c r="E35" s="27"/>
      <c r="F35" s="27"/>
      <c r="G35" s="27"/>
      <c r="H35" s="29"/>
      <c r="I35" s="27"/>
      <c r="J35" s="27"/>
      <c r="K35" s="27">
        <v>0.0</v>
      </c>
      <c r="L35" s="27"/>
      <c r="M35" s="27"/>
      <c r="N35" s="27"/>
      <c r="O35" s="27"/>
      <c r="P35" s="27"/>
      <c r="Q35" s="27"/>
      <c r="R35" s="29"/>
      <c r="S35" s="27">
        <v>-2.0</v>
      </c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19"/>
      <c r="BC35" s="5">
        <f t="shared" si="1"/>
        <v>3</v>
      </c>
      <c r="BD35" s="5">
        <f t="shared" si="2"/>
        <v>1</v>
      </c>
      <c r="BE35" s="5">
        <f t="shared" si="3"/>
        <v>1</v>
      </c>
      <c r="BF35" s="5">
        <f t="shared" si="4"/>
        <v>1</v>
      </c>
      <c r="BG35" s="5">
        <f t="shared" si="5"/>
        <v>4</v>
      </c>
      <c r="BH35" s="5">
        <f t="shared" si="6"/>
        <v>-1</v>
      </c>
      <c r="BI35" s="20">
        <f t="shared" si="7"/>
        <v>0.4444444444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7"/>
      <c r="AJ36" s="27">
        <v>-1.0</v>
      </c>
      <c r="AK36" s="27">
        <v>1.0</v>
      </c>
      <c r="AL36" s="27"/>
      <c r="AM36" s="27"/>
      <c r="AN36" s="28">
        <v>0.0</v>
      </c>
      <c r="AO36" s="27">
        <v>-4.0</v>
      </c>
      <c r="AP36" s="27"/>
      <c r="AQ36" s="27">
        <v>-4.0</v>
      </c>
      <c r="AR36" s="27"/>
      <c r="AS36" s="27"/>
      <c r="AT36" s="27">
        <v>-1.0</v>
      </c>
      <c r="AU36" s="27"/>
      <c r="AV36" s="27"/>
      <c r="AW36" s="27"/>
      <c r="AX36" s="27"/>
      <c r="AY36" s="19"/>
      <c r="AZ36" s="19"/>
      <c r="BA36" s="19">
        <v>32.0</v>
      </c>
      <c r="BB36" s="19"/>
      <c r="BC36" s="5">
        <f t="shared" si="1"/>
        <v>6</v>
      </c>
      <c r="BD36" s="5">
        <f t="shared" si="2"/>
        <v>1</v>
      </c>
      <c r="BE36" s="5">
        <f t="shared" si="3"/>
        <v>1</v>
      </c>
      <c r="BF36" s="5">
        <f t="shared" si="4"/>
        <v>4</v>
      </c>
      <c r="BG36" s="5">
        <f t="shared" si="5"/>
        <v>4</v>
      </c>
      <c r="BH36" s="5">
        <f t="shared" si="6"/>
        <v>-9</v>
      </c>
      <c r="BI36" s="20">
        <f t="shared" si="7"/>
        <v>0.2222222222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19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19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19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W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15</v>
      </c>
      <c r="AU40" s="32">
        <f t="shared" si="8"/>
        <v>17</v>
      </c>
      <c r="AV40" s="32">
        <f t="shared" si="8"/>
        <v>14</v>
      </c>
      <c r="AW40" s="32">
        <f t="shared" si="8"/>
        <v>13</v>
      </c>
      <c r="AX40" s="32"/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 t="s">
        <v>96</v>
      </c>
      <c r="AU41" s="5" t="s">
        <v>117</v>
      </c>
      <c r="AV41" s="5" t="s">
        <v>109</v>
      </c>
      <c r="AW41" s="5" t="s">
        <v>118</v>
      </c>
      <c r="AX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119</v>
      </c>
      <c r="C1" s="44" t="s">
        <v>120</v>
      </c>
      <c r="D1" s="44" t="s">
        <v>121</v>
      </c>
      <c r="E1" s="44" t="s">
        <v>122</v>
      </c>
      <c r="F1" s="44" t="s">
        <v>123</v>
      </c>
      <c r="G1" s="44" t="s">
        <v>56</v>
      </c>
      <c r="I1" s="44" t="s">
        <v>124</v>
      </c>
      <c r="J1" s="44" t="s">
        <v>125</v>
      </c>
    </row>
    <row r="3">
      <c r="A3" s="14" t="s">
        <v>59</v>
      </c>
      <c r="B3" s="45">
        <v>5.0</v>
      </c>
      <c r="C3" s="45">
        <v>3.0</v>
      </c>
      <c r="D3" s="45">
        <v>1.0</v>
      </c>
      <c r="E3" s="45">
        <v>1.0</v>
      </c>
      <c r="F3" s="45">
        <v>2.0</v>
      </c>
      <c r="G3" s="45">
        <f t="shared" ref="G3:G32" si="1">SUM(C3*3)+D3</f>
        <v>10</v>
      </c>
      <c r="I3" s="44">
        <v>18.0</v>
      </c>
      <c r="J3" s="46">
        <f t="shared" ref="J3:J7" si="2">I3/B3</f>
        <v>3.6</v>
      </c>
    </row>
    <row r="4">
      <c r="A4" s="31" t="s">
        <v>71</v>
      </c>
      <c r="B4" s="44">
        <v>4.0</v>
      </c>
      <c r="C4" s="44">
        <v>3.0</v>
      </c>
      <c r="D4" s="44">
        <v>0.0</v>
      </c>
      <c r="E4" s="44">
        <v>1.0</v>
      </c>
      <c r="F4" s="44">
        <v>9.0</v>
      </c>
      <c r="G4" s="44">
        <f t="shared" si="1"/>
        <v>9</v>
      </c>
      <c r="I4" s="44">
        <v>24.0</v>
      </c>
      <c r="J4" s="46">
        <f t="shared" si="2"/>
        <v>6</v>
      </c>
    </row>
    <row r="5">
      <c r="A5" s="36" t="s">
        <v>69</v>
      </c>
      <c r="B5" s="44">
        <v>4.0</v>
      </c>
      <c r="C5" s="44">
        <v>3.0</v>
      </c>
      <c r="D5" s="44">
        <v>0.0</v>
      </c>
      <c r="E5" s="44">
        <v>1.0</v>
      </c>
      <c r="F5" s="44">
        <v>2.0</v>
      </c>
      <c r="G5" s="44">
        <f t="shared" si="1"/>
        <v>9</v>
      </c>
      <c r="I5" s="44">
        <v>27.0</v>
      </c>
      <c r="J5" s="46">
        <f t="shared" si="2"/>
        <v>6.75</v>
      </c>
    </row>
    <row r="6">
      <c r="A6" s="14" t="s">
        <v>61</v>
      </c>
      <c r="B6" s="45">
        <v>4.0</v>
      </c>
      <c r="C6" s="45">
        <v>2.0</v>
      </c>
      <c r="D6" s="45">
        <v>2.0</v>
      </c>
      <c r="E6" s="45">
        <v>0.0</v>
      </c>
      <c r="F6" s="45">
        <v>3.0</v>
      </c>
      <c r="G6" s="45">
        <f t="shared" si="1"/>
        <v>8</v>
      </c>
      <c r="I6" s="44">
        <v>19.0</v>
      </c>
      <c r="J6" s="46">
        <f t="shared" si="2"/>
        <v>4.75</v>
      </c>
    </row>
    <row r="7">
      <c r="A7" s="31" t="s">
        <v>64</v>
      </c>
      <c r="B7" s="44">
        <v>3.0</v>
      </c>
      <c r="C7" s="44">
        <v>2.0</v>
      </c>
      <c r="D7" s="44">
        <v>1.0</v>
      </c>
      <c r="E7" s="44">
        <v>0.0</v>
      </c>
      <c r="F7" s="44">
        <v>9.0</v>
      </c>
      <c r="G7" s="44">
        <f t="shared" si="1"/>
        <v>7</v>
      </c>
      <c r="I7" s="44">
        <v>19.0</v>
      </c>
      <c r="J7" s="46">
        <f t="shared" si="2"/>
        <v>6.333333333</v>
      </c>
    </row>
    <row r="8">
      <c r="A8" s="36" t="s">
        <v>74</v>
      </c>
      <c r="B8" s="44">
        <v>4.0</v>
      </c>
      <c r="C8" s="44">
        <v>2.0</v>
      </c>
      <c r="D8" s="44">
        <v>1.0</v>
      </c>
      <c r="E8" s="44">
        <v>1.0</v>
      </c>
      <c r="F8" s="44">
        <v>6.0</v>
      </c>
      <c r="G8" s="44">
        <f t="shared" si="1"/>
        <v>7</v>
      </c>
      <c r="J8" s="46"/>
    </row>
    <row r="9">
      <c r="A9" s="36" t="s">
        <v>62</v>
      </c>
      <c r="B9" s="44">
        <v>4.0</v>
      </c>
      <c r="C9" s="44">
        <v>2.0</v>
      </c>
      <c r="D9" s="44">
        <v>1.0</v>
      </c>
      <c r="E9" s="44">
        <v>1.0</v>
      </c>
      <c r="F9" s="44">
        <v>4.0</v>
      </c>
      <c r="G9" s="44">
        <f t="shared" si="1"/>
        <v>7</v>
      </c>
      <c r="J9" s="46"/>
    </row>
    <row r="10">
      <c r="A10" s="36" t="s">
        <v>72</v>
      </c>
      <c r="B10" s="44">
        <v>3.0</v>
      </c>
      <c r="C10" s="44">
        <v>2.0</v>
      </c>
      <c r="D10" s="44">
        <v>1.0</v>
      </c>
      <c r="E10" s="44">
        <v>0.0</v>
      </c>
      <c r="F10" s="44">
        <v>3.0</v>
      </c>
      <c r="G10" s="44">
        <f t="shared" si="1"/>
        <v>7</v>
      </c>
      <c r="H10" s="6"/>
      <c r="J10" s="46"/>
    </row>
    <row r="11">
      <c r="A11" s="36" t="s">
        <v>65</v>
      </c>
      <c r="B11" s="44">
        <v>3.0</v>
      </c>
      <c r="C11" s="44">
        <v>2.0</v>
      </c>
      <c r="D11" s="44">
        <v>0.0</v>
      </c>
      <c r="E11" s="44">
        <v>1.0</v>
      </c>
      <c r="F11" s="44">
        <v>10.0</v>
      </c>
      <c r="G11" s="44">
        <f t="shared" si="1"/>
        <v>6</v>
      </c>
      <c r="J11" s="46"/>
    </row>
    <row r="12">
      <c r="A12" s="36" t="s">
        <v>76</v>
      </c>
      <c r="B12" s="44">
        <v>3.0</v>
      </c>
      <c r="C12" s="44">
        <v>2.0</v>
      </c>
      <c r="D12" s="44">
        <v>0.0</v>
      </c>
      <c r="E12" s="44">
        <v>1.0</v>
      </c>
      <c r="F12" s="44">
        <v>3.0</v>
      </c>
      <c r="G12" s="44">
        <f t="shared" si="1"/>
        <v>6</v>
      </c>
      <c r="I12" s="44">
        <v>25.0</v>
      </c>
      <c r="J12" s="46">
        <f t="shared" ref="J12:J27" si="3">I12/B12</f>
        <v>8.333333333</v>
      </c>
    </row>
    <row r="13">
      <c r="A13" s="36" t="s">
        <v>73</v>
      </c>
      <c r="B13" s="44">
        <v>4.0</v>
      </c>
      <c r="C13" s="44">
        <v>2.0</v>
      </c>
      <c r="D13" s="44">
        <v>0.0</v>
      </c>
      <c r="E13" s="44">
        <v>2.0</v>
      </c>
      <c r="F13" s="44">
        <v>-5.0</v>
      </c>
      <c r="G13" s="44">
        <f t="shared" si="1"/>
        <v>6</v>
      </c>
      <c r="H13" s="6"/>
      <c r="I13" s="44">
        <v>5.0</v>
      </c>
      <c r="J13" s="46">
        <f t="shared" si="3"/>
        <v>1.25</v>
      </c>
    </row>
    <row r="14">
      <c r="A14" s="36" t="s">
        <v>75</v>
      </c>
      <c r="B14" s="44">
        <v>4.0</v>
      </c>
      <c r="C14" s="44">
        <v>1.0</v>
      </c>
      <c r="D14" s="44">
        <v>2.0</v>
      </c>
      <c r="E14" s="44">
        <v>1.0</v>
      </c>
      <c r="F14" s="44">
        <v>1.0</v>
      </c>
      <c r="G14" s="44">
        <f t="shared" si="1"/>
        <v>5</v>
      </c>
      <c r="I14" s="44">
        <v>19.0</v>
      </c>
      <c r="J14" s="46">
        <f t="shared" si="3"/>
        <v>4.75</v>
      </c>
    </row>
    <row r="15">
      <c r="A15" s="36" t="s">
        <v>63</v>
      </c>
      <c r="B15" s="44">
        <v>4.0</v>
      </c>
      <c r="C15" s="44">
        <v>1.0</v>
      </c>
      <c r="D15" s="44">
        <v>2.0</v>
      </c>
      <c r="E15" s="44">
        <v>1.0</v>
      </c>
      <c r="F15" s="44">
        <v>0.0</v>
      </c>
      <c r="G15" s="44">
        <f t="shared" si="1"/>
        <v>5</v>
      </c>
      <c r="I15" s="44">
        <v>12.0</v>
      </c>
      <c r="J15" s="46">
        <f t="shared" si="3"/>
        <v>3</v>
      </c>
    </row>
    <row r="16">
      <c r="A16" s="36" t="s">
        <v>68</v>
      </c>
      <c r="B16" s="44">
        <v>3.0</v>
      </c>
      <c r="C16" s="44">
        <v>1.0</v>
      </c>
      <c r="D16" s="44">
        <v>1.0</v>
      </c>
      <c r="E16" s="44">
        <v>1.0</v>
      </c>
      <c r="F16" s="44">
        <v>3.0</v>
      </c>
      <c r="G16" s="44">
        <f t="shared" si="1"/>
        <v>4</v>
      </c>
      <c r="I16" s="44">
        <v>23.0</v>
      </c>
      <c r="J16" s="46">
        <f t="shared" si="3"/>
        <v>7.666666667</v>
      </c>
    </row>
    <row r="17">
      <c r="A17" s="36" t="s">
        <v>60</v>
      </c>
      <c r="B17" s="44">
        <v>5.0</v>
      </c>
      <c r="C17" s="44">
        <v>1.0</v>
      </c>
      <c r="D17" s="44">
        <v>1.0</v>
      </c>
      <c r="E17" s="44">
        <v>3.0</v>
      </c>
      <c r="F17" s="44">
        <v>-9.0</v>
      </c>
      <c r="G17" s="44">
        <f t="shared" si="1"/>
        <v>4</v>
      </c>
      <c r="I17" s="47">
        <v>19.0</v>
      </c>
      <c r="J17" s="46">
        <f t="shared" si="3"/>
        <v>3.8</v>
      </c>
    </row>
    <row r="18">
      <c r="A18" s="36" t="s">
        <v>88</v>
      </c>
      <c r="B18" s="44">
        <v>1.0</v>
      </c>
      <c r="C18" s="44">
        <v>1.0</v>
      </c>
      <c r="D18" s="44">
        <v>0.0</v>
      </c>
      <c r="E18" s="44">
        <v>0.0</v>
      </c>
      <c r="F18" s="44">
        <v>9.0</v>
      </c>
      <c r="G18" s="44">
        <f t="shared" si="1"/>
        <v>3</v>
      </c>
      <c r="I18" s="47">
        <v>15.0</v>
      </c>
      <c r="J18" s="46">
        <f t="shared" si="3"/>
        <v>15</v>
      </c>
    </row>
    <row r="19">
      <c r="A19" s="36" t="s">
        <v>80</v>
      </c>
      <c r="B19" s="44">
        <v>1.0</v>
      </c>
      <c r="C19" s="44">
        <v>1.0</v>
      </c>
      <c r="D19" s="44">
        <v>0.0</v>
      </c>
      <c r="E19" s="44">
        <v>0.0</v>
      </c>
      <c r="F19" s="44">
        <v>1.0</v>
      </c>
      <c r="G19" s="44">
        <f t="shared" si="1"/>
        <v>3</v>
      </c>
      <c r="I19" s="47">
        <v>22.0</v>
      </c>
      <c r="J19" s="46">
        <f t="shared" si="3"/>
        <v>22</v>
      </c>
    </row>
    <row r="20">
      <c r="A20" s="36" t="s">
        <v>67</v>
      </c>
      <c r="B20" s="44">
        <v>4.0</v>
      </c>
      <c r="C20" s="44">
        <v>1.0</v>
      </c>
      <c r="D20" s="44">
        <v>0.0</v>
      </c>
      <c r="E20" s="44">
        <v>3.0</v>
      </c>
      <c r="F20" s="44">
        <v>0.0</v>
      </c>
      <c r="G20" s="44">
        <f t="shared" si="1"/>
        <v>3</v>
      </c>
      <c r="I20" s="48">
        <v>14.0</v>
      </c>
      <c r="J20" s="46">
        <f t="shared" si="3"/>
        <v>3.5</v>
      </c>
    </row>
    <row r="21" ht="15.75" customHeight="1">
      <c r="A21" s="36" t="s">
        <v>78</v>
      </c>
      <c r="B21" s="44">
        <v>2.0</v>
      </c>
      <c r="C21" s="44">
        <v>1.0</v>
      </c>
      <c r="D21" s="44">
        <v>0.0</v>
      </c>
      <c r="E21" s="44">
        <v>1.0</v>
      </c>
      <c r="F21" s="44">
        <v>-3.0</v>
      </c>
      <c r="G21" s="44">
        <f t="shared" si="1"/>
        <v>3</v>
      </c>
      <c r="I21" s="47">
        <v>25.0</v>
      </c>
      <c r="J21" s="46">
        <f t="shared" si="3"/>
        <v>12.5</v>
      </c>
    </row>
    <row r="22" ht="15.75" customHeight="1">
      <c r="A22" s="36" t="s">
        <v>77</v>
      </c>
      <c r="B22" s="44">
        <v>3.0</v>
      </c>
      <c r="C22" s="44">
        <v>1.0</v>
      </c>
      <c r="D22" s="44">
        <v>0.0</v>
      </c>
      <c r="E22" s="44">
        <v>2.0</v>
      </c>
      <c r="F22" s="44">
        <v>-3.0</v>
      </c>
      <c r="G22" s="44">
        <f t="shared" si="1"/>
        <v>3</v>
      </c>
      <c r="I22" s="47">
        <v>5.0</v>
      </c>
      <c r="J22" s="46">
        <f t="shared" si="3"/>
        <v>1.666666667</v>
      </c>
    </row>
    <row r="23" ht="15.75" customHeight="1">
      <c r="A23" s="36" t="s">
        <v>70</v>
      </c>
      <c r="B23" s="44">
        <v>4.0</v>
      </c>
      <c r="C23" s="44">
        <v>1.0</v>
      </c>
      <c r="D23" s="44">
        <v>0.0</v>
      </c>
      <c r="E23" s="44">
        <v>3.0</v>
      </c>
      <c r="F23" s="44">
        <v>-11.0</v>
      </c>
      <c r="G23" s="44">
        <f t="shared" si="1"/>
        <v>3</v>
      </c>
      <c r="I23" s="47">
        <v>12.0</v>
      </c>
      <c r="J23" s="46">
        <f t="shared" si="3"/>
        <v>3</v>
      </c>
    </row>
    <row r="24" ht="15.75" customHeight="1">
      <c r="A24" s="36" t="s">
        <v>126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I24" s="47">
        <v>15.0</v>
      </c>
      <c r="J24" s="46">
        <f t="shared" si="3"/>
        <v>15</v>
      </c>
    </row>
    <row r="25" ht="15.75" customHeight="1">
      <c r="A25" s="36" t="s">
        <v>90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I25" s="47">
        <v>25.0</v>
      </c>
      <c r="J25" s="46">
        <f t="shared" si="3"/>
        <v>25</v>
      </c>
    </row>
    <row r="26" ht="15.75" customHeight="1">
      <c r="A26" s="36" t="s">
        <v>66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I26" s="47">
        <v>8.0</v>
      </c>
      <c r="J26" s="46">
        <f t="shared" si="3"/>
        <v>2.666666667</v>
      </c>
    </row>
    <row r="27" ht="15.75" customHeight="1">
      <c r="A27" s="36" t="s">
        <v>84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I27" s="47">
        <v>1.0</v>
      </c>
      <c r="J27" s="46">
        <f t="shared" si="3"/>
        <v>1</v>
      </c>
    </row>
    <row r="28" ht="15.75" customHeight="1">
      <c r="A28" s="36" t="s">
        <v>81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I28" s="47">
        <v>4.0</v>
      </c>
    </row>
    <row r="29" ht="15.75" customHeight="1">
      <c r="A29" s="36" t="s">
        <v>86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I29" s="47">
        <v>0.0</v>
      </c>
    </row>
    <row r="30" ht="15.75" customHeight="1">
      <c r="A30" s="36" t="s">
        <v>83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I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I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I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127</v>
      </c>
      <c r="AZ1" s="6"/>
      <c r="BA1" s="5" t="s">
        <v>128</v>
      </c>
      <c r="BB1" s="5" t="s">
        <v>129</v>
      </c>
      <c r="BC1" s="5" t="s">
        <v>130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67</v>
      </c>
      <c r="B3" s="27"/>
      <c r="C3" s="27"/>
      <c r="D3" s="27"/>
      <c r="E3" s="27"/>
      <c r="F3" s="27"/>
      <c r="G3" s="27"/>
      <c r="H3" s="29"/>
      <c r="I3" s="27"/>
      <c r="J3" s="27"/>
      <c r="K3" s="27"/>
      <c r="L3" s="27">
        <v>1.0</v>
      </c>
      <c r="M3" s="27"/>
      <c r="N3" s="27">
        <v>1.0</v>
      </c>
      <c r="O3" s="27">
        <v>1.0</v>
      </c>
      <c r="P3" s="27">
        <v>3.0</v>
      </c>
      <c r="Q3" s="27"/>
      <c r="R3" s="29"/>
      <c r="S3" s="27">
        <v>3.0</v>
      </c>
      <c r="T3" s="27"/>
      <c r="U3" s="27"/>
      <c r="V3" s="27">
        <v>1.0</v>
      </c>
      <c r="W3" s="27">
        <v>3.0</v>
      </c>
      <c r="X3" s="27"/>
      <c r="Y3" s="27"/>
      <c r="Z3" s="27"/>
      <c r="AA3" s="29"/>
      <c r="AB3" s="27"/>
      <c r="AC3" s="50"/>
      <c r="AD3" s="27"/>
      <c r="AE3" s="27"/>
      <c r="AF3" s="27"/>
      <c r="AG3" s="27"/>
      <c r="AH3" s="27"/>
      <c r="AI3" s="27">
        <v>1.0</v>
      </c>
      <c r="AJ3" s="27"/>
      <c r="AK3" s="27"/>
      <c r="AL3" s="27"/>
      <c r="AM3" s="27"/>
      <c r="AN3" s="27"/>
      <c r="AO3" s="27">
        <v>7.0</v>
      </c>
      <c r="AP3" s="27">
        <v>1.0</v>
      </c>
      <c r="AQ3" s="27">
        <v>1.0</v>
      </c>
      <c r="AR3" s="27"/>
      <c r="AS3" s="27"/>
      <c r="AT3" s="27">
        <v>1.0</v>
      </c>
      <c r="AU3" s="27">
        <v>1.0</v>
      </c>
      <c r="AV3" s="27">
        <v>3.0</v>
      </c>
      <c r="AW3" s="27">
        <v>1.0</v>
      </c>
      <c r="AX3" s="27"/>
      <c r="AY3" s="27"/>
      <c r="AZ3" s="6"/>
      <c r="BA3" s="6">
        <f t="shared" ref="BA3:BA35" si="1">SUM(B3:AY3)</f>
        <v>29</v>
      </c>
      <c r="BB3" s="5">
        <v>4.0</v>
      </c>
      <c r="BC3" s="5"/>
    </row>
    <row r="4">
      <c r="A4" s="21" t="s">
        <v>68</v>
      </c>
      <c r="B4" s="27"/>
      <c r="C4" s="27"/>
      <c r="D4" s="27"/>
      <c r="E4" s="27">
        <v>6.0</v>
      </c>
      <c r="F4" s="27"/>
      <c r="G4" s="27"/>
      <c r="H4" s="29"/>
      <c r="I4" s="27"/>
      <c r="J4" s="27"/>
      <c r="K4" s="27"/>
      <c r="L4" s="27"/>
      <c r="M4" s="27">
        <v>1.0</v>
      </c>
      <c r="N4" s="27"/>
      <c r="O4" s="27"/>
      <c r="P4" s="27"/>
      <c r="Q4" s="27"/>
      <c r="R4" s="29"/>
      <c r="S4" s="27">
        <v>1.0</v>
      </c>
      <c r="T4" s="27">
        <v>2.0</v>
      </c>
      <c r="U4" s="27">
        <v>1.0</v>
      </c>
      <c r="V4" s="27">
        <v>3.0</v>
      </c>
      <c r="W4" s="27"/>
      <c r="X4" s="27"/>
      <c r="Y4" s="27">
        <v>3.0</v>
      </c>
      <c r="Z4" s="27"/>
      <c r="AA4" s="29"/>
      <c r="AB4" s="27">
        <v>1.0</v>
      </c>
      <c r="AC4" s="50"/>
      <c r="AD4" s="27">
        <v>1.0</v>
      </c>
      <c r="AE4" s="27"/>
      <c r="AF4" s="27"/>
      <c r="AG4" s="27"/>
      <c r="AH4" s="27"/>
      <c r="AI4" s="27"/>
      <c r="AJ4" s="27"/>
      <c r="AK4" s="27"/>
      <c r="AL4" s="27"/>
      <c r="AM4" s="27"/>
      <c r="AN4" s="27">
        <v>1.0</v>
      </c>
      <c r="AO4" s="27">
        <v>1.0</v>
      </c>
      <c r="AP4" s="27"/>
      <c r="AQ4" s="27">
        <v>2.0</v>
      </c>
      <c r="AR4" s="27">
        <v>1.0</v>
      </c>
      <c r="AS4" s="27">
        <v>2.0</v>
      </c>
      <c r="AT4" s="27"/>
      <c r="AU4" s="27">
        <v>1.0</v>
      </c>
      <c r="AV4" s="27"/>
      <c r="AW4" s="27"/>
      <c r="AX4" s="27"/>
      <c r="AY4" s="27"/>
      <c r="AZ4" s="6"/>
      <c r="BA4" s="6">
        <f t="shared" si="1"/>
        <v>27</v>
      </c>
      <c r="BB4" s="5">
        <v>3.0</v>
      </c>
      <c r="BC4" s="5">
        <v>2.0</v>
      </c>
    </row>
    <row r="5">
      <c r="A5" s="26" t="s">
        <v>63</v>
      </c>
      <c r="B5" s="27"/>
      <c r="C5" s="27"/>
      <c r="D5" s="27"/>
      <c r="E5" s="27"/>
      <c r="F5" s="27">
        <v>1.0</v>
      </c>
      <c r="G5" s="27">
        <v>2.0</v>
      </c>
      <c r="H5" s="29"/>
      <c r="I5" s="27"/>
      <c r="J5" s="27"/>
      <c r="K5" s="27">
        <v>2.0</v>
      </c>
      <c r="L5" s="27"/>
      <c r="M5" s="27"/>
      <c r="N5" s="27">
        <v>1.0</v>
      </c>
      <c r="O5" s="27"/>
      <c r="P5" s="27"/>
      <c r="Q5" s="27"/>
      <c r="R5" s="29"/>
      <c r="S5" s="27"/>
      <c r="T5" s="27"/>
      <c r="U5" s="27">
        <v>2.0</v>
      </c>
      <c r="V5" s="27"/>
      <c r="W5" s="27">
        <v>1.0</v>
      </c>
      <c r="X5" s="27">
        <v>1.0</v>
      </c>
      <c r="Y5" s="27">
        <v>1.0</v>
      </c>
      <c r="Z5" s="27"/>
      <c r="AA5" s="29"/>
      <c r="AB5" s="27"/>
      <c r="AC5" s="50"/>
      <c r="AD5" s="27"/>
      <c r="AE5" s="27">
        <v>2.0</v>
      </c>
      <c r="AF5" s="27"/>
      <c r="AG5" s="27">
        <v>1.0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>
        <v>1.0</v>
      </c>
      <c r="AT5" s="27"/>
      <c r="AU5" s="27">
        <v>2.0</v>
      </c>
      <c r="AV5" s="27">
        <v>4.0</v>
      </c>
      <c r="AW5" s="27"/>
      <c r="AX5" s="27"/>
      <c r="AY5" s="27"/>
      <c r="AZ5" s="6"/>
      <c r="BA5" s="6">
        <f t="shared" si="1"/>
        <v>21</v>
      </c>
      <c r="BB5" s="5">
        <v>2.0</v>
      </c>
      <c r="BC5" s="5">
        <v>3.0</v>
      </c>
    </row>
    <row r="6">
      <c r="A6" s="14" t="s">
        <v>64</v>
      </c>
      <c r="B6" s="27">
        <v>1.0</v>
      </c>
      <c r="C6" s="27">
        <v>6.0</v>
      </c>
      <c r="D6" s="27">
        <v>1.0</v>
      </c>
      <c r="E6" s="27"/>
      <c r="F6" s="27"/>
      <c r="G6" s="27"/>
      <c r="H6" s="29"/>
      <c r="I6" s="27"/>
      <c r="J6" s="27"/>
      <c r="K6" s="27"/>
      <c r="L6" s="27"/>
      <c r="M6" s="27"/>
      <c r="N6" s="27"/>
      <c r="O6" s="27"/>
      <c r="P6" s="27"/>
      <c r="Q6" s="27"/>
      <c r="R6" s="29"/>
      <c r="S6" s="27"/>
      <c r="T6" s="27"/>
      <c r="U6" s="27"/>
      <c r="V6" s="27"/>
      <c r="W6" s="27"/>
      <c r="X6" s="27"/>
      <c r="Y6" s="27"/>
      <c r="Z6" s="27"/>
      <c r="AA6" s="29"/>
      <c r="AB6" s="27"/>
      <c r="AC6" s="50"/>
      <c r="AD6" s="27">
        <v>1.0</v>
      </c>
      <c r="AE6" s="27"/>
      <c r="AF6" s="27"/>
      <c r="AG6" s="27"/>
      <c r="AH6" s="27"/>
      <c r="AI6" s="27">
        <v>4.0</v>
      </c>
      <c r="AJ6" s="27"/>
      <c r="AK6" s="27"/>
      <c r="AL6" s="27"/>
      <c r="AM6" s="27"/>
      <c r="AN6" s="27"/>
      <c r="AO6" s="27">
        <v>1.0</v>
      </c>
      <c r="AP6" s="27"/>
      <c r="AQ6" s="27"/>
      <c r="AR6" s="27"/>
      <c r="AS6" s="27"/>
      <c r="AT6" s="27">
        <v>1.0</v>
      </c>
      <c r="AU6" s="27"/>
      <c r="AV6" s="27"/>
      <c r="AW6" s="27">
        <v>3.0</v>
      </c>
      <c r="AX6" s="27"/>
      <c r="AY6" s="27"/>
      <c r="AZ6" s="6"/>
      <c r="BA6" s="6">
        <f t="shared" si="1"/>
        <v>18</v>
      </c>
      <c r="BB6" s="5">
        <v>2.0</v>
      </c>
      <c r="BC6" s="5">
        <v>1.0</v>
      </c>
    </row>
    <row r="7">
      <c r="A7" s="31" t="s">
        <v>66</v>
      </c>
      <c r="B7" s="27">
        <v>1.0</v>
      </c>
      <c r="C7" s="27"/>
      <c r="D7" s="27"/>
      <c r="E7" s="27"/>
      <c r="F7" s="27"/>
      <c r="G7" s="27"/>
      <c r="H7" s="29"/>
      <c r="I7" s="27"/>
      <c r="J7" s="27">
        <v>1.0</v>
      </c>
      <c r="K7" s="27">
        <v>1.0</v>
      </c>
      <c r="L7" s="27"/>
      <c r="M7" s="27">
        <v>1.0</v>
      </c>
      <c r="N7" s="27">
        <v>1.0</v>
      </c>
      <c r="O7" s="27">
        <v>1.0</v>
      </c>
      <c r="P7" s="27">
        <v>1.0</v>
      </c>
      <c r="Q7" s="27"/>
      <c r="R7" s="29"/>
      <c r="S7" s="27"/>
      <c r="T7" s="27">
        <v>1.0</v>
      </c>
      <c r="U7" s="27"/>
      <c r="V7" s="27">
        <v>1.0</v>
      </c>
      <c r="W7" s="27"/>
      <c r="X7" s="27">
        <v>1.0</v>
      </c>
      <c r="Y7" s="27"/>
      <c r="Z7" s="27"/>
      <c r="AA7" s="29"/>
      <c r="AB7" s="27">
        <v>1.0</v>
      </c>
      <c r="AC7" s="50"/>
      <c r="AD7" s="27"/>
      <c r="AE7" s="27"/>
      <c r="AF7" s="27"/>
      <c r="AG7" s="27">
        <v>1.0</v>
      </c>
      <c r="AH7" s="27"/>
      <c r="AI7" s="27">
        <v>1.0</v>
      </c>
      <c r="AJ7" s="27"/>
      <c r="AK7" s="27"/>
      <c r="AL7" s="27"/>
      <c r="AM7" s="27"/>
      <c r="AN7" s="27">
        <v>3.0</v>
      </c>
      <c r="AO7" s="27"/>
      <c r="AP7" s="27"/>
      <c r="AQ7" s="27">
        <v>1.0</v>
      </c>
      <c r="AR7" s="27"/>
      <c r="AS7" s="27"/>
      <c r="AT7" s="27"/>
      <c r="AU7" s="27"/>
      <c r="AV7" s="27">
        <v>1.0</v>
      </c>
      <c r="AW7" s="27"/>
      <c r="AX7" s="27"/>
      <c r="AY7" s="27"/>
      <c r="AZ7" s="6"/>
      <c r="BA7" s="6">
        <f t="shared" si="1"/>
        <v>18</v>
      </c>
      <c r="BB7" s="5"/>
      <c r="BC7" s="5">
        <v>1.0</v>
      </c>
    </row>
    <row r="8">
      <c r="A8" s="31" t="s">
        <v>69</v>
      </c>
      <c r="B8" s="27">
        <v>2.0</v>
      </c>
      <c r="C8" s="27"/>
      <c r="D8" s="27"/>
      <c r="E8" s="27">
        <v>1.0</v>
      </c>
      <c r="F8" s="27"/>
      <c r="G8" s="27"/>
      <c r="H8" s="29"/>
      <c r="I8" s="27"/>
      <c r="J8" s="27"/>
      <c r="K8" s="27"/>
      <c r="L8" s="27"/>
      <c r="M8" s="27"/>
      <c r="N8" s="27"/>
      <c r="O8" s="27">
        <v>5.0</v>
      </c>
      <c r="P8" s="27"/>
      <c r="Q8" s="27">
        <v>3.0</v>
      </c>
      <c r="R8" s="29"/>
      <c r="S8" s="27"/>
      <c r="T8" s="27">
        <v>3.0</v>
      </c>
      <c r="U8" s="27"/>
      <c r="V8" s="27"/>
      <c r="W8" s="27"/>
      <c r="X8" s="27"/>
      <c r="Y8" s="27">
        <v>1.0</v>
      </c>
      <c r="Z8" s="27"/>
      <c r="AA8" s="29"/>
      <c r="AB8" s="27"/>
      <c r="AC8" s="50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>
        <v>1.0</v>
      </c>
      <c r="AP8" s="27"/>
      <c r="AQ8" s="27"/>
      <c r="AR8" s="27"/>
      <c r="AS8" s="27"/>
      <c r="AT8" s="27"/>
      <c r="AU8" s="27">
        <v>1.0</v>
      </c>
      <c r="AV8" s="27"/>
      <c r="AW8" s="27"/>
      <c r="AX8" s="27"/>
      <c r="AY8" s="27"/>
      <c r="AZ8" s="6"/>
      <c r="BA8" s="6">
        <f t="shared" si="1"/>
        <v>17</v>
      </c>
      <c r="BB8" s="5">
        <v>4.0</v>
      </c>
      <c r="BC8" s="5"/>
    </row>
    <row r="9">
      <c r="A9" s="36" t="s">
        <v>61</v>
      </c>
      <c r="B9" s="27"/>
      <c r="C9" s="27"/>
      <c r="D9" s="27"/>
      <c r="E9" s="27"/>
      <c r="F9" s="27">
        <v>1.0</v>
      </c>
      <c r="G9" s="27"/>
      <c r="H9" s="29"/>
      <c r="I9" s="27"/>
      <c r="J9" s="27">
        <v>1.0</v>
      </c>
      <c r="K9" s="27"/>
      <c r="L9" s="27"/>
      <c r="M9" s="27"/>
      <c r="N9" s="27">
        <v>1.0</v>
      </c>
      <c r="O9" s="27"/>
      <c r="P9" s="27"/>
      <c r="Q9" s="27"/>
      <c r="R9" s="29"/>
      <c r="S9" s="27">
        <v>1.0</v>
      </c>
      <c r="T9" s="27"/>
      <c r="U9" s="27"/>
      <c r="V9" s="27"/>
      <c r="W9" s="27"/>
      <c r="X9" s="27">
        <v>1.0</v>
      </c>
      <c r="Y9" s="27">
        <v>1.0</v>
      </c>
      <c r="Z9" s="27"/>
      <c r="AA9" s="29"/>
      <c r="AB9" s="27"/>
      <c r="AC9" s="50"/>
      <c r="AD9" s="27"/>
      <c r="AE9" s="27">
        <v>1.0</v>
      </c>
      <c r="AF9" s="27"/>
      <c r="AG9" s="27"/>
      <c r="AH9" s="27">
        <v>1.0</v>
      </c>
      <c r="AI9" s="27"/>
      <c r="AJ9" s="27"/>
      <c r="AK9" s="27">
        <v>1.0</v>
      </c>
      <c r="AL9" s="27"/>
      <c r="AM9" s="27"/>
      <c r="AN9" s="27"/>
      <c r="AO9" s="27"/>
      <c r="AP9" s="27">
        <v>4.0</v>
      </c>
      <c r="AQ9" s="27"/>
      <c r="AR9" s="27">
        <v>1.0</v>
      </c>
      <c r="AS9" s="27">
        <v>1.0</v>
      </c>
      <c r="AT9" s="27">
        <v>1.0</v>
      </c>
      <c r="AU9" s="27"/>
      <c r="AV9" s="27"/>
      <c r="AW9" s="27"/>
      <c r="AX9" s="27"/>
      <c r="AY9" s="27"/>
      <c r="AZ9" s="6"/>
      <c r="BA9" s="6">
        <f t="shared" si="1"/>
        <v>16</v>
      </c>
      <c r="BB9" s="5">
        <v>1.0</v>
      </c>
      <c r="BC9" s="5"/>
    </row>
    <row r="10">
      <c r="A10" s="36" t="s">
        <v>73</v>
      </c>
      <c r="B10" s="27"/>
      <c r="C10" s="27">
        <v>2.0</v>
      </c>
      <c r="D10" s="27"/>
      <c r="E10" s="27"/>
      <c r="F10" s="27"/>
      <c r="G10" s="27">
        <v>2.0</v>
      </c>
      <c r="H10" s="29"/>
      <c r="I10" s="27"/>
      <c r="J10" s="27"/>
      <c r="K10" s="27">
        <v>1.0</v>
      </c>
      <c r="L10" s="27">
        <v>4.0</v>
      </c>
      <c r="M10" s="27">
        <v>1.0</v>
      </c>
      <c r="N10" s="27">
        <v>2.0</v>
      </c>
      <c r="O10" s="27"/>
      <c r="P10" s="27"/>
      <c r="Q10" s="27"/>
      <c r="R10" s="29"/>
      <c r="S10" s="27"/>
      <c r="T10" s="27"/>
      <c r="U10" s="27"/>
      <c r="V10" s="27">
        <v>1.0</v>
      </c>
      <c r="W10" s="27"/>
      <c r="X10" s="27"/>
      <c r="Y10" s="27"/>
      <c r="Z10" s="27"/>
      <c r="AA10" s="29"/>
      <c r="AB10" s="27"/>
      <c r="AC10" s="50"/>
      <c r="AD10" s="27"/>
      <c r="AE10" s="27"/>
      <c r="AF10" s="27">
        <v>1.0</v>
      </c>
      <c r="AG10" s="27"/>
      <c r="AH10" s="27"/>
      <c r="AI10" s="27"/>
      <c r="AJ10" s="27"/>
      <c r="AK10" s="27"/>
      <c r="AL10" s="27"/>
      <c r="AM10" s="27">
        <v>1.0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15</v>
      </c>
      <c r="BB10" s="5">
        <v>2.0</v>
      </c>
      <c r="BC10" s="5">
        <v>1.0</v>
      </c>
    </row>
    <row r="11">
      <c r="A11" s="36" t="s">
        <v>71</v>
      </c>
      <c r="B11" s="27"/>
      <c r="C11" s="27"/>
      <c r="D11" s="27">
        <v>1.0</v>
      </c>
      <c r="E11" s="27"/>
      <c r="F11" s="27"/>
      <c r="G11" s="27">
        <v>1.0</v>
      </c>
      <c r="H11" s="29"/>
      <c r="I11" s="27">
        <v>2.0</v>
      </c>
      <c r="J11" s="27"/>
      <c r="K11" s="27"/>
      <c r="L11" s="27"/>
      <c r="M11" s="27"/>
      <c r="N11" s="27"/>
      <c r="O11" s="27">
        <v>2.0</v>
      </c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/>
      <c r="AA11" s="29"/>
      <c r="AB11" s="27">
        <v>1.0</v>
      </c>
      <c r="AC11" s="50"/>
      <c r="AD11" s="27"/>
      <c r="AE11" s="27"/>
      <c r="AF11" s="27"/>
      <c r="AG11" s="27"/>
      <c r="AH11" s="27">
        <v>1.0</v>
      </c>
      <c r="AI11" s="27"/>
      <c r="AJ11" s="27"/>
      <c r="AK11" s="27"/>
      <c r="AL11" s="27"/>
      <c r="AM11" s="27">
        <v>1.0</v>
      </c>
      <c r="AN11" s="27"/>
      <c r="AO11" s="27">
        <v>1.0</v>
      </c>
      <c r="AP11" s="27"/>
      <c r="AQ11" s="27">
        <v>3.0</v>
      </c>
      <c r="AR11" s="27"/>
      <c r="AS11" s="27"/>
      <c r="AT11" s="27">
        <v>1.0</v>
      </c>
      <c r="AU11" s="27"/>
      <c r="AV11" s="27"/>
      <c r="AW11" s="27">
        <v>1.0</v>
      </c>
      <c r="AX11" s="27"/>
      <c r="AY11" s="27"/>
      <c r="AZ11" s="6"/>
      <c r="BA11" s="6">
        <f t="shared" si="1"/>
        <v>15</v>
      </c>
      <c r="BB11" s="5">
        <v>1.0</v>
      </c>
      <c r="BC11" s="5">
        <v>1.0</v>
      </c>
    </row>
    <row r="12">
      <c r="A12" s="36" t="s">
        <v>75</v>
      </c>
      <c r="B12" s="27"/>
      <c r="C12" s="27"/>
      <c r="D12" s="27"/>
      <c r="E12" s="27"/>
      <c r="F12" s="27"/>
      <c r="G12" s="27"/>
      <c r="H12" s="29"/>
      <c r="I12" s="27"/>
      <c r="J12" s="27"/>
      <c r="K12" s="27"/>
      <c r="L12" s="27"/>
      <c r="M12" s="27"/>
      <c r="N12" s="27"/>
      <c r="O12" s="27"/>
      <c r="P12" s="27">
        <v>2.0</v>
      </c>
      <c r="Q12" s="27"/>
      <c r="R12" s="29"/>
      <c r="S12" s="27"/>
      <c r="T12" s="27"/>
      <c r="U12" s="27"/>
      <c r="V12" s="27"/>
      <c r="W12" s="27">
        <v>2.0</v>
      </c>
      <c r="X12" s="27">
        <v>3.0</v>
      </c>
      <c r="Y12" s="27"/>
      <c r="Z12" s="27"/>
      <c r="AA12" s="29"/>
      <c r="AB12" s="27"/>
      <c r="AC12" s="50"/>
      <c r="AD12" s="27"/>
      <c r="AE12" s="27">
        <v>1.0</v>
      </c>
      <c r="AF12" s="27"/>
      <c r="AG12" s="27"/>
      <c r="AH12" s="27"/>
      <c r="AI12" s="27"/>
      <c r="AJ12" s="27"/>
      <c r="AK12" s="27">
        <v>3.0</v>
      </c>
      <c r="AL12" s="27"/>
      <c r="AM12" s="27"/>
      <c r="AN12" s="27"/>
      <c r="AO12" s="27"/>
      <c r="AP12" s="27"/>
      <c r="AQ12" s="27"/>
      <c r="AR12" s="27">
        <v>1.0</v>
      </c>
      <c r="AS12" s="27"/>
      <c r="AT12" s="27"/>
      <c r="AU12" s="27"/>
      <c r="AV12" s="27"/>
      <c r="AW12" s="27">
        <v>2.0</v>
      </c>
      <c r="AX12" s="27"/>
      <c r="AY12" s="27"/>
      <c r="AZ12" s="6"/>
      <c r="BA12" s="6">
        <f t="shared" si="1"/>
        <v>14</v>
      </c>
      <c r="BB12" s="5">
        <v>2.0</v>
      </c>
      <c r="BC12" s="5"/>
      <c r="BF12" s="6"/>
    </row>
    <row r="13">
      <c r="A13" s="36" t="s">
        <v>59</v>
      </c>
      <c r="B13" s="27"/>
      <c r="C13" s="27"/>
      <c r="D13" s="27">
        <v>1.0</v>
      </c>
      <c r="E13" s="27"/>
      <c r="F13" s="27">
        <v>2.0</v>
      </c>
      <c r="G13" s="27"/>
      <c r="H13" s="29"/>
      <c r="I13" s="27"/>
      <c r="J13" s="27"/>
      <c r="K13" s="27"/>
      <c r="L13" s="27"/>
      <c r="M13" s="27"/>
      <c r="N13" s="27">
        <v>1.0</v>
      </c>
      <c r="O13" s="27"/>
      <c r="P13" s="27">
        <v>1.0</v>
      </c>
      <c r="Q13" s="27">
        <v>1.0</v>
      </c>
      <c r="R13" s="29"/>
      <c r="S13" s="27">
        <v>1.0</v>
      </c>
      <c r="T13" s="27"/>
      <c r="U13" s="27"/>
      <c r="V13" s="27"/>
      <c r="W13" s="27"/>
      <c r="X13" s="27"/>
      <c r="Y13" s="27"/>
      <c r="Z13" s="27">
        <v>2.0</v>
      </c>
      <c r="AA13" s="29"/>
      <c r="AB13" s="27">
        <v>1.0</v>
      </c>
      <c r="AC13" s="50"/>
      <c r="AD13" s="27"/>
      <c r="AE13" s="27"/>
      <c r="AF13" s="27">
        <v>3.0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>
        <v>1.0</v>
      </c>
      <c r="AW13" s="27"/>
      <c r="AX13" s="27"/>
      <c r="AY13" s="27"/>
      <c r="AZ13" s="6"/>
      <c r="BA13" s="6">
        <f t="shared" si="1"/>
        <v>14</v>
      </c>
      <c r="BB13" s="5">
        <v>1.0</v>
      </c>
      <c r="BC13" s="5">
        <v>1.0</v>
      </c>
    </row>
    <row r="14">
      <c r="A14" s="36" t="s">
        <v>77</v>
      </c>
      <c r="B14" s="27">
        <v>1.0</v>
      </c>
      <c r="C14" s="27"/>
      <c r="D14" s="27"/>
      <c r="E14" s="27"/>
      <c r="F14" s="27"/>
      <c r="G14" s="27"/>
      <c r="H14" s="29"/>
      <c r="I14" s="27"/>
      <c r="J14" s="27"/>
      <c r="K14" s="27"/>
      <c r="L14" s="27">
        <v>3.0</v>
      </c>
      <c r="M14" s="27"/>
      <c r="N14" s="27"/>
      <c r="O14" s="27"/>
      <c r="P14" s="27"/>
      <c r="Q14" s="27"/>
      <c r="R14" s="29"/>
      <c r="S14" s="27"/>
      <c r="T14" s="27"/>
      <c r="U14" s="27"/>
      <c r="V14" s="27"/>
      <c r="W14" s="27"/>
      <c r="X14" s="27"/>
      <c r="Y14" s="27"/>
      <c r="Z14" s="27">
        <v>1.0</v>
      </c>
      <c r="AA14" s="29"/>
      <c r="AB14" s="27">
        <v>1.0</v>
      </c>
      <c r="AC14" s="50"/>
      <c r="AD14" s="27"/>
      <c r="AE14" s="27"/>
      <c r="AF14" s="27">
        <v>1.0</v>
      </c>
      <c r="AG14" s="27"/>
      <c r="AH14" s="27"/>
      <c r="AI14" s="27">
        <v>1.0</v>
      </c>
      <c r="AJ14" s="27"/>
      <c r="AK14" s="27"/>
      <c r="AL14" s="27"/>
      <c r="AM14" s="27"/>
      <c r="AN14" s="27">
        <v>3.0</v>
      </c>
      <c r="AO14" s="27">
        <v>2.0</v>
      </c>
      <c r="AP14" s="27">
        <v>1.0</v>
      </c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14</v>
      </c>
      <c r="BB14" s="5"/>
      <c r="BC14" s="5">
        <v>1.0</v>
      </c>
    </row>
    <row r="15">
      <c r="A15" s="36" t="s">
        <v>76</v>
      </c>
      <c r="B15" s="27"/>
      <c r="C15" s="27"/>
      <c r="D15" s="27"/>
      <c r="E15" s="27">
        <v>1.0</v>
      </c>
      <c r="F15" s="27">
        <v>3.0</v>
      </c>
      <c r="G15" s="27"/>
      <c r="H15" s="29"/>
      <c r="I15" s="27"/>
      <c r="J15" s="27"/>
      <c r="K15" s="27"/>
      <c r="L15" s="27"/>
      <c r="M15" s="27"/>
      <c r="N15" s="27"/>
      <c r="O15" s="27"/>
      <c r="P15" s="27">
        <v>1.0</v>
      </c>
      <c r="Q15" s="27"/>
      <c r="R15" s="29"/>
      <c r="S15" s="27"/>
      <c r="T15" s="27"/>
      <c r="U15" s="27"/>
      <c r="V15" s="27"/>
      <c r="W15" s="27">
        <v>1.0</v>
      </c>
      <c r="X15" s="27">
        <v>1.0</v>
      </c>
      <c r="Y15" s="27"/>
      <c r="Z15" s="27"/>
      <c r="AA15" s="29"/>
      <c r="AB15" s="27"/>
      <c r="AC15" s="50"/>
      <c r="AD15" s="27"/>
      <c r="AE15" s="27"/>
      <c r="AF15" s="27"/>
      <c r="AG15" s="27"/>
      <c r="AH15" s="27"/>
      <c r="AI15" s="27">
        <v>3.0</v>
      </c>
      <c r="AJ15" s="27"/>
      <c r="AK15" s="27"/>
      <c r="AL15" s="27"/>
      <c r="AM15" s="27">
        <v>1.0</v>
      </c>
      <c r="AN15" s="27"/>
      <c r="AO15" s="27"/>
      <c r="AP15" s="27"/>
      <c r="AQ15" s="27">
        <v>2.0</v>
      </c>
      <c r="AR15" s="27"/>
      <c r="AS15" s="27"/>
      <c r="AT15" s="27"/>
      <c r="AU15" s="27">
        <v>1.0</v>
      </c>
      <c r="AV15" s="27"/>
      <c r="AW15" s="27"/>
      <c r="AX15" s="27"/>
      <c r="AY15" s="27"/>
      <c r="AZ15" s="6"/>
      <c r="BA15" s="6">
        <f t="shared" si="1"/>
        <v>14</v>
      </c>
      <c r="BB15" s="5"/>
      <c r="BC15" s="5"/>
    </row>
    <row r="16">
      <c r="A16" s="36" t="s">
        <v>65</v>
      </c>
      <c r="B16" s="27"/>
      <c r="C16" s="27"/>
      <c r="D16" s="27"/>
      <c r="E16" s="27"/>
      <c r="F16" s="27"/>
      <c r="G16" s="27"/>
      <c r="H16" s="29"/>
      <c r="I16" s="27">
        <v>1.0</v>
      </c>
      <c r="J16" s="27">
        <v>1.0</v>
      </c>
      <c r="K16" s="27"/>
      <c r="L16" s="27">
        <v>1.0</v>
      </c>
      <c r="M16" s="27">
        <v>1.0</v>
      </c>
      <c r="N16" s="27"/>
      <c r="O16" s="27"/>
      <c r="P16" s="27"/>
      <c r="Q16" s="27"/>
      <c r="R16" s="29"/>
      <c r="S16" s="27"/>
      <c r="T16" s="27"/>
      <c r="U16" s="27">
        <v>1.0</v>
      </c>
      <c r="V16" s="27"/>
      <c r="W16" s="27">
        <v>1.0</v>
      </c>
      <c r="X16" s="27"/>
      <c r="Y16" s="27"/>
      <c r="Z16" s="27">
        <v>2.0</v>
      </c>
      <c r="AA16" s="29"/>
      <c r="AB16" s="27"/>
      <c r="AC16" s="50"/>
      <c r="AD16" s="27"/>
      <c r="AE16" s="27">
        <v>2.0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1.0</v>
      </c>
      <c r="AS16" s="27"/>
      <c r="AT16" s="27"/>
      <c r="AU16" s="27">
        <v>1.0</v>
      </c>
      <c r="AV16" s="27"/>
      <c r="AW16" s="27">
        <v>1.0</v>
      </c>
      <c r="AX16" s="27"/>
      <c r="AY16" s="27"/>
      <c r="AZ16" s="6"/>
      <c r="BA16" s="6">
        <f t="shared" si="1"/>
        <v>13</v>
      </c>
      <c r="BB16" s="5"/>
      <c r="BC16" s="5">
        <v>2.0</v>
      </c>
    </row>
    <row r="17">
      <c r="A17" s="36" t="s">
        <v>74</v>
      </c>
      <c r="B17" s="27">
        <v>1.0</v>
      </c>
      <c r="C17" s="27"/>
      <c r="D17" s="27"/>
      <c r="E17" s="27"/>
      <c r="F17" s="27"/>
      <c r="G17" s="27">
        <v>1.0</v>
      </c>
      <c r="H17" s="29"/>
      <c r="I17" s="27"/>
      <c r="J17" s="27"/>
      <c r="K17" s="27"/>
      <c r="L17" s="27"/>
      <c r="M17" s="27"/>
      <c r="N17" s="27"/>
      <c r="O17" s="27"/>
      <c r="P17" s="27"/>
      <c r="Q17" s="27"/>
      <c r="R17" s="29"/>
      <c r="S17" s="27"/>
      <c r="T17" s="27">
        <v>1.0</v>
      </c>
      <c r="U17" s="27">
        <v>1.0</v>
      </c>
      <c r="V17" s="27"/>
      <c r="W17" s="27"/>
      <c r="X17" s="27"/>
      <c r="Y17" s="27">
        <v>1.0</v>
      </c>
      <c r="Z17" s="27"/>
      <c r="AA17" s="29"/>
      <c r="AB17" s="27"/>
      <c r="AC17" s="50"/>
      <c r="AD17" s="27"/>
      <c r="AE17" s="27">
        <v>1.0</v>
      </c>
      <c r="AF17" s="27"/>
      <c r="AG17" s="27">
        <v>4.0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>
        <v>2.0</v>
      </c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2.0</v>
      </c>
      <c r="BC17" s="5"/>
    </row>
    <row r="18">
      <c r="A18" s="36" t="s">
        <v>84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/>
      <c r="M18" s="27"/>
      <c r="N18" s="27"/>
      <c r="O18" s="27"/>
      <c r="P18" s="27"/>
      <c r="Q18" s="27">
        <v>1.0</v>
      </c>
      <c r="R18" s="29"/>
      <c r="S18" s="27"/>
      <c r="T18" s="27"/>
      <c r="U18" s="27"/>
      <c r="V18" s="27"/>
      <c r="W18" s="27"/>
      <c r="X18" s="27"/>
      <c r="Y18" s="27"/>
      <c r="Z18" s="27"/>
      <c r="AA18" s="29"/>
      <c r="AB18" s="27"/>
      <c r="AC18" s="50"/>
      <c r="AD18" s="27">
        <v>1.0</v>
      </c>
      <c r="AE18" s="27"/>
      <c r="AF18" s="27"/>
      <c r="AG18" s="27"/>
      <c r="AH18" s="27"/>
      <c r="AI18" s="27"/>
      <c r="AJ18" s="27">
        <v>7.0</v>
      </c>
      <c r="AK18" s="27"/>
      <c r="AL18" s="27"/>
      <c r="AM18" s="27"/>
      <c r="AN18" s="27">
        <v>2.0</v>
      </c>
      <c r="AO18" s="27"/>
      <c r="AP18" s="27">
        <v>1.0</v>
      </c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12</v>
      </c>
      <c r="BB18" s="5">
        <v>1.0</v>
      </c>
      <c r="BC18" s="5">
        <v>1.0</v>
      </c>
      <c r="BF18" s="6"/>
    </row>
    <row r="19">
      <c r="A19" s="36" t="s">
        <v>79</v>
      </c>
      <c r="B19" s="27"/>
      <c r="C19" s="27"/>
      <c r="D19" s="27"/>
      <c r="E19" s="27"/>
      <c r="F19" s="27"/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/>
      <c r="AI19" s="27"/>
      <c r="AJ19" s="27"/>
      <c r="AK19" s="27"/>
      <c r="AL19" s="27"/>
      <c r="AM19" s="27">
        <v>2.0</v>
      </c>
      <c r="AN19" s="27">
        <v>2.0</v>
      </c>
      <c r="AO19" s="27">
        <v>1.0</v>
      </c>
      <c r="AP19" s="27">
        <v>2.0</v>
      </c>
      <c r="AQ19" s="27"/>
      <c r="AR19" s="27">
        <v>1.0</v>
      </c>
      <c r="AS19" s="27">
        <v>1.0</v>
      </c>
      <c r="AT19" s="27"/>
      <c r="AU19" s="27">
        <v>2.0</v>
      </c>
      <c r="AV19" s="27"/>
      <c r="AW19" s="27"/>
      <c r="AX19" s="27"/>
      <c r="AY19" s="27"/>
      <c r="AZ19" s="6"/>
      <c r="BA19" s="6">
        <f t="shared" si="1"/>
        <v>11</v>
      </c>
      <c r="BB19" s="5"/>
      <c r="BC19" s="5">
        <v>2.0</v>
      </c>
    </row>
    <row r="20">
      <c r="A20" s="36" t="s">
        <v>70</v>
      </c>
      <c r="B20" s="27"/>
      <c r="C20" s="27"/>
      <c r="D20" s="27">
        <v>1.0</v>
      </c>
      <c r="E20" s="27"/>
      <c r="F20" s="27"/>
      <c r="G20" s="27"/>
      <c r="H20" s="29"/>
      <c r="I20" s="27"/>
      <c r="J20" s="27">
        <v>1.0</v>
      </c>
      <c r="K20" s="27"/>
      <c r="L20" s="27"/>
      <c r="M20" s="27"/>
      <c r="N20" s="27"/>
      <c r="O20" s="27">
        <v>1.0</v>
      </c>
      <c r="P20" s="27"/>
      <c r="Q20" s="27"/>
      <c r="R20" s="29"/>
      <c r="S20" s="27"/>
      <c r="T20" s="27"/>
      <c r="U20" s="27"/>
      <c r="V20" s="27">
        <v>1.0</v>
      </c>
      <c r="W20" s="27"/>
      <c r="X20" s="27"/>
      <c r="Y20" s="27"/>
      <c r="Z20" s="27">
        <v>1.0</v>
      </c>
      <c r="AA20" s="29"/>
      <c r="AB20" s="27"/>
      <c r="AC20" s="50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>
        <v>2.0</v>
      </c>
      <c r="AT20" s="27">
        <v>3.0</v>
      </c>
      <c r="AU20" s="27"/>
      <c r="AV20" s="27">
        <v>1.0</v>
      </c>
      <c r="AW20" s="27"/>
      <c r="AX20" s="27"/>
      <c r="AY20" s="27"/>
      <c r="AZ20" s="6"/>
      <c r="BA20" s="6">
        <f t="shared" si="1"/>
        <v>11</v>
      </c>
      <c r="BB20" s="5"/>
      <c r="BC20" s="5">
        <v>2.0</v>
      </c>
    </row>
    <row r="21" ht="15.75" customHeight="1">
      <c r="A21" s="36" t="s">
        <v>60</v>
      </c>
      <c r="B21" s="27">
        <v>1.0</v>
      </c>
      <c r="C21" s="27">
        <v>2.0</v>
      </c>
      <c r="D21" s="27"/>
      <c r="E21" s="27"/>
      <c r="F21" s="27"/>
      <c r="G21" s="27"/>
      <c r="H21" s="29"/>
      <c r="I21" s="27"/>
      <c r="J21" s="27"/>
      <c r="K21" s="27">
        <v>1.0</v>
      </c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>
        <v>1.0</v>
      </c>
      <c r="AF21" s="27"/>
      <c r="AG21" s="27"/>
      <c r="AH21" s="27">
        <v>2.0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>
        <v>1.0</v>
      </c>
      <c r="AS21" s="27"/>
      <c r="AT21" s="27">
        <v>1.0</v>
      </c>
      <c r="AU21" s="27">
        <v>1.0</v>
      </c>
      <c r="AV21" s="27"/>
      <c r="AW21" s="27"/>
      <c r="AX21" s="27"/>
      <c r="AY21" s="27"/>
      <c r="AZ21" s="6"/>
      <c r="BA21" s="6">
        <f t="shared" si="1"/>
        <v>10</v>
      </c>
      <c r="BB21" s="5"/>
      <c r="BC21" s="5">
        <v>1.0</v>
      </c>
    </row>
    <row r="22" ht="15.75" customHeight="1">
      <c r="A22" s="36" t="s">
        <v>85</v>
      </c>
      <c r="B22" s="27"/>
      <c r="C22" s="27"/>
      <c r="D22" s="27">
        <v>3.0</v>
      </c>
      <c r="E22" s="27"/>
      <c r="F22" s="27">
        <v>4.0</v>
      </c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27"/>
      <c r="V22" s="27"/>
      <c r="W22" s="27"/>
      <c r="X22" s="27"/>
      <c r="Y22" s="27"/>
      <c r="Z22" s="27"/>
      <c r="AA22" s="29"/>
      <c r="AB22" s="27"/>
      <c r="AC22" s="50"/>
      <c r="AD22" s="27"/>
      <c r="AE22" s="27"/>
      <c r="AF22" s="27"/>
      <c r="AG22" s="27"/>
      <c r="AH22" s="27">
        <v>2.0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9</v>
      </c>
      <c r="BB22" s="5">
        <v>1.0</v>
      </c>
      <c r="BC22" s="5">
        <v>2.0</v>
      </c>
    </row>
    <row r="23" ht="15.75" customHeight="1">
      <c r="A23" s="36" t="s">
        <v>83</v>
      </c>
      <c r="B23" s="27"/>
      <c r="C23" s="27"/>
      <c r="D23" s="27"/>
      <c r="E23" s="27"/>
      <c r="F23" s="27"/>
      <c r="G23" s="27"/>
      <c r="H23" s="29"/>
      <c r="I23" s="27"/>
      <c r="J23" s="27"/>
      <c r="K23" s="27">
        <v>1.0</v>
      </c>
      <c r="L23" s="27"/>
      <c r="M23" s="27">
        <v>1.0</v>
      </c>
      <c r="N23" s="27"/>
      <c r="O23" s="27"/>
      <c r="P23" s="27"/>
      <c r="Q23" s="27">
        <v>1.0</v>
      </c>
      <c r="R23" s="29"/>
      <c r="S23" s="27"/>
      <c r="T23" s="27"/>
      <c r="U23" s="27"/>
      <c r="V23" s="27">
        <v>1.0</v>
      </c>
      <c r="W23" s="27"/>
      <c r="X23" s="27"/>
      <c r="Y23" s="27"/>
      <c r="Z23" s="27"/>
      <c r="AA23" s="29"/>
      <c r="AB23" s="27"/>
      <c r="AC23" s="50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>
        <v>3.0</v>
      </c>
      <c r="AU23" s="27"/>
      <c r="AV23" s="27"/>
      <c r="AW23" s="27">
        <v>1.0</v>
      </c>
      <c r="AX23" s="27"/>
      <c r="AY23" s="27"/>
      <c r="AZ23" s="6"/>
      <c r="BA23" s="6">
        <f t="shared" si="1"/>
        <v>8</v>
      </c>
      <c r="BB23" s="5"/>
      <c r="BC23" s="5">
        <v>1.0</v>
      </c>
    </row>
    <row r="24" ht="15.75" customHeight="1">
      <c r="A24" s="36" t="s">
        <v>81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9"/>
      <c r="S24" s="27"/>
      <c r="T24" s="27"/>
      <c r="U24" s="51"/>
      <c r="V24" s="27"/>
      <c r="W24" s="27">
        <v>1.0</v>
      </c>
      <c r="X24" s="27">
        <v>1.0</v>
      </c>
      <c r="Y24" s="27"/>
      <c r="Z24" s="27">
        <v>1.0</v>
      </c>
      <c r="AA24" s="29"/>
      <c r="AB24" s="27"/>
      <c r="AC24" s="50"/>
      <c r="AD24" s="27">
        <v>1.0</v>
      </c>
      <c r="AE24" s="27"/>
      <c r="AF24" s="27"/>
      <c r="AG24" s="27"/>
      <c r="AH24" s="27"/>
      <c r="AI24" s="27"/>
      <c r="AJ24" s="27">
        <v>1.0</v>
      </c>
      <c r="AK24" s="27"/>
      <c r="AL24" s="27"/>
      <c r="AM24" s="27">
        <v>2.0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7</v>
      </c>
      <c r="BB24" s="5"/>
      <c r="BC24" s="5">
        <v>2.0</v>
      </c>
    </row>
    <row r="25" ht="15.75" customHeight="1">
      <c r="A25" s="36" t="s">
        <v>72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>
        <v>3.0</v>
      </c>
      <c r="N25" s="27">
        <v>1.0</v>
      </c>
      <c r="O25" s="27"/>
      <c r="P25" s="27"/>
      <c r="Q25" s="27"/>
      <c r="R25" s="29"/>
      <c r="S25" s="27">
        <v>1.0</v>
      </c>
      <c r="T25" s="27"/>
      <c r="U25" s="27"/>
      <c r="V25" s="27"/>
      <c r="W25" s="27"/>
      <c r="X25" s="27"/>
      <c r="Y25" s="27"/>
      <c r="Z25" s="27"/>
      <c r="AA25" s="29"/>
      <c r="AB25" s="27"/>
      <c r="AC25" s="50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6</v>
      </c>
      <c r="BB25" s="5">
        <v>1.0</v>
      </c>
      <c r="BC25" s="5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>
        <v>1.0</v>
      </c>
      <c r="U26" s="27"/>
      <c r="V26" s="27">
        <v>1.0</v>
      </c>
      <c r="W26" s="27">
        <v>1.0</v>
      </c>
      <c r="X26" s="27"/>
      <c r="Y26" s="27"/>
      <c r="Z26" s="27">
        <v>1.0</v>
      </c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27"/>
      <c r="AZ26" s="6"/>
      <c r="BA26" s="6">
        <f t="shared" si="1"/>
        <v>6</v>
      </c>
      <c r="BB26" s="5"/>
      <c r="BC26" s="5"/>
    </row>
    <row r="27" ht="15.75" customHeight="1">
      <c r="A27" s="36" t="s">
        <v>88</v>
      </c>
      <c r="B27" s="27"/>
      <c r="C27" s="27">
        <v>1.0</v>
      </c>
      <c r="D27" s="27">
        <v>3.0</v>
      </c>
      <c r="E27" s="27"/>
      <c r="F27" s="27"/>
      <c r="G27" s="27">
        <v>1.0</v>
      </c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51"/>
      <c r="V27" s="27"/>
      <c r="W27" s="27"/>
      <c r="X27" s="27"/>
      <c r="Y27" s="27"/>
      <c r="Z27" s="27"/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>
        <v>1.0</v>
      </c>
    </row>
    <row r="28" ht="15.75" customHeight="1">
      <c r="A28" s="36" t="s">
        <v>87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>
        <v>2.0</v>
      </c>
      <c r="T28" s="27">
        <v>1.0</v>
      </c>
      <c r="U28" s="27"/>
      <c r="V28" s="27">
        <v>2.0</v>
      </c>
      <c r="W28" s="27"/>
      <c r="X28" s="27"/>
      <c r="Y28" s="27"/>
      <c r="Z28" s="27"/>
      <c r="AA28" s="29"/>
      <c r="AB28" s="27"/>
      <c r="AC28" s="50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82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/>
      <c r="R29" s="29"/>
      <c r="S29" s="27"/>
      <c r="T29" s="27"/>
      <c r="U29" s="27"/>
      <c r="V29" s="27"/>
      <c r="W29" s="27">
        <v>1.0</v>
      </c>
      <c r="X29" s="27">
        <v>2.0</v>
      </c>
      <c r="Y29" s="27"/>
      <c r="Z29" s="27"/>
      <c r="AA29" s="29"/>
      <c r="AB29" s="27">
        <v>1.0</v>
      </c>
      <c r="AC29" s="50"/>
      <c r="AD29" s="27"/>
      <c r="AE29" s="27"/>
      <c r="AF29" s="27"/>
      <c r="AG29" s="27"/>
      <c r="AH29" s="27">
        <v>1.0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5</v>
      </c>
      <c r="BB29" s="5"/>
      <c r="BC29" s="5"/>
    </row>
    <row r="30" ht="15.75" customHeight="1">
      <c r="A30" s="36" t="s">
        <v>62</v>
      </c>
      <c r="B30" s="27"/>
      <c r="C30" s="27"/>
      <c r="D30" s="27"/>
      <c r="E30" s="27"/>
      <c r="F30" s="27"/>
      <c r="G30" s="27"/>
      <c r="H30" s="29"/>
      <c r="I30" s="27">
        <v>2.0</v>
      </c>
      <c r="J30" s="27"/>
      <c r="K30" s="27"/>
      <c r="L30" s="27"/>
      <c r="M30" s="27"/>
      <c r="N30" s="27"/>
      <c r="O30" s="27"/>
      <c r="P30" s="27"/>
      <c r="Q30" s="27">
        <v>1.0</v>
      </c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>
        <v>1.0</v>
      </c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>
        <v>1.0</v>
      </c>
    </row>
    <row r="31" ht="15.75" customHeight="1">
      <c r="A31" s="36" t="s">
        <v>131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90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AZ33" s="6"/>
      <c r="BA33" s="6">
        <f t="shared" si="1"/>
        <v>1</v>
      </c>
      <c r="BB33" s="5"/>
      <c r="BC33" s="5"/>
    </row>
    <row r="34" ht="15.75" customHeight="1">
      <c r="A34" s="36" t="s">
        <v>91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6" t="s">
        <v>86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>
        <f>'League Table'!AR40</f>
        <v>18</v>
      </c>
      <c r="AS38" s="5">
        <f>'League Table'!AS40</f>
        <v>19</v>
      </c>
      <c r="AT38" s="5">
        <f>'League Table'!AT40</f>
        <v>15</v>
      </c>
      <c r="AU38" s="5">
        <f>'League Table'!AU40</f>
        <v>17</v>
      </c>
      <c r="AV38" s="5">
        <f>'League Table'!AV40</f>
        <v>14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132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7</v>
      </c>
      <c r="AT40" s="6">
        <f t="shared" si="2"/>
        <v>13</v>
      </c>
      <c r="AU40" s="6">
        <f t="shared" si="2"/>
        <v>10</v>
      </c>
      <c r="AV40" s="6">
        <f t="shared" si="2"/>
        <v>10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133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127</v>
      </c>
      <c r="BA3" s="54" t="s">
        <v>134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63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>
        <v>1.0</v>
      </c>
      <c r="AU5" s="16">
        <v>4.0</v>
      </c>
      <c r="AV5" s="16">
        <v>3.0</v>
      </c>
      <c r="AW5" s="16"/>
      <c r="AX5" s="16"/>
      <c r="AY5" s="16"/>
      <c r="BA5" s="44">
        <f t="shared" ref="BA5:BA37" si="1">SUM(B5:AY5)</f>
        <v>36</v>
      </c>
    </row>
    <row r="6">
      <c r="A6" s="31" t="s">
        <v>69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>
        <v>1.0</v>
      </c>
      <c r="AU6" s="32">
        <v>2.0</v>
      </c>
      <c r="AV6" s="32"/>
      <c r="AW6" s="32">
        <v>2.0</v>
      </c>
      <c r="AX6" s="32"/>
      <c r="AY6" s="32"/>
      <c r="BA6" s="44">
        <f t="shared" si="1"/>
        <v>29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>
        <v>1.0</v>
      </c>
      <c r="AW7" s="27">
        <v>1.0</v>
      </c>
      <c r="AX7" s="27"/>
      <c r="AY7" s="27"/>
      <c r="BA7" s="44">
        <f t="shared" si="1"/>
        <v>26</v>
      </c>
    </row>
    <row r="8">
      <c r="A8" s="14" t="s">
        <v>68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>
        <v>1.0</v>
      </c>
      <c r="AV8" s="16"/>
      <c r="AW8" s="16"/>
      <c r="AX8" s="16"/>
      <c r="AY8" s="16"/>
      <c r="BA8" s="44">
        <f t="shared" si="1"/>
        <v>22</v>
      </c>
    </row>
    <row r="9">
      <c r="A9" s="31" t="s">
        <v>75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>
        <v>3.0</v>
      </c>
      <c r="AX9" s="32"/>
      <c r="AY9" s="32"/>
      <c r="BA9" s="44">
        <f t="shared" si="1"/>
        <v>18</v>
      </c>
    </row>
    <row r="10">
      <c r="A10" s="31" t="s">
        <v>64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>
        <v>1.0</v>
      </c>
      <c r="AU10" s="27"/>
      <c r="AV10" s="27"/>
      <c r="AW10" s="27">
        <v>2.0</v>
      </c>
      <c r="AX10" s="27"/>
      <c r="AY10" s="27"/>
      <c r="BA10" s="44">
        <f t="shared" si="1"/>
        <v>16</v>
      </c>
    </row>
    <row r="11">
      <c r="A11" s="36" t="s">
        <v>67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>
        <v>1.0</v>
      </c>
      <c r="AW11" s="27"/>
      <c r="AX11" s="27"/>
      <c r="AY11" s="27"/>
      <c r="BA11" s="44">
        <f t="shared" si="1"/>
        <v>10</v>
      </c>
    </row>
    <row r="12">
      <c r="A12" s="36" t="s">
        <v>71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88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84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135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74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136</v>
      </c>
      <c r="B20" s="27"/>
      <c r="C20" s="27"/>
      <c r="D20" s="27"/>
      <c r="E20" s="27"/>
      <c r="F20" s="27">
        <v>1.0</v>
      </c>
      <c r="G20" s="27"/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v>1.0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>
        <v>1.0</v>
      </c>
      <c r="AU20" s="27"/>
      <c r="AV20" s="27"/>
      <c r="AW20" s="27">
        <v>1.0</v>
      </c>
      <c r="AX20" s="27"/>
      <c r="AY20" s="27"/>
      <c r="BA20" s="44">
        <f t="shared" si="1"/>
        <v>4</v>
      </c>
    </row>
    <row r="21" ht="15.75" customHeight="1">
      <c r="A21" s="36" t="s">
        <v>79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>
        <v>1.0</v>
      </c>
      <c r="AL21" s="27"/>
      <c r="AM21" s="27">
        <v>1.0</v>
      </c>
      <c r="AN21" s="27">
        <v>1.0</v>
      </c>
      <c r="AO21" s="27"/>
      <c r="AP21" s="27"/>
      <c r="AQ21" s="27"/>
      <c r="AR21" s="27"/>
      <c r="AS21" s="27"/>
      <c r="AT21" s="27"/>
      <c r="AU21" s="27">
        <v>1.0</v>
      </c>
      <c r="AV21" s="27"/>
      <c r="AW21" s="27"/>
      <c r="AX21" s="27"/>
      <c r="AY21" s="27"/>
      <c r="BA21" s="44">
        <f t="shared" si="1"/>
        <v>4</v>
      </c>
    </row>
    <row r="22" ht="15.75" customHeight="1">
      <c r="A22" s="36" t="s">
        <v>72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>
        <v>1.0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>
        <v>1.0</v>
      </c>
      <c r="AF22" s="27"/>
      <c r="AG22" s="27"/>
      <c r="AH22" s="27"/>
      <c r="AI22" s="27">
        <v>1.0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82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2.0</v>
      </c>
      <c r="Y23" s="27"/>
      <c r="Z23" s="27"/>
      <c r="AA23" s="27"/>
      <c r="AB23" s="27"/>
      <c r="AC23" s="27"/>
      <c r="AD23" s="27"/>
      <c r="AE23" s="27"/>
      <c r="AF23" s="27"/>
      <c r="AG23" s="27"/>
      <c r="AH23" s="27">
        <v>1.0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77</v>
      </c>
      <c r="B24" s="27"/>
      <c r="C24" s="27"/>
      <c r="D24" s="27"/>
      <c r="E24" s="27">
        <v>1.0</v>
      </c>
      <c r="F24" s="27"/>
      <c r="G24" s="27"/>
      <c r="H24" s="29"/>
      <c r="I24" s="27"/>
      <c r="J24" s="27">
        <v>1.0</v>
      </c>
      <c r="K24" s="27"/>
      <c r="L24" s="27"/>
      <c r="M24" s="27"/>
      <c r="N24" s="27"/>
      <c r="O24" s="27"/>
      <c r="P24" s="27">
        <v>1.0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4">
        <f t="shared" si="1"/>
        <v>3</v>
      </c>
    </row>
    <row r="25" ht="15.75" customHeight="1">
      <c r="A25" s="36" t="s">
        <v>76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>
        <v>1.0</v>
      </c>
      <c r="AX25" s="27"/>
      <c r="AY25" s="27"/>
      <c r="BA25" s="44">
        <f t="shared" si="1"/>
        <v>3</v>
      </c>
    </row>
    <row r="26" ht="15.75" customHeight="1">
      <c r="A26" s="36" t="s">
        <v>66</v>
      </c>
      <c r="B26" s="27"/>
      <c r="C26" s="27"/>
      <c r="D26" s="27"/>
      <c r="E26" s="27"/>
      <c r="F26" s="27"/>
      <c r="G26" s="27"/>
      <c r="H26" s="29"/>
      <c r="I26" s="27"/>
      <c r="J26" s="27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>
        <v>1.0</v>
      </c>
      <c r="AW26" s="27"/>
      <c r="AX26" s="27"/>
      <c r="AY26" s="27"/>
      <c r="BA26" s="44">
        <f t="shared" si="1"/>
        <v>2</v>
      </c>
    </row>
    <row r="27" ht="15.75" customHeight="1">
      <c r="A27" s="36" t="s">
        <v>73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>
        <v>1.0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60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70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>
        <v>1.0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83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1.0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65</v>
      </c>
      <c r="B31" s="27"/>
      <c r="C31" s="27"/>
      <c r="D31" s="27"/>
      <c r="E31" s="27"/>
      <c r="F31" s="27"/>
      <c r="G31" s="27"/>
      <c r="H31" s="29"/>
      <c r="I31" s="27"/>
      <c r="J31" s="27">
        <v>1.0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81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>
        <v>1.0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137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BA33" s="44">
        <f t="shared" si="1"/>
        <v>1</v>
      </c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87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90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138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5</v>
      </c>
      <c r="AU41" s="5">
        <f t="shared" si="2"/>
        <v>8</v>
      </c>
      <c r="AV41" s="5">
        <f t="shared" si="2"/>
        <v>6</v>
      </c>
      <c r="AW41" s="5">
        <f t="shared" si="2"/>
        <v>10</v>
      </c>
      <c r="AX41" s="5">
        <f t="shared" si="2"/>
        <v>0</v>
      </c>
      <c r="AY41" s="5">
        <f t="shared" si="2"/>
        <v>0</v>
      </c>
      <c r="BA41" s="44">
        <f>SUM(B41:AZ41)</f>
        <v>240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139</v>
      </c>
      <c r="B1" s="44" t="s">
        <v>140</v>
      </c>
      <c r="C1" s="44" t="s">
        <v>141</v>
      </c>
      <c r="D1" s="44" t="s">
        <v>142</v>
      </c>
      <c r="E1" s="44" t="s">
        <v>143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144</v>
      </c>
      <c r="C3" s="49" t="s">
        <v>145</v>
      </c>
      <c r="D3" s="49" t="s">
        <v>146</v>
      </c>
      <c r="E3" s="49" t="s">
        <v>147</v>
      </c>
      <c r="G3" s="49"/>
      <c r="H3" s="5"/>
      <c r="I3" s="5"/>
      <c r="N3" s="5"/>
    </row>
    <row r="4">
      <c r="A4" s="49">
        <v>2.0</v>
      </c>
      <c r="B4" s="49" t="s">
        <v>148</v>
      </c>
      <c r="C4" s="49" t="s">
        <v>145</v>
      </c>
      <c r="D4" s="49" t="s">
        <v>149</v>
      </c>
      <c r="E4" s="49" t="s">
        <v>150</v>
      </c>
      <c r="G4" s="49"/>
      <c r="H4" s="5"/>
      <c r="I4" s="5"/>
      <c r="N4" s="5"/>
    </row>
    <row r="5">
      <c r="A5" s="49">
        <v>3.0</v>
      </c>
      <c r="B5" s="5" t="s">
        <v>151</v>
      </c>
      <c r="C5" s="5" t="s">
        <v>152</v>
      </c>
      <c r="D5" s="5" t="s">
        <v>153</v>
      </c>
      <c r="E5" s="5" t="s">
        <v>154</v>
      </c>
      <c r="G5" s="49"/>
      <c r="H5" s="5"/>
      <c r="I5" s="5"/>
      <c r="N5" s="5"/>
    </row>
    <row r="6">
      <c r="A6" s="49">
        <v>4.0</v>
      </c>
      <c r="B6" s="49" t="s">
        <v>155</v>
      </c>
      <c r="C6" s="49" t="s">
        <v>156</v>
      </c>
      <c r="D6" s="49" t="s">
        <v>157</v>
      </c>
      <c r="E6" s="49" t="s">
        <v>158</v>
      </c>
      <c r="G6" s="49"/>
      <c r="H6" s="5"/>
      <c r="I6" s="5"/>
      <c r="N6" s="5"/>
    </row>
    <row r="7">
      <c r="A7" s="49">
        <v>5.0</v>
      </c>
      <c r="B7" s="49" t="s">
        <v>159</v>
      </c>
      <c r="C7" s="49" t="s">
        <v>145</v>
      </c>
      <c r="D7" s="49" t="s">
        <v>153</v>
      </c>
      <c r="E7" s="49" t="s">
        <v>160</v>
      </c>
      <c r="G7" s="49"/>
      <c r="H7" s="5" t="s">
        <v>161</v>
      </c>
      <c r="I7" s="5"/>
      <c r="K7" s="44" t="s">
        <v>162</v>
      </c>
      <c r="M7" s="44" t="s">
        <v>138</v>
      </c>
      <c r="N7" s="5"/>
    </row>
    <row r="8">
      <c r="A8" s="49">
        <v>6.0</v>
      </c>
      <c r="B8" s="49" t="s">
        <v>163</v>
      </c>
      <c r="C8" s="49" t="s">
        <v>164</v>
      </c>
      <c r="D8" s="49" t="s">
        <v>165</v>
      </c>
      <c r="E8" s="49" t="s">
        <v>165</v>
      </c>
      <c r="G8" s="49"/>
      <c r="H8" s="5"/>
      <c r="I8" s="5"/>
      <c r="N8" s="5"/>
    </row>
    <row r="9">
      <c r="A9" s="49">
        <v>7.0</v>
      </c>
      <c r="B9" s="49" t="s">
        <v>166</v>
      </c>
      <c r="C9" s="49"/>
      <c r="D9" s="49"/>
      <c r="E9" s="49"/>
      <c r="G9" s="49"/>
      <c r="H9" s="5" t="s">
        <v>153</v>
      </c>
      <c r="I9" s="5">
        <v>7.0</v>
      </c>
      <c r="K9" s="5" t="s">
        <v>167</v>
      </c>
      <c r="L9" s="5">
        <v>4.0</v>
      </c>
      <c r="M9" s="5" t="s">
        <v>157</v>
      </c>
      <c r="N9" s="5">
        <v>9.0</v>
      </c>
    </row>
    <row r="10">
      <c r="A10" s="49">
        <v>8.0</v>
      </c>
      <c r="B10" s="49" t="s">
        <v>168</v>
      </c>
      <c r="C10" s="49" t="s">
        <v>169</v>
      </c>
      <c r="D10" s="49" t="s">
        <v>158</v>
      </c>
      <c r="E10" s="49" t="s">
        <v>165</v>
      </c>
      <c r="G10" s="49"/>
      <c r="H10" s="5" t="s">
        <v>170</v>
      </c>
      <c r="I10" s="5">
        <v>7.0</v>
      </c>
      <c r="K10" s="5" t="s">
        <v>147</v>
      </c>
      <c r="L10" s="5">
        <v>3.0</v>
      </c>
      <c r="M10" s="5" t="s">
        <v>153</v>
      </c>
      <c r="N10" s="5">
        <v>8.0</v>
      </c>
    </row>
    <row r="11">
      <c r="A11" s="49">
        <v>9.0</v>
      </c>
      <c r="B11" s="49" t="s">
        <v>171</v>
      </c>
      <c r="C11" s="49" t="s">
        <v>172</v>
      </c>
      <c r="D11" s="49" t="s">
        <v>173</v>
      </c>
      <c r="E11" s="49" t="s">
        <v>165</v>
      </c>
      <c r="G11" s="49"/>
      <c r="H11" s="5" t="s">
        <v>157</v>
      </c>
      <c r="I11" s="5">
        <v>7.0</v>
      </c>
      <c r="K11" s="5" t="s">
        <v>174</v>
      </c>
      <c r="L11" s="5">
        <v>3.0</v>
      </c>
      <c r="M11" s="5" t="s">
        <v>170</v>
      </c>
      <c r="N11" s="5">
        <v>7.0</v>
      </c>
    </row>
    <row r="12">
      <c r="A12" s="49">
        <v>10.0</v>
      </c>
      <c r="B12" s="49" t="s">
        <v>175</v>
      </c>
      <c r="C12" s="49" t="s">
        <v>176</v>
      </c>
      <c r="D12" s="49" t="s">
        <v>165</v>
      </c>
      <c r="E12" s="49" t="s">
        <v>165</v>
      </c>
      <c r="G12" s="49"/>
      <c r="H12" s="5" t="s">
        <v>158</v>
      </c>
      <c r="I12" s="5">
        <v>6.0</v>
      </c>
      <c r="K12" s="5" t="s">
        <v>173</v>
      </c>
      <c r="L12" s="5">
        <v>2.0</v>
      </c>
      <c r="M12" s="5" t="s">
        <v>147</v>
      </c>
      <c r="N12" s="5">
        <v>7.0</v>
      </c>
    </row>
    <row r="13">
      <c r="A13" s="49">
        <v>11.0</v>
      </c>
      <c r="B13" s="49" t="s">
        <v>177</v>
      </c>
      <c r="C13" s="49" t="s">
        <v>178</v>
      </c>
      <c r="D13" s="49" t="s">
        <v>157</v>
      </c>
      <c r="E13" s="49" t="s">
        <v>146</v>
      </c>
      <c r="F13" s="49"/>
      <c r="G13" s="49"/>
      <c r="H13" s="5" t="s">
        <v>150</v>
      </c>
      <c r="I13" s="5">
        <v>4.0</v>
      </c>
      <c r="K13" s="5" t="s">
        <v>150</v>
      </c>
      <c r="L13" s="5">
        <v>2.0</v>
      </c>
      <c r="M13" s="5" t="s">
        <v>158</v>
      </c>
      <c r="N13" s="5">
        <v>6.0</v>
      </c>
    </row>
    <row r="14">
      <c r="A14" s="49">
        <v>12.0</v>
      </c>
      <c r="B14" s="49" t="s">
        <v>179</v>
      </c>
      <c r="C14" s="49" t="s">
        <v>180</v>
      </c>
      <c r="D14" s="49" t="s">
        <v>181</v>
      </c>
      <c r="E14" s="49" t="s">
        <v>153</v>
      </c>
      <c r="G14" s="49"/>
      <c r="H14" s="5" t="s">
        <v>147</v>
      </c>
      <c r="I14" s="5">
        <v>4.0</v>
      </c>
      <c r="K14" s="5" t="s">
        <v>182</v>
      </c>
      <c r="L14" s="5">
        <v>2.0</v>
      </c>
      <c r="M14" s="5" t="s">
        <v>150</v>
      </c>
      <c r="N14" s="5">
        <v>6.0</v>
      </c>
    </row>
    <row r="15">
      <c r="A15" s="49">
        <v>13.0</v>
      </c>
      <c r="B15" s="49" t="s">
        <v>183</v>
      </c>
      <c r="C15" s="49" t="s">
        <v>184</v>
      </c>
      <c r="D15" s="49" t="s">
        <v>165</v>
      </c>
      <c r="E15" s="49" t="s">
        <v>165</v>
      </c>
      <c r="G15" s="49"/>
      <c r="H15" s="5" t="s">
        <v>185</v>
      </c>
      <c r="I15" s="5">
        <v>4.0</v>
      </c>
      <c r="K15" s="5" t="s">
        <v>181</v>
      </c>
      <c r="L15" s="5">
        <v>2.0</v>
      </c>
      <c r="M15" s="5" t="s">
        <v>173</v>
      </c>
      <c r="N15" s="5">
        <v>5.0</v>
      </c>
    </row>
    <row r="16">
      <c r="A16" s="49">
        <v>14.0</v>
      </c>
      <c r="B16" s="49" t="s">
        <v>186</v>
      </c>
      <c r="C16" s="49" t="s">
        <v>180</v>
      </c>
      <c r="D16" s="62" t="s">
        <v>187</v>
      </c>
      <c r="E16" s="62" t="s">
        <v>188</v>
      </c>
      <c r="G16" s="49"/>
      <c r="H16" s="5" t="s">
        <v>146</v>
      </c>
      <c r="I16" s="5">
        <v>3.0</v>
      </c>
      <c r="K16" s="5" t="s">
        <v>189</v>
      </c>
      <c r="L16" s="5">
        <v>2.0</v>
      </c>
      <c r="M16" s="5" t="s">
        <v>154</v>
      </c>
      <c r="N16" s="5">
        <v>5.0</v>
      </c>
    </row>
    <row r="17">
      <c r="A17" s="49">
        <v>15.0</v>
      </c>
      <c r="B17" s="49" t="s">
        <v>190</v>
      </c>
      <c r="C17" s="49" t="s">
        <v>191</v>
      </c>
      <c r="D17" s="49" t="s">
        <v>153</v>
      </c>
      <c r="E17" s="49" t="s">
        <v>158</v>
      </c>
      <c r="G17" s="49"/>
      <c r="H17" s="5" t="s">
        <v>154</v>
      </c>
      <c r="I17" s="5">
        <v>3.0</v>
      </c>
      <c r="K17" s="5" t="s">
        <v>154</v>
      </c>
      <c r="L17" s="5">
        <v>2.0</v>
      </c>
      <c r="M17" s="5" t="s">
        <v>167</v>
      </c>
      <c r="N17" s="5">
        <v>5.0</v>
      </c>
    </row>
    <row r="18">
      <c r="A18" s="49">
        <v>16.0</v>
      </c>
      <c r="B18" s="49" t="s">
        <v>192</v>
      </c>
      <c r="C18" s="49" t="s">
        <v>193</v>
      </c>
      <c r="D18" s="49" t="s">
        <v>194</v>
      </c>
      <c r="E18" s="49" t="s">
        <v>158</v>
      </c>
      <c r="G18" s="49"/>
      <c r="H18" s="5" t="s">
        <v>160</v>
      </c>
      <c r="I18" s="5">
        <v>3.0</v>
      </c>
      <c r="K18" s="5" t="s">
        <v>153</v>
      </c>
      <c r="L18" s="5"/>
      <c r="M18" s="5" t="s">
        <v>185</v>
      </c>
      <c r="N18" s="5">
        <v>5.0</v>
      </c>
    </row>
    <row r="19">
      <c r="A19" s="49">
        <v>17.0</v>
      </c>
      <c r="B19" s="49" t="s">
        <v>166</v>
      </c>
      <c r="C19" s="49"/>
      <c r="D19" s="49"/>
      <c r="E19" s="49"/>
      <c r="G19" s="49"/>
      <c r="H19" s="5" t="s">
        <v>194</v>
      </c>
      <c r="I19" s="5">
        <v>3.0</v>
      </c>
      <c r="K19" s="5" t="s">
        <v>195</v>
      </c>
      <c r="L19" s="5"/>
      <c r="M19" s="5" t="s">
        <v>146</v>
      </c>
      <c r="N19" s="5">
        <v>4.0</v>
      </c>
    </row>
    <row r="20">
      <c r="A20" s="49">
        <v>18.0</v>
      </c>
      <c r="B20" s="49" t="s">
        <v>196</v>
      </c>
      <c r="C20" s="49" t="s">
        <v>178</v>
      </c>
      <c r="D20" s="49" t="s">
        <v>154</v>
      </c>
      <c r="E20" s="49" t="s">
        <v>157</v>
      </c>
      <c r="G20" s="49"/>
      <c r="H20" s="5" t="s">
        <v>173</v>
      </c>
      <c r="I20" s="5">
        <v>3.0</v>
      </c>
      <c r="K20" s="5" t="s">
        <v>197</v>
      </c>
      <c r="L20" s="5"/>
      <c r="M20" s="5" t="s">
        <v>194</v>
      </c>
      <c r="N20" s="5">
        <v>4.0</v>
      </c>
    </row>
    <row r="21" ht="15.75" customHeight="1">
      <c r="A21" s="49">
        <v>19.0</v>
      </c>
      <c r="B21" s="49" t="s">
        <v>198</v>
      </c>
      <c r="C21" s="49" t="s">
        <v>199</v>
      </c>
      <c r="D21" s="49" t="s">
        <v>200</v>
      </c>
      <c r="E21" s="49" t="s">
        <v>201</v>
      </c>
      <c r="G21" s="49"/>
      <c r="H21" s="63" t="s">
        <v>197</v>
      </c>
      <c r="I21" s="5">
        <v>2.0</v>
      </c>
      <c r="K21" s="5" t="s">
        <v>194</v>
      </c>
      <c r="L21" s="5"/>
      <c r="M21" s="5" t="s">
        <v>197</v>
      </c>
      <c r="N21" s="5">
        <v>3.0</v>
      </c>
    </row>
    <row r="22" ht="15.75" customHeight="1">
      <c r="A22" s="49">
        <v>20.0</v>
      </c>
      <c r="B22" s="49" t="s">
        <v>202</v>
      </c>
      <c r="C22" s="49" t="s">
        <v>203</v>
      </c>
      <c r="D22" s="49" t="s">
        <v>197</v>
      </c>
      <c r="E22" s="49"/>
      <c r="G22" s="49"/>
      <c r="H22" s="5" t="s">
        <v>149</v>
      </c>
      <c r="I22" s="5"/>
      <c r="K22" s="5" t="s">
        <v>204</v>
      </c>
      <c r="L22" s="5"/>
      <c r="M22" s="5" t="s">
        <v>182</v>
      </c>
      <c r="N22" s="5">
        <v>3.0</v>
      </c>
    </row>
    <row r="23" ht="15.75" customHeight="1">
      <c r="A23" s="49">
        <v>21.0</v>
      </c>
      <c r="B23" s="49" t="s">
        <v>205</v>
      </c>
      <c r="C23" s="49" t="s">
        <v>206</v>
      </c>
      <c r="D23" s="49" t="s">
        <v>150</v>
      </c>
      <c r="E23" s="49" t="s">
        <v>146</v>
      </c>
      <c r="G23" s="49"/>
      <c r="H23" s="5" t="s">
        <v>181</v>
      </c>
      <c r="I23" s="5"/>
      <c r="K23" s="5" t="s">
        <v>146</v>
      </c>
      <c r="L23" s="5"/>
      <c r="M23" s="5" t="s">
        <v>181</v>
      </c>
      <c r="N23" s="5">
        <v>3.0</v>
      </c>
    </row>
    <row r="24" ht="15.75" customHeight="1">
      <c r="A24" s="49">
        <v>22.0</v>
      </c>
      <c r="B24" s="49" t="s">
        <v>207</v>
      </c>
      <c r="C24" s="49" t="s">
        <v>208</v>
      </c>
      <c r="D24" s="49" t="s">
        <v>165</v>
      </c>
      <c r="E24" s="49" t="s">
        <v>165</v>
      </c>
      <c r="G24" s="49"/>
      <c r="H24" s="63" t="s">
        <v>157</v>
      </c>
      <c r="I24" s="5"/>
      <c r="K24" s="5" t="s">
        <v>205</v>
      </c>
      <c r="L24" s="5"/>
      <c r="M24" s="5" t="s">
        <v>174</v>
      </c>
      <c r="N24" s="5">
        <v>3.0</v>
      </c>
    </row>
    <row r="25" ht="15.75" customHeight="1">
      <c r="A25" s="49">
        <v>23.0</v>
      </c>
      <c r="B25" s="49" t="s">
        <v>209</v>
      </c>
      <c r="C25" s="49" t="s">
        <v>210</v>
      </c>
      <c r="D25" s="49" t="s">
        <v>170</v>
      </c>
      <c r="E25" s="49" t="s">
        <v>153</v>
      </c>
      <c r="G25" s="49"/>
      <c r="H25" s="5" t="s">
        <v>200</v>
      </c>
      <c r="I25" s="5"/>
      <c r="K25" s="5" t="s">
        <v>201</v>
      </c>
      <c r="L25" s="5"/>
      <c r="M25" s="5" t="s">
        <v>201</v>
      </c>
      <c r="N25" s="5">
        <v>2.0</v>
      </c>
    </row>
    <row r="26" ht="15.75" customHeight="1">
      <c r="A26" s="49">
        <v>24.0</v>
      </c>
      <c r="B26" s="49" t="s">
        <v>211</v>
      </c>
      <c r="C26" s="49" t="s">
        <v>208</v>
      </c>
      <c r="D26" s="49" t="s">
        <v>165</v>
      </c>
      <c r="E26" s="49" t="s">
        <v>165</v>
      </c>
      <c r="G26" s="49"/>
      <c r="H26" s="5" t="s">
        <v>201</v>
      </c>
      <c r="I26" s="5"/>
      <c r="K26" s="5" t="s">
        <v>212</v>
      </c>
      <c r="L26" s="5"/>
      <c r="M26" s="5" t="s">
        <v>149</v>
      </c>
      <c r="N26" s="5">
        <v>2.0</v>
      </c>
    </row>
    <row r="27" ht="15.75" customHeight="1">
      <c r="A27" s="49">
        <v>25.0</v>
      </c>
      <c r="B27" s="49" t="s">
        <v>213</v>
      </c>
      <c r="C27" s="49" t="s">
        <v>178</v>
      </c>
      <c r="D27" s="49" t="s">
        <v>173</v>
      </c>
      <c r="E27" s="49" t="s">
        <v>157</v>
      </c>
      <c r="G27" s="49"/>
      <c r="H27" s="5" t="s">
        <v>214</v>
      </c>
      <c r="I27" s="5"/>
      <c r="K27" s="5" t="s">
        <v>149</v>
      </c>
      <c r="M27" s="5" t="s">
        <v>204</v>
      </c>
      <c r="N27" s="5">
        <v>2.0</v>
      </c>
    </row>
    <row r="28" ht="15.75" customHeight="1">
      <c r="A28" s="49">
        <v>26.0</v>
      </c>
      <c r="B28" s="49" t="s">
        <v>166</v>
      </c>
      <c r="C28" s="49"/>
      <c r="D28" s="49"/>
      <c r="E28" s="49"/>
      <c r="G28" s="49"/>
      <c r="H28" s="5" t="s">
        <v>182</v>
      </c>
      <c r="I28" s="5"/>
      <c r="K28" s="5" t="s">
        <v>215</v>
      </c>
      <c r="M28" s="5" t="s">
        <v>212</v>
      </c>
      <c r="N28" s="5">
        <v>2.0</v>
      </c>
    </row>
    <row r="29" ht="15.75" customHeight="1">
      <c r="A29" s="49">
        <v>27.0</v>
      </c>
      <c r="B29" s="49" t="s">
        <v>216</v>
      </c>
      <c r="C29" s="49" t="s">
        <v>145</v>
      </c>
      <c r="D29" s="49" t="s">
        <v>214</v>
      </c>
      <c r="E29" s="49" t="s">
        <v>170</v>
      </c>
      <c r="H29" s="5" t="s">
        <v>212</v>
      </c>
      <c r="I29" s="5"/>
      <c r="K29" s="5" t="s">
        <v>185</v>
      </c>
      <c r="M29" s="5" t="s">
        <v>189</v>
      </c>
      <c r="N29" s="5">
        <v>2.0</v>
      </c>
    </row>
    <row r="30" ht="15.75" customHeight="1">
      <c r="A30" s="49">
        <v>28.0</v>
      </c>
      <c r="B30" s="49" t="s">
        <v>166</v>
      </c>
      <c r="C30" s="49"/>
      <c r="D30" s="49"/>
      <c r="E30" s="49"/>
      <c r="H30" s="5" t="s">
        <v>215</v>
      </c>
      <c r="I30" s="5"/>
      <c r="K30" s="5" t="s">
        <v>157</v>
      </c>
      <c r="M30" s="5" t="s">
        <v>215</v>
      </c>
      <c r="N30" s="5">
        <v>2.0</v>
      </c>
    </row>
    <row r="31" ht="15.75" customHeight="1">
      <c r="A31" s="49">
        <v>29.0</v>
      </c>
      <c r="B31" s="49" t="s">
        <v>217</v>
      </c>
      <c r="C31" s="49" t="s">
        <v>184</v>
      </c>
      <c r="D31" s="49" t="s">
        <v>165</v>
      </c>
      <c r="E31" s="49" t="s">
        <v>165</v>
      </c>
      <c r="H31" s="5" t="s">
        <v>167</v>
      </c>
      <c r="I31" s="5"/>
      <c r="K31" s="5" t="s">
        <v>214</v>
      </c>
      <c r="M31" s="5" t="s">
        <v>195</v>
      </c>
      <c r="N31" s="5"/>
    </row>
    <row r="32" ht="15.75" customHeight="1">
      <c r="A32" s="49">
        <v>30.0</v>
      </c>
      <c r="B32" s="49" t="s">
        <v>218</v>
      </c>
      <c r="C32" s="49" t="s">
        <v>203</v>
      </c>
      <c r="D32" s="49" t="s">
        <v>157</v>
      </c>
      <c r="E32" s="49" t="s">
        <v>185</v>
      </c>
      <c r="H32" s="5" t="s">
        <v>219</v>
      </c>
      <c r="I32" s="5"/>
      <c r="K32" s="5"/>
      <c r="M32" s="5" t="s">
        <v>160</v>
      </c>
      <c r="N32" s="5"/>
    </row>
    <row r="33" ht="15.75" customHeight="1">
      <c r="A33" s="49">
        <v>31.0</v>
      </c>
      <c r="B33" s="49" t="s">
        <v>220</v>
      </c>
      <c r="C33" s="49" t="s">
        <v>178</v>
      </c>
      <c r="D33" s="49" t="s">
        <v>182</v>
      </c>
      <c r="E33" s="49" t="s">
        <v>170</v>
      </c>
      <c r="H33" s="5" t="s">
        <v>221</v>
      </c>
      <c r="I33" s="5"/>
      <c r="M33" s="5" t="s">
        <v>200</v>
      </c>
      <c r="N33" s="5"/>
    </row>
    <row r="34" ht="15.75" customHeight="1">
      <c r="A34" s="49">
        <v>32.0</v>
      </c>
      <c r="B34" s="49" t="s">
        <v>222</v>
      </c>
      <c r="C34" s="49" t="s">
        <v>223</v>
      </c>
      <c r="D34" s="49" t="s">
        <v>158</v>
      </c>
      <c r="E34" s="49" t="s">
        <v>154</v>
      </c>
      <c r="H34" s="5"/>
      <c r="I34" s="5"/>
      <c r="M34" s="5" t="s">
        <v>205</v>
      </c>
      <c r="N34" s="5"/>
    </row>
    <row r="35" ht="15.75" customHeight="1">
      <c r="A35" s="49">
        <v>33.0</v>
      </c>
      <c r="B35" s="49" t="s">
        <v>224</v>
      </c>
      <c r="C35" s="49" t="s">
        <v>191</v>
      </c>
      <c r="D35" s="49" t="s">
        <v>225</v>
      </c>
      <c r="E35" s="49" t="s">
        <v>147</v>
      </c>
      <c r="H35" s="5"/>
      <c r="I35" s="5"/>
      <c r="M35" s="5" t="s">
        <v>214</v>
      </c>
      <c r="N35" s="5"/>
    </row>
    <row r="36" ht="15.75" customHeight="1">
      <c r="A36" s="49">
        <v>34.0</v>
      </c>
      <c r="B36" s="49" t="s">
        <v>226</v>
      </c>
      <c r="C36" s="49" t="s">
        <v>145</v>
      </c>
      <c r="D36" s="49" t="s">
        <v>160</v>
      </c>
      <c r="E36" s="49" t="s">
        <v>160</v>
      </c>
      <c r="H36" s="5"/>
      <c r="I36" s="5"/>
      <c r="M36" s="5" t="s">
        <v>219</v>
      </c>
      <c r="N36" s="5"/>
    </row>
    <row r="37" ht="15.75" customHeight="1">
      <c r="A37" s="49">
        <v>35.0</v>
      </c>
      <c r="B37" s="49" t="s">
        <v>227</v>
      </c>
      <c r="C37" s="49" t="s">
        <v>145</v>
      </c>
      <c r="D37" s="49" t="s">
        <v>204</v>
      </c>
      <c r="E37" s="49" t="s">
        <v>158</v>
      </c>
      <c r="H37" s="5"/>
      <c r="I37" s="5"/>
      <c r="M37" s="5" t="s">
        <v>221</v>
      </c>
      <c r="N37" s="5"/>
    </row>
    <row r="38" ht="15.75" customHeight="1">
      <c r="A38" s="49">
        <v>36.0</v>
      </c>
      <c r="B38" s="49" t="s">
        <v>228</v>
      </c>
      <c r="C38" s="49" t="s">
        <v>180</v>
      </c>
      <c r="D38" s="49" t="s">
        <v>150</v>
      </c>
      <c r="E38" s="49" t="s">
        <v>194</v>
      </c>
      <c r="H38" s="5"/>
      <c r="I38" s="5"/>
      <c r="N38" s="5"/>
    </row>
    <row r="39" ht="15.75" customHeight="1">
      <c r="A39" s="49">
        <v>37.0</v>
      </c>
      <c r="B39" s="49" t="s">
        <v>229</v>
      </c>
      <c r="C39" s="49" t="s">
        <v>230</v>
      </c>
      <c r="D39" s="49" t="s">
        <v>170</v>
      </c>
      <c r="E39" s="49" t="s">
        <v>147</v>
      </c>
      <c r="H39" s="5"/>
      <c r="I39" s="5"/>
      <c r="N39" s="5"/>
    </row>
    <row r="40" ht="15.75" customHeight="1">
      <c r="A40" s="49">
        <v>38.0</v>
      </c>
      <c r="B40" s="49" t="s">
        <v>198</v>
      </c>
      <c r="C40" s="49" t="s">
        <v>208</v>
      </c>
      <c r="D40" s="49" t="s">
        <v>165</v>
      </c>
      <c r="E40" s="49" t="s">
        <v>165</v>
      </c>
      <c r="H40" s="5"/>
      <c r="I40" s="5"/>
      <c r="N40" s="5"/>
    </row>
    <row r="41" ht="15.75" customHeight="1">
      <c r="A41" s="49">
        <v>39.0</v>
      </c>
      <c r="B41" s="49" t="s">
        <v>231</v>
      </c>
      <c r="C41" s="49" t="s">
        <v>164</v>
      </c>
      <c r="D41" s="49" t="s">
        <v>165</v>
      </c>
      <c r="E41" s="49" t="s">
        <v>165</v>
      </c>
      <c r="H41" s="5"/>
      <c r="I41" s="5"/>
      <c r="N41" s="5"/>
    </row>
    <row r="42" ht="15.75" customHeight="1">
      <c r="A42" s="49">
        <v>40.0</v>
      </c>
      <c r="B42" s="49" t="s">
        <v>232</v>
      </c>
      <c r="C42" s="49" t="s">
        <v>233</v>
      </c>
      <c r="D42" s="49" t="s">
        <v>212</v>
      </c>
      <c r="E42" s="49" t="s">
        <v>157</v>
      </c>
      <c r="H42" s="5"/>
      <c r="I42" s="5"/>
      <c r="N42" s="5"/>
    </row>
    <row r="43" ht="15.75" customHeight="1">
      <c r="A43" s="49">
        <v>41.0</v>
      </c>
      <c r="B43" s="49" t="s">
        <v>228</v>
      </c>
      <c r="C43" s="49" t="s">
        <v>199</v>
      </c>
      <c r="D43" s="49" t="s">
        <v>215</v>
      </c>
      <c r="E43" s="49" t="s">
        <v>170</v>
      </c>
      <c r="H43" s="5"/>
      <c r="I43" s="5"/>
      <c r="N43" s="5"/>
    </row>
    <row r="44" ht="15.75" customHeight="1">
      <c r="A44" s="49">
        <v>42.0</v>
      </c>
      <c r="B44" s="49" t="s">
        <v>234</v>
      </c>
      <c r="C44" s="49" t="s">
        <v>233</v>
      </c>
      <c r="D44" s="49" t="s">
        <v>173</v>
      </c>
      <c r="E44" s="49" t="s">
        <v>153</v>
      </c>
      <c r="H44" s="5"/>
      <c r="I44" s="5"/>
      <c r="N44" s="5"/>
    </row>
    <row r="45" ht="15.75" customHeight="1">
      <c r="A45" s="49">
        <v>43.0</v>
      </c>
      <c r="B45" s="49" t="s">
        <v>183</v>
      </c>
      <c r="C45" s="49" t="s">
        <v>235</v>
      </c>
      <c r="D45" s="49" t="s">
        <v>170</v>
      </c>
      <c r="E45" s="49" t="s">
        <v>153</v>
      </c>
      <c r="H45" s="5"/>
      <c r="I45" s="5"/>
      <c r="N45" s="5"/>
    </row>
    <row r="46" ht="15.75" customHeight="1">
      <c r="A46" s="49">
        <v>44.0</v>
      </c>
      <c r="B46" s="49" t="s">
        <v>236</v>
      </c>
      <c r="C46" s="49" t="s">
        <v>178</v>
      </c>
      <c r="D46" s="49" t="s">
        <v>225</v>
      </c>
      <c r="E46" s="49" t="s">
        <v>167</v>
      </c>
      <c r="H46" s="5"/>
      <c r="I46" s="5"/>
      <c r="N46" s="5"/>
    </row>
    <row r="47" ht="15.75" customHeight="1">
      <c r="A47" s="49">
        <v>45.0</v>
      </c>
      <c r="B47" s="49" t="s">
        <v>237</v>
      </c>
      <c r="C47" s="49" t="s">
        <v>145</v>
      </c>
      <c r="D47" s="49" t="s">
        <v>150</v>
      </c>
      <c r="E47" s="49" t="s">
        <v>219</v>
      </c>
      <c r="H47" s="5"/>
      <c r="I47" s="5"/>
      <c r="N47" s="5"/>
    </row>
    <row r="48" ht="15.75" customHeight="1">
      <c r="A48" s="49">
        <v>46.0</v>
      </c>
      <c r="B48" s="49" t="s">
        <v>238</v>
      </c>
      <c r="C48" s="49" t="s">
        <v>239</v>
      </c>
      <c r="D48" s="49" t="s">
        <v>154</v>
      </c>
      <c r="E48" s="49" t="s">
        <v>221</v>
      </c>
      <c r="H48" s="5"/>
      <c r="I48" s="5"/>
      <c r="N48" s="5"/>
    </row>
    <row r="49" ht="15.75" customHeight="1">
      <c r="A49" s="49">
        <v>47.0</v>
      </c>
      <c r="B49" s="49" t="s">
        <v>238</v>
      </c>
      <c r="C49" s="49" t="s">
        <v>203</v>
      </c>
      <c r="D49" s="49" t="s">
        <v>225</v>
      </c>
      <c r="E49" s="49" t="s">
        <v>170</v>
      </c>
      <c r="H49" s="5"/>
      <c r="I49" s="5"/>
      <c r="N49" s="5"/>
    </row>
    <row r="50" ht="15.75" customHeight="1">
      <c r="A50" s="49">
        <v>48.0</v>
      </c>
      <c r="B50" s="49" t="s">
        <v>240</v>
      </c>
      <c r="C50" s="49" t="s">
        <v>193</v>
      </c>
      <c r="D50" s="49" t="s">
        <v>157</v>
      </c>
      <c r="E50" s="49" t="s">
        <v>147</v>
      </c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