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rlsmith/Desktop/Home Desktop – Carl’s iMac /Football/Season 2025 Stats/"/>
    </mc:Choice>
  </mc:AlternateContent>
  <xr:revisionPtr revIDLastSave="0" documentId="13_ncr:1_{1A2EE1EF-D097-114F-BF7A-6134680E6F02}" xr6:coauthVersionLast="47" xr6:coauthVersionMax="47" xr10:uidLastSave="{00000000-0000-0000-0000-000000000000}"/>
  <bookViews>
    <workbookView xWindow="0" yWindow="500" windowWidth="28800" windowHeight="16080" xr2:uid="{00000000-000D-0000-FFFF-FFFF00000000}"/>
  </bookViews>
  <sheets>
    <sheet name="League Table" sheetId="1" r:id="rId1"/>
    <sheet name="Captains" sheetId="3" r:id="rId2"/>
    <sheet name="MOTM" sheetId="4" r:id="rId3"/>
    <sheet name="Goals" sheetId="5" r:id="rId4"/>
    <sheet name="Board Room" sheetId="6" r:id="rId5"/>
  </sheets>
  <definedNames>
    <definedName name="_xlnm._FilterDatabase" localSheetId="4" hidden="1">'Board Room'!$A$1:$F$47</definedName>
    <definedName name="_xlnm._FilterDatabase" localSheetId="1" hidden="1">Captains!$A$1:$G$32</definedName>
    <definedName name="_xlnm.Print_Area" localSheetId="0">'League Table'!$A$3:$BG$40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3" l="1"/>
  <c r="G7" i="3"/>
  <c r="G8" i="3"/>
  <c r="G9" i="3"/>
  <c r="G10" i="3"/>
  <c r="G11" i="3"/>
  <c r="G12" i="3"/>
  <c r="G13" i="3"/>
  <c r="G14" i="3"/>
  <c r="G15" i="3"/>
  <c r="G3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4" i="3"/>
  <c r="G5" i="3"/>
  <c r="AW40" i="1"/>
  <c r="AV40" i="1"/>
  <c r="AV38" i="4" s="1"/>
  <c r="AU40" i="1"/>
  <c r="AU38" i="4" s="1"/>
  <c r="AT40" i="1"/>
  <c r="AT38" i="4" s="1"/>
  <c r="BE31" i="1"/>
  <c r="BE13" i="1"/>
  <c r="BE35" i="1"/>
  <c r="BE39" i="1"/>
  <c r="BE12" i="1"/>
  <c r="BE8" i="1"/>
  <c r="BE20" i="1"/>
  <c r="BE6" i="1"/>
  <c r="BE10" i="1"/>
  <c r="BE14" i="1"/>
  <c r="BE15" i="1"/>
  <c r="BE11" i="1"/>
  <c r="BE32" i="1"/>
  <c r="BE5" i="1"/>
  <c r="BE7" i="1"/>
  <c r="BE9" i="1"/>
  <c r="BE33" i="1"/>
  <c r="BE23" i="1"/>
  <c r="BE27" i="1"/>
  <c r="BE38" i="1"/>
  <c r="BE25" i="1"/>
  <c r="BE28" i="1"/>
  <c r="BE18" i="1"/>
  <c r="BE24" i="1"/>
  <c r="BE16" i="1"/>
  <c r="BE21" i="1"/>
  <c r="BE29" i="1"/>
  <c r="BE22" i="1"/>
  <c r="BE36" i="1"/>
  <c r="BE30" i="1"/>
  <c r="BE17" i="1"/>
  <c r="BE19" i="1"/>
  <c r="BE37" i="1"/>
  <c r="BE26" i="1"/>
  <c r="BE34" i="1"/>
  <c r="BC31" i="1"/>
  <c r="BC13" i="1"/>
  <c r="BC35" i="1"/>
  <c r="BC39" i="1"/>
  <c r="BC12" i="1"/>
  <c r="BC8" i="1"/>
  <c r="BC20" i="1"/>
  <c r="BC6" i="1"/>
  <c r="BC10" i="1"/>
  <c r="BC14" i="1"/>
  <c r="BC15" i="1"/>
  <c r="BC11" i="1"/>
  <c r="BC32" i="1"/>
  <c r="BC5" i="1"/>
  <c r="BC7" i="1"/>
  <c r="BC9" i="1"/>
  <c r="BC33" i="1"/>
  <c r="BC23" i="1"/>
  <c r="BC27" i="1"/>
  <c r="BC38" i="1"/>
  <c r="BC25" i="1"/>
  <c r="BC28" i="1"/>
  <c r="BC18" i="1"/>
  <c r="BC24" i="1"/>
  <c r="BC16" i="1"/>
  <c r="BC21" i="1"/>
  <c r="BC29" i="1"/>
  <c r="BC22" i="1"/>
  <c r="BC36" i="1"/>
  <c r="BC30" i="1"/>
  <c r="BC17" i="1"/>
  <c r="BC19" i="1"/>
  <c r="BC37" i="1"/>
  <c r="BC26" i="1"/>
  <c r="BC34" i="1"/>
  <c r="BB13" i="1"/>
  <c r="BB35" i="1"/>
  <c r="BB39" i="1"/>
  <c r="BB12" i="1"/>
  <c r="BB8" i="1"/>
  <c r="BB20" i="1"/>
  <c r="BB6" i="1"/>
  <c r="BB10" i="1"/>
  <c r="BB14" i="1"/>
  <c r="BB15" i="1"/>
  <c r="BB11" i="1"/>
  <c r="BB32" i="1"/>
  <c r="BB5" i="1"/>
  <c r="BB7" i="1"/>
  <c r="BB9" i="1"/>
  <c r="BB33" i="1"/>
  <c r="BB23" i="1"/>
  <c r="BB27" i="1"/>
  <c r="BB38" i="1"/>
  <c r="BB25" i="1"/>
  <c r="BB28" i="1"/>
  <c r="BB18" i="1"/>
  <c r="BB24" i="1"/>
  <c r="BB16" i="1"/>
  <c r="BB21" i="1"/>
  <c r="BB29" i="1"/>
  <c r="BB22" i="1"/>
  <c r="BB36" i="1"/>
  <c r="BB30" i="1"/>
  <c r="BB17" i="1"/>
  <c r="BB19" i="1"/>
  <c r="BB37" i="1"/>
  <c r="BB26" i="1"/>
  <c r="BB34" i="1"/>
  <c r="BB31" i="1"/>
  <c r="BA31" i="1"/>
  <c r="BA13" i="1"/>
  <c r="BA35" i="1"/>
  <c r="BA39" i="1"/>
  <c r="BA12" i="1"/>
  <c r="BA8" i="1"/>
  <c r="BA20" i="1"/>
  <c r="BA6" i="1"/>
  <c r="BA10" i="1"/>
  <c r="BA14" i="1"/>
  <c r="BA15" i="1"/>
  <c r="BA11" i="1"/>
  <c r="BA32" i="1"/>
  <c r="BA5" i="1"/>
  <c r="BA7" i="1"/>
  <c r="BA9" i="1"/>
  <c r="BA33" i="1"/>
  <c r="BA23" i="1"/>
  <c r="BA27" i="1"/>
  <c r="BA38" i="1"/>
  <c r="BA25" i="1"/>
  <c r="BA28" i="1"/>
  <c r="BA18" i="1"/>
  <c r="BA24" i="1"/>
  <c r="BA16" i="1"/>
  <c r="BA21" i="1"/>
  <c r="BD21" i="1" s="1"/>
  <c r="BA29" i="1"/>
  <c r="BA22" i="1"/>
  <c r="BA36" i="1"/>
  <c r="BA30" i="1"/>
  <c r="BA17" i="1"/>
  <c r="BA19" i="1"/>
  <c r="BA37" i="1"/>
  <c r="BA26" i="1"/>
  <c r="BA34" i="1"/>
  <c r="AZ31" i="1"/>
  <c r="AZ13" i="1"/>
  <c r="AZ35" i="1"/>
  <c r="AZ39" i="1"/>
  <c r="AZ12" i="1"/>
  <c r="AZ8" i="1"/>
  <c r="AZ20" i="1"/>
  <c r="AZ6" i="1"/>
  <c r="AZ10" i="1"/>
  <c r="AZ14" i="1"/>
  <c r="AZ15" i="1"/>
  <c r="AZ11" i="1"/>
  <c r="AZ32" i="1"/>
  <c r="AZ5" i="1"/>
  <c r="AZ7" i="1"/>
  <c r="AZ9" i="1"/>
  <c r="AZ33" i="1"/>
  <c r="AZ23" i="1"/>
  <c r="AZ27" i="1"/>
  <c r="AZ38" i="1"/>
  <c r="AZ25" i="1"/>
  <c r="AZ28" i="1"/>
  <c r="AZ18" i="1"/>
  <c r="AZ24" i="1"/>
  <c r="AZ16" i="1"/>
  <c r="AZ21" i="1"/>
  <c r="AZ29" i="1"/>
  <c r="AZ22" i="1"/>
  <c r="AZ36" i="1"/>
  <c r="AZ30" i="1"/>
  <c r="AZ17" i="1"/>
  <c r="AZ19" i="1"/>
  <c r="AZ37" i="1"/>
  <c r="AZ26" i="1"/>
  <c r="AZ34" i="1"/>
  <c r="AS40" i="1"/>
  <c r="AS38" i="4" s="1"/>
  <c r="AR40" i="1"/>
  <c r="AR38" i="4" s="1"/>
  <c r="AO40" i="1"/>
  <c r="AO38" i="4" s="1"/>
  <c r="AN40" i="1"/>
  <c r="AN38" i="4" s="1"/>
  <c r="AM40" i="1"/>
  <c r="AM38" i="4" s="1"/>
  <c r="AL40" i="1"/>
  <c r="AL38" i="4" s="1"/>
  <c r="J4" i="3"/>
  <c r="J5" i="3"/>
  <c r="J6" i="3"/>
  <c r="J7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3" i="3"/>
  <c r="W40" i="1"/>
  <c r="W38" i="4" s="1"/>
  <c r="BA10" i="5"/>
  <c r="BA11" i="5"/>
  <c r="BA12" i="5"/>
  <c r="BA14" i="5"/>
  <c r="BA15" i="5"/>
  <c r="BA16" i="5"/>
  <c r="BA20" i="5"/>
  <c r="BA19" i="5"/>
  <c r="BA22" i="5"/>
  <c r="BA28" i="5"/>
  <c r="BA29" i="5"/>
  <c r="BA32" i="5"/>
  <c r="BA35" i="5"/>
  <c r="BA36" i="5"/>
  <c r="BA37" i="5"/>
  <c r="BA7" i="5"/>
  <c r="BA21" i="5"/>
  <c r="BA13" i="5"/>
  <c r="BA25" i="5"/>
  <c r="BA18" i="5"/>
  <c r="BA24" i="5"/>
  <c r="BA5" i="5"/>
  <c r="BA31" i="5"/>
  <c r="BA17" i="5"/>
  <c r="BA33" i="5"/>
  <c r="BA23" i="5"/>
  <c r="BA6" i="5"/>
  <c r="BA26" i="5"/>
  <c r="BA30" i="5"/>
  <c r="BA27" i="5"/>
  <c r="BA8" i="5"/>
  <c r="BA34" i="5"/>
  <c r="BA9" i="5"/>
  <c r="AX41" i="5"/>
  <c r="AY41" i="5"/>
  <c r="BA16" i="4"/>
  <c r="BA17" i="4"/>
  <c r="BA26" i="4"/>
  <c r="BA14" i="4"/>
  <c r="BA19" i="4"/>
  <c r="BA10" i="4"/>
  <c r="BA29" i="4"/>
  <c r="BA7" i="4"/>
  <c r="BA4" i="4"/>
  <c r="BA12" i="4"/>
  <c r="BA22" i="4"/>
  <c r="BA6" i="4"/>
  <c r="BA11" i="4"/>
  <c r="BA24" i="4"/>
  <c r="BA3" i="4"/>
  <c r="BA33" i="4"/>
  <c r="BA30" i="4"/>
  <c r="BA9" i="4"/>
  <c r="BA32" i="4"/>
  <c r="BA34" i="4"/>
  <c r="BA18" i="4"/>
  <c r="BA15" i="4"/>
  <c r="BA35" i="4"/>
  <c r="BA28" i="4"/>
  <c r="BA25" i="4"/>
  <c r="BA20" i="4"/>
  <c r="BA5" i="4"/>
  <c r="BA21" i="4"/>
  <c r="BA8" i="4"/>
  <c r="BA27" i="4"/>
  <c r="BA23" i="4"/>
  <c r="BA13" i="4"/>
  <c r="BA31" i="4"/>
  <c r="AQ40" i="1"/>
  <c r="AQ38" i="4" s="1"/>
  <c r="AP40" i="1"/>
  <c r="AP38" i="4" s="1"/>
  <c r="AK40" i="1"/>
  <c r="AK38" i="4" s="1"/>
  <c r="AJ40" i="1"/>
  <c r="AJ38" i="4" s="1"/>
  <c r="AI40" i="1"/>
  <c r="AI38" i="4" s="1"/>
  <c r="AH40" i="1"/>
  <c r="AH38" i="4" s="1"/>
  <c r="AG40" i="1"/>
  <c r="AG38" i="4" s="1"/>
  <c r="AE40" i="1"/>
  <c r="AE38" i="4" s="1"/>
  <c r="AF40" i="1"/>
  <c r="AF38" i="4" s="1"/>
  <c r="AD40" i="1"/>
  <c r="AD38" i="4" s="1"/>
  <c r="B40" i="1"/>
  <c r="B38" i="4" s="1"/>
  <c r="C40" i="1"/>
  <c r="C38" i="4" s="1"/>
  <c r="D40" i="1"/>
  <c r="D38" i="4" s="1"/>
  <c r="E40" i="1"/>
  <c r="E38" i="4" s="1"/>
  <c r="F40" i="1"/>
  <c r="F38" i="4" s="1"/>
  <c r="G40" i="1"/>
  <c r="G38" i="4" s="1"/>
  <c r="H40" i="1"/>
  <c r="H38" i="4" s="1"/>
  <c r="I40" i="1"/>
  <c r="I38" i="4" s="1"/>
  <c r="J40" i="1"/>
  <c r="J38" i="4" s="1"/>
  <c r="K40" i="1"/>
  <c r="K38" i="4" s="1"/>
  <c r="L40" i="1"/>
  <c r="L38" i="4" s="1"/>
  <c r="M40" i="1"/>
  <c r="M38" i="4" s="1"/>
  <c r="N40" i="1"/>
  <c r="N38" i="4" s="1"/>
  <c r="O40" i="1"/>
  <c r="O38" i="4" s="1"/>
  <c r="P40" i="1"/>
  <c r="P38" i="4" s="1"/>
  <c r="Q40" i="1"/>
  <c r="Q38" i="4" s="1"/>
  <c r="R40" i="1"/>
  <c r="R38" i="4" s="1"/>
  <c r="S40" i="1"/>
  <c r="S38" i="4" s="1"/>
  <c r="T40" i="1"/>
  <c r="T38" i="4" s="1"/>
  <c r="U40" i="1"/>
  <c r="U38" i="4" s="1"/>
  <c r="V40" i="1"/>
  <c r="V38" i="4" s="1"/>
  <c r="X40" i="1"/>
  <c r="X38" i="4" s="1"/>
  <c r="Y40" i="1"/>
  <c r="Y38" i="4" s="1"/>
  <c r="Z40" i="1"/>
  <c r="Z38" i="4" s="1"/>
  <c r="AA40" i="1"/>
  <c r="AA38" i="4" s="1"/>
  <c r="AB40" i="1"/>
  <c r="AB38" i="4" s="1"/>
  <c r="AC40" i="1"/>
  <c r="AC38" i="4" s="1"/>
  <c r="AW41" i="5"/>
  <c r="AM40" i="4"/>
  <c r="AN40" i="4"/>
  <c r="AG40" i="4"/>
  <c r="B40" i="4"/>
  <c r="C40" i="4"/>
  <c r="AU41" i="5"/>
  <c r="AV41" i="5"/>
  <c r="AV40" i="4"/>
  <c r="AT41" i="5"/>
  <c r="AS41" i="5"/>
  <c r="AR41" i="5"/>
  <c r="AQ41" i="5"/>
  <c r="AP41" i="5"/>
  <c r="AM41" i="5"/>
  <c r="AN41" i="5"/>
  <c r="AO41" i="5"/>
  <c r="AL41" i="5"/>
  <c r="AK41" i="5"/>
  <c r="C41" i="5"/>
  <c r="D41" i="5"/>
  <c r="E41" i="5"/>
  <c r="B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K40" i="4"/>
  <c r="D40" i="4"/>
  <c r="E40" i="4"/>
  <c r="F40" i="4"/>
  <c r="G40" i="4"/>
  <c r="H40" i="4"/>
  <c r="I40" i="4"/>
  <c r="J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H40" i="4"/>
  <c r="AI40" i="4"/>
  <c r="AJ40" i="4"/>
  <c r="AK40" i="4"/>
  <c r="AL40" i="4"/>
  <c r="AO40" i="4"/>
  <c r="AP40" i="4"/>
  <c r="AQ40" i="4"/>
  <c r="AR40" i="4"/>
  <c r="AS40" i="4"/>
  <c r="AT40" i="4"/>
  <c r="AU40" i="4"/>
  <c r="BF16" i="1" l="1"/>
  <c r="BD11" i="1"/>
  <c r="BD36" i="1"/>
  <c r="BD25" i="1"/>
  <c r="BD29" i="1"/>
  <c r="BD22" i="1"/>
  <c r="BD37" i="1"/>
  <c r="BD16" i="1"/>
  <c r="BD10" i="1"/>
  <c r="BD6" i="1"/>
  <c r="BD28" i="1"/>
  <c r="BF22" i="1"/>
  <c r="BF29" i="1"/>
  <c r="BD23" i="1"/>
  <c r="BD5" i="1"/>
  <c r="BD8" i="1"/>
  <c r="BD15" i="1"/>
  <c r="BD9" i="1"/>
  <c r="BD32" i="1"/>
  <c r="BD39" i="1"/>
  <c r="BA41" i="5"/>
  <c r="BF14" i="1"/>
  <c r="BF37" i="1"/>
  <c r="BF20" i="1"/>
  <c r="BD14" i="1"/>
  <c r="BD24" i="1"/>
  <c r="BF23" i="1"/>
  <c r="BF5" i="1"/>
  <c r="BD20" i="1"/>
  <c r="BF10" i="1"/>
  <c r="BF39" i="1"/>
  <c r="BD35" i="1"/>
  <c r="BF27" i="1"/>
  <c r="BF30" i="1"/>
  <c r="BD27" i="1"/>
  <c r="BF18" i="1"/>
  <c r="BD30" i="1"/>
  <c r="BF12" i="1"/>
  <c r="BF17" i="1"/>
  <c r="BF19" i="1"/>
  <c r="BF11" i="1"/>
  <c r="BD12" i="1"/>
  <c r="BF26" i="1"/>
  <c r="BF33" i="1"/>
  <c r="BF21" i="1"/>
  <c r="BD38" i="1"/>
  <c r="BD17" i="1"/>
  <c r="BF36" i="1"/>
  <c r="BD19" i="1"/>
  <c r="BD26" i="1"/>
  <c r="BF28" i="1"/>
  <c r="BD18" i="1"/>
  <c r="BF13" i="1"/>
  <c r="BF31" i="1"/>
  <c r="BF35" i="1"/>
  <c r="BF25" i="1"/>
  <c r="BF7" i="1"/>
  <c r="BF32" i="1"/>
  <c r="BF9" i="1"/>
  <c r="BF24" i="1"/>
  <c r="BF38" i="1"/>
  <c r="BD33" i="1"/>
  <c r="BD7" i="1"/>
  <c r="BF6" i="1"/>
  <c r="BF15" i="1"/>
  <c r="BF8" i="1"/>
  <c r="BD13" i="1"/>
  <c r="BD31" i="1"/>
  <c r="BF34" i="1"/>
  <c r="BD34" i="1"/>
</calcChain>
</file>

<file path=xl/sharedStrings.xml><?xml version="1.0" encoding="utf-8"?>
<sst xmlns="http://schemas.openxmlformats.org/spreadsheetml/2006/main" count="331" uniqueCount="127">
  <si>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</si>
  <si>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</si>
  <si>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</si>
  <si>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</si>
  <si>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</si>
  <si>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</si>
  <si>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</si>
  <si>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</si>
  <si>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</si>
  <si>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</si>
  <si>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</si>
  <si>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</si>
  <si>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</si>
  <si>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</si>
  <si>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</si>
  <si>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</si>
  <si>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</si>
  <si>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</si>
  <si>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PLAYER</t>
  </si>
  <si>
    <t>PANDA</t>
  </si>
  <si>
    <t>VINCE</t>
  </si>
  <si>
    <t>PRESTON</t>
  </si>
  <si>
    <t>PLAYED</t>
  </si>
  <si>
    <t>WON</t>
  </si>
  <si>
    <t>DRAWN</t>
  </si>
  <si>
    <t>LOST</t>
  </si>
  <si>
    <t>%</t>
  </si>
  <si>
    <t>PTS</t>
  </si>
  <si>
    <t>G/D</t>
  </si>
  <si>
    <t>POSITION</t>
  </si>
  <si>
    <t>SCORE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</si>
  <si>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</si>
  <si>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</si>
  <si>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</si>
  <si>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</si>
  <si>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</si>
  <si>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</si>
  <si>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</si>
  <si>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</si>
  <si>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</si>
  <si>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</si>
  <si>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</si>
  <si>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# PLAYERS</t>
  </si>
  <si>
    <t>WK 30</t>
  </si>
  <si>
    <t>WK 31</t>
  </si>
  <si>
    <t>WK 32</t>
  </si>
  <si>
    <t>P</t>
  </si>
  <si>
    <t>W</t>
  </si>
  <si>
    <t>D</t>
  </si>
  <si>
    <t>L</t>
  </si>
  <si>
    <t>GD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</si>
  <si>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</si>
  <si>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</si>
  <si>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</si>
  <si>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</si>
  <si>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</si>
  <si>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</si>
  <si>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</si>
  <si>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</si>
  <si>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</si>
  <si>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DOGGER</t>
  </si>
  <si>
    <t>VOTES</t>
  </si>
  <si>
    <t># VOTES</t>
  </si>
  <si>
    <t>WINS</t>
  </si>
  <si>
    <t>BANKSY</t>
  </si>
  <si>
    <t>WK 42</t>
  </si>
  <si>
    <t>SHARED</t>
  </si>
  <si>
    <t>WK 43</t>
  </si>
  <si>
    <t>WK 44</t>
  </si>
  <si>
    <t>WK 45</t>
  </si>
  <si>
    <t>WK 46</t>
  </si>
  <si>
    <t>TOTAL</t>
  </si>
  <si>
    <t>Total</t>
  </si>
  <si>
    <t>FRED</t>
  </si>
  <si>
    <t>STEPTOE</t>
  </si>
  <si>
    <t>POSH CHRIS</t>
  </si>
  <si>
    <t>ELBOW</t>
  </si>
  <si>
    <t>SMUDGE</t>
  </si>
  <si>
    <t>ARTIST</t>
  </si>
  <si>
    <t>INSPECTOR GADGET</t>
  </si>
  <si>
    <t>WK 47</t>
  </si>
  <si>
    <t>DWARF</t>
  </si>
  <si>
    <t>FLO</t>
  </si>
  <si>
    <t>CAPTAIN KIRK</t>
  </si>
  <si>
    <t>WK 48</t>
  </si>
  <si>
    <t>CARZOLA</t>
  </si>
  <si>
    <t>WK 49</t>
  </si>
  <si>
    <t>FATHER TED</t>
  </si>
  <si>
    <t>GAZZA</t>
  </si>
  <si>
    <t>WILSON</t>
  </si>
  <si>
    <t>Week</t>
  </si>
  <si>
    <t>Captain</t>
  </si>
  <si>
    <t>Called In 1</t>
  </si>
  <si>
    <t>Called In 2</t>
  </si>
  <si>
    <t>Result</t>
  </si>
  <si>
    <t>BRUCE</t>
  </si>
  <si>
    <t>WOGER</t>
  </si>
  <si>
    <t>ZIGZAG</t>
  </si>
  <si>
    <t>SONES</t>
  </si>
  <si>
    <t>MICK</t>
  </si>
  <si>
    <t>STEVE P</t>
  </si>
  <si>
    <t>Chosen</t>
  </si>
  <si>
    <t>As Captain</t>
  </si>
  <si>
    <t>WK 50</t>
  </si>
  <si>
    <t>DUNCAN</t>
  </si>
  <si>
    <t>KERMIT</t>
  </si>
  <si>
    <t>DOM</t>
  </si>
  <si>
    <t>IAN</t>
  </si>
  <si>
    <t>MATT B</t>
  </si>
  <si>
    <t>MARLOW DUKES 2024 - Goals</t>
  </si>
  <si>
    <t>BAZ</t>
  </si>
  <si>
    <t>GUEST</t>
  </si>
  <si>
    <t>OG</t>
  </si>
  <si>
    <t>PHANTOM</t>
  </si>
  <si>
    <t>MOO</t>
  </si>
  <si>
    <t>Games</t>
  </si>
  <si>
    <t>Ratio</t>
  </si>
  <si>
    <t xml:space="preserve">STRAIGHT ROB </t>
  </si>
  <si>
    <t>SONESY</t>
  </si>
  <si>
    <t>NEW?</t>
  </si>
  <si>
    <t>MARLOW DUKES 2025</t>
  </si>
  <si>
    <t xml:space="preserve">MAMAS </t>
  </si>
  <si>
    <t>MAMAS</t>
  </si>
  <si>
    <t>Void</t>
  </si>
  <si>
    <t>Mamas - Captain Kirk</t>
  </si>
  <si>
    <t>Lost 2-3</t>
  </si>
  <si>
    <t>Mamas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</si>
</sst>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17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0.7999816888943144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7" applyNumberFormat="0" applyFont="0" applyAlignment="0" applyProtection="0"/>
  </cellStyleXfs>
  <cellXfs count="6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1" xfId="0" applyFont="1" applyBorder="1"/>
    <xf numFmtId="0" fontId="2" fillId="0" borderId="0" xfId="0" applyFont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0" applyNumberFormat="1"/>
    <xf numFmtId="0" fontId="6" fillId="0" borderId="0" xfId="0" applyFont="1"/>
    <xf numFmtId="0" fontId="7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2" xfId="0" applyFont="1" applyBorder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/>
    </xf>
    <xf numFmtId="0" fontId="6" fillId="0" borderId="1" xfId="0" applyFont="1" applyBorder="1"/>
    <xf numFmtId="0" fontId="3" fillId="0" borderId="3" xfId="0" applyFont="1" applyBorder="1"/>
    <xf numFmtId="0" fontId="2" fillId="0" borderId="1" xfId="0" applyFont="1" applyBorder="1" applyAlignment="1">
      <alignment horizontal="left"/>
    </xf>
    <xf numFmtId="0" fontId="2" fillId="0" borderId="4" xfId="0" applyFont="1" applyBorder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indent="1"/>
    </xf>
    <xf numFmtId="0" fontId="7" fillId="0" borderId="0" xfId="0" quotePrefix="1" applyFont="1" applyAlignment="1">
      <alignment horizontal="center"/>
    </xf>
    <xf numFmtId="0" fontId="6" fillId="0" borderId="2" xfId="0" applyFont="1" applyBorder="1"/>
    <xf numFmtId="0" fontId="7" fillId="0" borderId="2" xfId="0" applyFont="1" applyBorder="1" applyAlignment="1">
      <alignment horizontal="center"/>
    </xf>
    <xf numFmtId="0" fontId="0" fillId="0" borderId="0" xfId="0" applyAlignment="1">
      <alignment horizontal="left" indent="2"/>
    </xf>
    <xf numFmtId="16" fontId="2" fillId="0" borderId="1" xfId="0" applyNumberFormat="1" applyFont="1" applyBorder="1"/>
    <xf numFmtId="0" fontId="0" fillId="0" borderId="0" xfId="0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right" indent="1"/>
    </xf>
    <xf numFmtId="0" fontId="3" fillId="0" borderId="5" xfId="0" applyFont="1" applyBorder="1"/>
    <xf numFmtId="0" fontId="0" fillId="0" borderId="0" xfId="0" applyAlignment="1">
      <alignment vertical="top"/>
    </xf>
    <xf numFmtId="0" fontId="3" fillId="0" borderId="6" xfId="0" applyFont="1" applyBorder="1"/>
    <xf numFmtId="0" fontId="11" fillId="0" borderId="0" xfId="0" applyFont="1"/>
    <xf numFmtId="9" fontId="3" fillId="0" borderId="0" xfId="0" applyNumberFormat="1" applyFont="1"/>
    <xf numFmtId="16" fontId="0" fillId="0" borderId="0" xfId="0" quotePrefix="1" applyNumberFormat="1" applyAlignment="1">
      <alignment horizontal="center"/>
    </xf>
    <xf numFmtId="0" fontId="10" fillId="0" borderId="0" xfId="0" applyFont="1"/>
    <xf numFmtId="16" fontId="7" fillId="0" borderId="0" xfId="0" quotePrefix="1" applyNumberFormat="1" applyFont="1" applyAlignment="1">
      <alignment horizontal="center"/>
    </xf>
    <xf numFmtId="16" fontId="0" fillId="0" borderId="0" xfId="0" applyNumberFormat="1"/>
    <xf numFmtId="0" fontId="0" fillId="3" borderId="1" xfId="0" applyFill="1" applyBorder="1" applyAlignment="1">
      <alignment horizontal="center"/>
    </xf>
    <xf numFmtId="0" fontId="9" fillId="0" borderId="1" xfId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12" xfId="0" applyBorder="1"/>
    <xf numFmtId="0" fontId="0" fillId="0" borderId="0" xfId="0" applyAlignment="1">
      <alignment horizontal="right" vertical="top"/>
    </xf>
    <xf numFmtId="164" fontId="0" fillId="0" borderId="0" xfId="0" applyNumberFormat="1"/>
    <xf numFmtId="0" fontId="14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9" fillId="3" borderId="1" xfId="1" applyFont="1" applyFill="1" applyBorder="1" applyAlignment="1">
      <alignment horizontal="center"/>
    </xf>
    <xf numFmtId="0" fontId="0" fillId="0" borderId="0" xfId="0" applyBorder="1"/>
    <xf numFmtId="0" fontId="0" fillId="0" borderId="1" xfId="0" applyFill="1" applyBorder="1" applyAlignment="1">
      <alignment horizontal="center"/>
    </xf>
    <xf numFmtId="0" fontId="2" fillId="0" borderId="1" xfId="0" applyFont="1" applyFill="1" applyBorder="1"/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G74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3" sqref="I23"/>
    </sheetView>
  </sheetViews>
  <sheetFormatPr baseColWidth="10" defaultColWidth="8.83203125" defaultRowHeight="15" outlineLevelCol="1" x14ac:dyDescent="0.2"/>
  <cols>
    <col min="1" max="1" width="22.6640625" customWidth="1"/>
    <col min="2" max="2" width="7" customWidth="1"/>
    <col min="3" max="6" width="6" customWidth="1"/>
    <col min="7" max="7" width="6.6640625" customWidth="1" collapsed="1"/>
    <col min="8" max="8" width="7" customWidth="1"/>
    <col min="9" max="9" width="6.83203125" customWidth="1"/>
    <col min="10" max="10" width="7.1640625" customWidth="1"/>
    <col min="11" max="11" width="6.83203125" customWidth="1"/>
    <col min="12" max="12" width="7.5" customWidth="1" collapsed="1"/>
    <col min="13" max="13" width="6.6640625" customWidth="1"/>
    <col min="14" max="14" width="7.33203125" customWidth="1"/>
    <col min="15" max="16" width="6" customWidth="1"/>
    <col min="17" max="18" width="6" hidden="1" customWidth="1" outlineLevel="1"/>
    <col min="19" max="20" width="6.83203125" hidden="1" customWidth="1" outlineLevel="1"/>
    <col min="21" max="21" width="7.1640625" hidden="1" customWidth="1" outlineLevel="1"/>
    <col min="22" max="22" width="6.83203125" hidden="1" customWidth="1" outlineLevel="1" collapsed="1"/>
    <col min="23" max="23" width="6.83203125" style="8" hidden="1" customWidth="1" outlineLevel="1"/>
    <col min="24" max="24" width="6.6640625" hidden="1" customWidth="1" outlineLevel="1"/>
    <col min="25" max="27" width="6.5" hidden="1" customWidth="1" outlineLevel="1"/>
    <col min="28" max="28" width="6.6640625" hidden="1" customWidth="1" outlineLevel="1"/>
    <col min="29" max="31" width="6" hidden="1" customWidth="1" outlineLevel="1"/>
    <col min="32" max="32" width="6.5" hidden="1" customWidth="1" outlineLevel="1" collapsed="1"/>
    <col min="33" max="36" width="6.5" style="17" hidden="1" customWidth="1" outlineLevel="1"/>
    <col min="37" max="37" width="6.33203125" style="17" hidden="1" customWidth="1" outlineLevel="1"/>
    <col min="38" max="39" width="6.83203125" style="17" hidden="1" customWidth="1" outlineLevel="1"/>
    <col min="40" max="41" width="6.6640625" style="17" hidden="1" customWidth="1" outlineLevel="1"/>
    <col min="42" max="42" width="6.5" style="17" hidden="1" customWidth="1" outlineLevel="1"/>
    <col min="43" max="49" width="6.6640625" style="17" hidden="1" customWidth="1" outlineLevel="1"/>
    <col min="50" max="50" width="8.33203125" style="17" hidden="1" customWidth="1" outlineLevel="1"/>
    <col min="51" max="51" width="9.1640625" customWidth="1" collapsed="1"/>
    <col min="54" max="54" width="10.33203125" customWidth="1"/>
  </cols>
  <sheetData>
    <row r="1" spans="1:59" x14ac:dyDescent="0.2">
      <c r="A1" s="5" t="s">
        <v>120</v>
      </c>
      <c r="B1" s="5"/>
      <c r="D1" s="1"/>
      <c r="F1" s="2"/>
      <c r="H1" s="3"/>
    </row>
    <row r="2" spans="1:59" x14ac:dyDescent="0.2">
      <c r="B2" s="41">
        <v>45664</v>
      </c>
      <c r="C2" s="41">
        <v>45671</v>
      </c>
      <c r="D2" s="41">
        <v>45678</v>
      </c>
      <c r="E2" s="41">
        <v>45685</v>
      </c>
      <c r="F2" s="41">
        <v>45692</v>
      </c>
      <c r="G2" s="41">
        <v>45699</v>
      </c>
      <c r="H2" s="41">
        <v>45706</v>
      </c>
      <c r="I2" s="41">
        <v>45713</v>
      </c>
      <c r="J2" s="41">
        <v>45720</v>
      </c>
      <c r="K2" s="41">
        <v>45727</v>
      </c>
      <c r="L2" s="41">
        <v>45734</v>
      </c>
      <c r="M2" s="41">
        <v>45741</v>
      </c>
      <c r="N2" s="41">
        <v>45748</v>
      </c>
      <c r="O2" s="41">
        <v>45755</v>
      </c>
      <c r="P2" s="41">
        <v>45762</v>
      </c>
      <c r="Q2" s="41">
        <v>45769</v>
      </c>
      <c r="R2" s="41">
        <v>45776</v>
      </c>
      <c r="S2" s="41">
        <v>45783</v>
      </c>
      <c r="T2" s="41">
        <v>45790</v>
      </c>
      <c r="U2" s="41">
        <v>45797</v>
      </c>
      <c r="V2" s="41">
        <v>45804</v>
      </c>
      <c r="W2" s="41">
        <v>45811</v>
      </c>
      <c r="X2" s="41">
        <v>45818</v>
      </c>
      <c r="Y2" s="41">
        <v>45825</v>
      </c>
      <c r="Z2" s="41">
        <v>45832</v>
      </c>
      <c r="AA2" s="41">
        <v>45839</v>
      </c>
      <c r="AB2" s="41">
        <v>45846</v>
      </c>
      <c r="AC2" s="41">
        <v>45853</v>
      </c>
      <c r="AD2" s="41">
        <v>45860</v>
      </c>
      <c r="AE2" s="41">
        <v>45867</v>
      </c>
      <c r="AF2" s="41">
        <v>45874</v>
      </c>
      <c r="AG2" s="41">
        <v>45881</v>
      </c>
      <c r="AH2" s="41">
        <v>45888</v>
      </c>
      <c r="AI2" s="41">
        <v>45895</v>
      </c>
      <c r="AJ2" s="41">
        <v>45902</v>
      </c>
      <c r="AK2" s="41">
        <v>45909</v>
      </c>
      <c r="AL2" s="41">
        <v>45916</v>
      </c>
      <c r="AM2" s="41">
        <v>45923</v>
      </c>
      <c r="AN2" s="41">
        <v>45930</v>
      </c>
      <c r="AO2" s="41">
        <v>45937</v>
      </c>
      <c r="AP2" s="41">
        <v>45944</v>
      </c>
      <c r="AQ2" s="41">
        <v>45951</v>
      </c>
      <c r="AR2" s="41">
        <v>45958</v>
      </c>
      <c r="AS2" s="41">
        <v>45965</v>
      </c>
      <c r="AT2" s="41">
        <v>45972</v>
      </c>
      <c r="AU2" s="41">
        <v>45979</v>
      </c>
      <c r="AV2" s="41">
        <v>45986</v>
      </c>
      <c r="AW2" s="41">
        <v>45993</v>
      </c>
      <c r="AX2" s="41">
        <v>46000</v>
      </c>
    </row>
    <row r="3" spans="1:59" s="5" customFormat="1" x14ac:dyDescent="0.2">
      <c r="A3" s="6" t="s">
        <v>18</v>
      </c>
      <c r="B3" s="6" t="s">
        <v>0</v>
      </c>
      <c r="C3" s="19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  <c r="R3" s="6" t="s">
        <v>16</v>
      </c>
      <c r="S3" s="6" t="s">
        <v>17</v>
      </c>
      <c r="T3" s="6" t="s">
        <v>31</v>
      </c>
      <c r="U3" s="6" t="s">
        <v>32</v>
      </c>
      <c r="V3" s="6" t="s">
        <v>33</v>
      </c>
      <c r="W3" s="15" t="s">
        <v>34</v>
      </c>
      <c r="X3" s="6" t="s">
        <v>35</v>
      </c>
      <c r="Y3" s="6" t="s">
        <v>36</v>
      </c>
      <c r="Z3" s="6" t="s">
        <v>37</v>
      </c>
      <c r="AA3" s="6" t="s">
        <v>38</v>
      </c>
      <c r="AB3" s="6" t="s">
        <v>39</v>
      </c>
      <c r="AC3" s="6" t="s">
        <v>40</v>
      </c>
      <c r="AD3" s="6" t="s">
        <v>41</v>
      </c>
      <c r="AE3" s="6" t="s">
        <v>43</v>
      </c>
      <c r="AF3" s="6" t="s">
        <v>44</v>
      </c>
      <c r="AG3" s="6" t="s">
        <v>45</v>
      </c>
      <c r="AH3" s="6" t="s">
        <v>51</v>
      </c>
      <c r="AI3" s="6" t="s">
        <v>52</v>
      </c>
      <c r="AJ3" s="6" t="s">
        <v>53</v>
      </c>
      <c r="AK3" s="6" t="s">
        <v>54</v>
      </c>
      <c r="AL3" s="6" t="s">
        <v>55</v>
      </c>
      <c r="AM3" s="6" t="s">
        <v>56</v>
      </c>
      <c r="AN3" s="6" t="s">
        <v>57</v>
      </c>
      <c r="AO3" s="6" t="s">
        <v>58</v>
      </c>
      <c r="AP3" s="6" t="s">
        <v>59</v>
      </c>
      <c r="AQ3" s="6" t="s">
        <v>65</v>
      </c>
      <c r="AR3" s="6" t="s">
        <v>67</v>
      </c>
      <c r="AS3" s="19" t="s">
        <v>68</v>
      </c>
      <c r="AT3" s="6" t="s">
        <v>69</v>
      </c>
      <c r="AU3" s="6" t="s">
        <v>70</v>
      </c>
      <c r="AV3" s="6" t="s">
        <v>80</v>
      </c>
      <c r="AW3" s="6" t="s">
        <v>84</v>
      </c>
      <c r="AX3" s="6" t="s">
        <v>86</v>
      </c>
      <c r="AY3" s="5" t="s">
        <v>29</v>
      </c>
      <c r="AZ3" s="5" t="s">
        <v>22</v>
      </c>
      <c r="BA3" s="5" t="s">
        <v>23</v>
      </c>
      <c r="BB3" s="5" t="s">
        <v>24</v>
      </c>
      <c r="BC3" s="5" t="s">
        <v>25</v>
      </c>
      <c r="BD3" s="5" t="s">
        <v>27</v>
      </c>
      <c r="BE3" s="9" t="s">
        <v>28</v>
      </c>
      <c r="BF3" s="9" t="s">
        <v>26</v>
      </c>
      <c r="BG3" s="9"/>
    </row>
    <row r="4" spans="1:59" s="5" customFormat="1" x14ac:dyDescent="0.2">
      <c r="A4" s="6"/>
      <c r="B4" s="6"/>
      <c r="C4" s="19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6"/>
      <c r="AD4" s="6"/>
      <c r="AE4" s="6"/>
      <c r="AF4" s="6"/>
      <c r="AG4" s="21"/>
      <c r="AH4" s="6"/>
      <c r="AI4" s="21"/>
      <c r="AJ4" s="21"/>
      <c r="AK4" s="21"/>
      <c r="AL4" s="21"/>
      <c r="AM4" s="21"/>
      <c r="AN4" s="21"/>
      <c r="AO4" s="21"/>
      <c r="AP4" s="21"/>
      <c r="AQ4" s="21"/>
      <c r="AR4" s="6"/>
      <c r="AS4" s="19"/>
      <c r="AT4" s="6"/>
      <c r="AU4" s="6"/>
      <c r="AV4" s="6"/>
      <c r="AW4" s="6"/>
      <c r="AX4" s="6"/>
      <c r="BE4" s="9"/>
      <c r="BF4" s="9"/>
      <c r="BG4" s="9"/>
    </row>
    <row r="5" spans="1:59" s="5" customFormat="1" ht="16" thickBot="1" x14ac:dyDescent="0.25">
      <c r="A5" s="20" t="s">
        <v>83</v>
      </c>
      <c r="B5" s="62"/>
      <c r="C5" s="61">
        <v>1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49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31">
        <v>1</v>
      </c>
      <c r="AZ5" s="8">
        <f>COUNT(B5:AX5)</f>
        <v>1</v>
      </c>
      <c r="BA5" s="8">
        <f>COUNTIF($B5:$AX5, "&gt;=1")</f>
        <v>1</v>
      </c>
      <c r="BB5" s="8">
        <f>COUNTIF($B5:$AX5, "0")</f>
        <v>0</v>
      </c>
      <c r="BC5" s="8">
        <f>COUNTIF($B5:$AX5, "&lt;0")</f>
        <v>0</v>
      </c>
      <c r="BD5" s="8">
        <f>SUM(BA5*3)+BB5</f>
        <v>3</v>
      </c>
      <c r="BE5" s="8">
        <f>SUM(B5:AX5)</f>
        <v>1</v>
      </c>
      <c r="BF5" s="10">
        <f>SUM(BA5*3+BB5*1)/SUM(AZ5*3)</f>
        <v>1</v>
      </c>
      <c r="BG5" s="10"/>
    </row>
    <row r="6" spans="1:59" x14ac:dyDescent="0.2">
      <c r="A6" s="33" t="s">
        <v>106</v>
      </c>
      <c r="B6" s="63"/>
      <c r="C6" s="50">
        <v>1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1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31">
        <v>2</v>
      </c>
      <c r="AZ6" s="8">
        <f>COUNT(B6:AX6)</f>
        <v>1</v>
      </c>
      <c r="BA6" s="8">
        <f>COUNTIF($B6:$AX6, "&gt;=1")</f>
        <v>1</v>
      </c>
      <c r="BB6" s="8">
        <f>COUNTIF($B6:$AX6, "0")</f>
        <v>0</v>
      </c>
      <c r="BC6" s="8">
        <f>COUNTIF($B6:$AX6, "&lt;0")</f>
        <v>0</v>
      </c>
      <c r="BD6" s="8">
        <f>SUM(BA6*3)+BB6</f>
        <v>3</v>
      </c>
      <c r="BE6" s="8">
        <f>SUM(B6:AX6)</f>
        <v>1</v>
      </c>
      <c r="BF6" s="10">
        <f>SUM(BA6*3+BB6*1)/SUM(AZ6*3)</f>
        <v>1</v>
      </c>
      <c r="BG6" s="10"/>
    </row>
    <row r="7" spans="1:59" x14ac:dyDescent="0.2">
      <c r="A7" s="35" t="s">
        <v>82</v>
      </c>
      <c r="B7" s="42"/>
      <c r="C7" s="7">
        <v>1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52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31">
        <v>3</v>
      </c>
      <c r="AZ7" s="8">
        <f>COUNT(B7:AX7)</f>
        <v>1</v>
      </c>
      <c r="BA7" s="8">
        <f>COUNTIF($B7:$AX7, "&gt;=1")</f>
        <v>1</v>
      </c>
      <c r="BB7" s="8">
        <f>COUNTIF($B7:$AX7, "0")</f>
        <v>0</v>
      </c>
      <c r="BC7" s="8">
        <f>COUNTIF($B7:$AX7, "&lt;0")</f>
        <v>0</v>
      </c>
      <c r="BD7" s="8">
        <f>SUM(BA7*3)+BB7</f>
        <v>3</v>
      </c>
      <c r="BE7" s="8">
        <f>SUM(B7:AX7)</f>
        <v>1</v>
      </c>
      <c r="BF7" s="10">
        <f>SUM(BA7*3+BB7*1)/SUM(AZ7*3)</f>
        <v>1</v>
      </c>
      <c r="BG7" s="10"/>
    </row>
    <row r="8" spans="1:59" ht="16" thickBot="1" x14ac:dyDescent="0.25">
      <c r="A8" s="20" t="s">
        <v>105</v>
      </c>
      <c r="B8" s="62"/>
      <c r="C8" s="18">
        <v>1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49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31">
        <v>4</v>
      </c>
      <c r="AZ8" s="8">
        <f>COUNT(B8:AX8)</f>
        <v>1</v>
      </c>
      <c r="BA8" s="8">
        <f>COUNTIF($B8:$AX8, "&gt;=1")</f>
        <v>1</v>
      </c>
      <c r="BB8" s="8">
        <f>COUNTIF($B8:$AX8, "0")</f>
        <v>0</v>
      </c>
      <c r="BC8" s="8">
        <f>COUNTIF($B8:$AX8, "&lt;0")</f>
        <v>0</v>
      </c>
      <c r="BD8" s="8">
        <f>SUM(BA8*3)+BB8</f>
        <v>3</v>
      </c>
      <c r="BE8" s="8">
        <f>SUM(B8:AX8)</f>
        <v>1</v>
      </c>
      <c r="BF8" s="10">
        <f>SUM(BA8*3+BB8*1)/SUM(AZ8*3)</f>
        <v>1</v>
      </c>
      <c r="BG8" s="10"/>
    </row>
    <row r="9" spans="1:59" x14ac:dyDescent="0.2">
      <c r="A9" s="14" t="s">
        <v>75</v>
      </c>
      <c r="B9" s="64"/>
      <c r="C9" s="16">
        <v>1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53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31">
        <v>5</v>
      </c>
      <c r="AZ9" s="8">
        <f>COUNT(B9:AX9)</f>
        <v>1</v>
      </c>
      <c r="BA9" s="8">
        <f>COUNTIF($B9:$AX9, "&gt;=1")</f>
        <v>1</v>
      </c>
      <c r="BB9" s="8">
        <f>COUNTIF($B9:$AX9, "0")</f>
        <v>0</v>
      </c>
      <c r="BC9" s="8">
        <f>COUNTIF($B9:$AX9, "&lt;0")</f>
        <v>0</v>
      </c>
      <c r="BD9" s="8">
        <f>SUM(BA9*3)+BB9</f>
        <v>3</v>
      </c>
      <c r="BE9" s="8">
        <f>SUM(B9:AX9)</f>
        <v>1</v>
      </c>
      <c r="BF9" s="10">
        <f>SUM(BA9*3+BB9*1)/SUM(AZ9*3)</f>
        <v>1</v>
      </c>
      <c r="BG9" s="10"/>
    </row>
    <row r="10" spans="1:59" x14ac:dyDescent="0.2">
      <c r="A10" s="14" t="s">
        <v>21</v>
      </c>
      <c r="B10" s="64"/>
      <c r="C10" s="16">
        <v>1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7"/>
      <c r="O10" s="7"/>
      <c r="P10" s="7"/>
      <c r="Q10" s="7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53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31">
        <v>6</v>
      </c>
      <c r="AZ10" s="8">
        <f>COUNT(B10:AX10)</f>
        <v>1</v>
      </c>
      <c r="BA10" s="8">
        <f>COUNTIF($B10:$AX10, "&gt;=1")</f>
        <v>1</v>
      </c>
      <c r="BB10" s="8">
        <f>COUNTIF($B10:$AX10, "0")</f>
        <v>0</v>
      </c>
      <c r="BC10" s="8">
        <f>COUNTIF($B10:$AX10, "&lt;0")</f>
        <v>0</v>
      </c>
      <c r="BD10" s="8">
        <f>SUM(BA10*3)+BB10</f>
        <v>3</v>
      </c>
      <c r="BE10" s="8">
        <f>SUM(B10:AX10)</f>
        <v>1</v>
      </c>
      <c r="BF10" s="10">
        <f>SUM(BA10*3+BB10*1)/SUM(AZ10*3)</f>
        <v>1</v>
      </c>
      <c r="BG10" s="10"/>
    </row>
    <row r="11" spans="1:59" x14ac:dyDescent="0.2">
      <c r="A11" s="4" t="s">
        <v>77</v>
      </c>
      <c r="B11" s="42"/>
      <c r="C11" s="7">
        <v>1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52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31">
        <v>7</v>
      </c>
      <c r="AZ11" s="8">
        <f>COUNT(B11:AX11)</f>
        <v>1</v>
      </c>
      <c r="BA11" s="8">
        <f>COUNTIF($B11:$AX11, "&gt;=1")</f>
        <v>1</v>
      </c>
      <c r="BB11" s="8">
        <f>COUNTIF($B11:$AX11, "0")</f>
        <v>0</v>
      </c>
      <c r="BC11" s="8">
        <f>COUNTIF($B11:$AX11, "&lt;0")</f>
        <v>0</v>
      </c>
      <c r="BD11" s="8">
        <f>SUM(BA11*3)+BB11</f>
        <v>3</v>
      </c>
      <c r="BE11" s="8">
        <f>SUM(B11:AX11)</f>
        <v>1</v>
      </c>
      <c r="BF11" s="10">
        <f>SUM(BA11*3+BB11*1)/SUM(AZ11*3)</f>
        <v>1</v>
      </c>
      <c r="BG11" s="10"/>
    </row>
    <row r="12" spans="1:59" x14ac:dyDescent="0.2">
      <c r="A12" s="4" t="s">
        <v>20</v>
      </c>
      <c r="B12" s="42"/>
      <c r="C12" s="7">
        <v>1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52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31">
        <v>8</v>
      </c>
      <c r="AZ12" s="8">
        <f>COUNT(B12:AX12)</f>
        <v>1</v>
      </c>
      <c r="BA12" s="8">
        <f>COUNTIF($B12:$AX12, "&gt;=1")</f>
        <v>1</v>
      </c>
      <c r="BB12" s="8">
        <f>COUNTIF($B12:$AX12, "0")</f>
        <v>0</v>
      </c>
      <c r="BC12" s="8">
        <f>COUNTIF($B12:$AX12, "&lt;0")</f>
        <v>0</v>
      </c>
      <c r="BD12" s="8">
        <f>SUM(BA12*3)+BB12</f>
        <v>3</v>
      </c>
      <c r="BE12" s="8">
        <f>SUM(B12:AX12)</f>
        <v>1</v>
      </c>
      <c r="BF12" s="10">
        <f>SUM(BA12*3+BB12*1)/SUM(AZ12*3)</f>
        <v>1</v>
      </c>
      <c r="BG12" s="10"/>
    </row>
    <row r="13" spans="1:59" x14ac:dyDescent="0.2">
      <c r="A13" s="4" t="s">
        <v>89</v>
      </c>
      <c r="B13" s="42"/>
      <c r="C13" s="7">
        <v>1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52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31">
        <v>9</v>
      </c>
      <c r="AZ13" s="8">
        <f>COUNT(B13:AX13)</f>
        <v>1</v>
      </c>
      <c r="BA13" s="8">
        <f>COUNTIF($B13:$AX13, "&gt;=1")</f>
        <v>1</v>
      </c>
      <c r="BB13" s="8">
        <f>COUNTIF($B13:$AX13, "0")</f>
        <v>0</v>
      </c>
      <c r="BC13" s="8">
        <f>COUNTIF($B13:$AX13, "&lt;0")</f>
        <v>0</v>
      </c>
      <c r="BD13" s="8">
        <f>SUM(BA13*3)+BB13</f>
        <v>3</v>
      </c>
      <c r="BE13" s="8">
        <f>SUM(B13:AX13)</f>
        <v>1</v>
      </c>
      <c r="BF13" s="10">
        <f>SUM(BA13*3+BB13*1)/SUM(AZ13*3)</f>
        <v>1</v>
      </c>
      <c r="BG13" s="10"/>
    </row>
    <row r="14" spans="1:59" x14ac:dyDescent="0.2">
      <c r="A14" s="4" t="s">
        <v>78</v>
      </c>
      <c r="B14" s="42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52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31">
        <v>14</v>
      </c>
      <c r="AZ14" s="8">
        <f>COUNT(B14:AX14)</f>
        <v>0</v>
      </c>
      <c r="BA14" s="8">
        <f>COUNTIF($B14:$AX14, "&gt;=1")</f>
        <v>0</v>
      </c>
      <c r="BB14" s="8">
        <f>COUNTIF($B14:$AX14, "0")</f>
        <v>0</v>
      </c>
      <c r="BC14" s="8">
        <f>COUNTIF($B14:$AX14, "&lt;0")</f>
        <v>0</v>
      </c>
      <c r="BD14" s="8">
        <f>SUM(BA14*3)+BB14</f>
        <v>0</v>
      </c>
      <c r="BE14" s="8">
        <f>SUM(B14:AX14)</f>
        <v>0</v>
      </c>
      <c r="BF14" s="10" t="e">
        <f>SUM(BA14*3+BB14*1)/SUM(AZ14*3)</f>
        <v>#DIV/0!</v>
      </c>
      <c r="BG14" s="10"/>
    </row>
    <row r="15" spans="1:59" x14ac:dyDescent="0.2">
      <c r="A15" s="4" t="s">
        <v>64</v>
      </c>
      <c r="B15" s="42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52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31">
        <v>15</v>
      </c>
      <c r="AZ15" s="8">
        <f>COUNT(B15:AX15)</f>
        <v>0</v>
      </c>
      <c r="BA15" s="8">
        <f>COUNTIF($B15:$AX15, "&gt;=1")</f>
        <v>0</v>
      </c>
      <c r="BB15" s="8">
        <f>COUNTIF($B15:$AX15, "0")</f>
        <v>0</v>
      </c>
      <c r="BC15" s="8">
        <f>COUNTIF($B15:$AX15, "&lt;0")</f>
        <v>0</v>
      </c>
      <c r="BD15" s="8">
        <f>SUM(BA15*3)+BB15</f>
        <v>0</v>
      </c>
      <c r="BE15" s="8">
        <f>SUM(B15:AX15)</f>
        <v>0</v>
      </c>
      <c r="BF15" s="10" t="e">
        <f>SUM(BA15*3+BB15*1)/SUM(AZ15*3)</f>
        <v>#DIV/0!</v>
      </c>
      <c r="BG15" s="10"/>
    </row>
    <row r="16" spans="1:59" x14ac:dyDescent="0.2">
      <c r="A16" s="4" t="s">
        <v>110</v>
      </c>
      <c r="B16" s="42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52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31">
        <v>14.6909090909091</v>
      </c>
      <c r="AZ16" s="8">
        <f>COUNT(B16:AX16)</f>
        <v>0</v>
      </c>
      <c r="BA16" s="8">
        <f>COUNTIF($B16:$AX16, "&gt;=1")</f>
        <v>0</v>
      </c>
      <c r="BB16" s="8">
        <f>COUNTIF($B16:$AX16, "0")</f>
        <v>0</v>
      </c>
      <c r="BC16" s="8">
        <f>COUNTIF($B16:$AX16, "&lt;0")</f>
        <v>0</v>
      </c>
      <c r="BD16" s="8">
        <f>SUM(BA16*3)+BB16</f>
        <v>0</v>
      </c>
      <c r="BE16" s="8">
        <f>SUM(B16:AX16)</f>
        <v>0</v>
      </c>
      <c r="BF16" s="10" t="e">
        <f>SUM(BA16*3+BB16*1)/SUM(AZ16*3)</f>
        <v>#DIV/0!</v>
      </c>
      <c r="BG16" s="10"/>
    </row>
    <row r="17" spans="1:59" x14ac:dyDescent="0.2">
      <c r="A17" s="4" t="s">
        <v>85</v>
      </c>
      <c r="B17" s="42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52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31">
        <v>16.018181818181802</v>
      </c>
      <c r="AZ17" s="8">
        <f>COUNT(B17:AX17)</f>
        <v>0</v>
      </c>
      <c r="BA17" s="8">
        <f>COUNTIF($B17:$AX17, "&gt;=1")</f>
        <v>0</v>
      </c>
      <c r="BB17" s="8">
        <f>COUNTIF($B17:$AX17, "0")</f>
        <v>0</v>
      </c>
      <c r="BC17" s="8">
        <f>COUNTIF($B17:$AX17, "&lt;0")</f>
        <v>0</v>
      </c>
      <c r="BD17" s="8">
        <f>SUM(BA17*3)+BB17</f>
        <v>0</v>
      </c>
      <c r="BE17" s="8">
        <f>SUM(B17:AX17)</f>
        <v>0</v>
      </c>
      <c r="BF17" s="10" t="e">
        <f>SUM(BA17*3+BB17*1)/SUM(AZ17*3)</f>
        <v>#DIV/0!</v>
      </c>
      <c r="BG17" s="10"/>
    </row>
    <row r="18" spans="1:59" x14ac:dyDescent="0.2">
      <c r="A18" s="4" t="s">
        <v>60</v>
      </c>
      <c r="B18" s="42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52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31">
        <v>17.345454545454601</v>
      </c>
      <c r="AZ18" s="8">
        <f>COUNT(B18:AX18)</f>
        <v>0</v>
      </c>
      <c r="BA18" s="8">
        <f>COUNTIF($B18:$AX18, "&gt;=1")</f>
        <v>0</v>
      </c>
      <c r="BB18" s="8">
        <f>COUNTIF($B18:$AX18, "0")</f>
        <v>0</v>
      </c>
      <c r="BC18" s="8">
        <f>COUNTIF($B18:$AX18, "&lt;0")</f>
        <v>0</v>
      </c>
      <c r="BD18" s="8">
        <f>SUM(BA18*3)+BB18</f>
        <v>0</v>
      </c>
      <c r="BE18" s="8">
        <f>SUM(B18:AX18)</f>
        <v>0</v>
      </c>
      <c r="BF18" s="10" t="e">
        <f>SUM(BA18*3+BB18*1)/SUM(AZ18*3)</f>
        <v>#DIV/0!</v>
      </c>
      <c r="BG18" s="10"/>
    </row>
    <row r="19" spans="1:59" x14ac:dyDescent="0.2">
      <c r="A19" s="4" t="s">
        <v>76</v>
      </c>
      <c r="B19" s="42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52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31">
        <v>18.6727272727273</v>
      </c>
      <c r="AZ19" s="8">
        <f>COUNT(B19:AX19)</f>
        <v>0</v>
      </c>
      <c r="BA19" s="8">
        <f>COUNTIF($B19:$AX19, "&gt;=1")</f>
        <v>0</v>
      </c>
      <c r="BB19" s="8">
        <f>COUNTIF($B19:$AX19, "0")</f>
        <v>0</v>
      </c>
      <c r="BC19" s="8">
        <f>COUNTIF($B19:$AX19, "&lt;0")</f>
        <v>0</v>
      </c>
      <c r="BD19" s="8">
        <f>SUM(BA19*3)+BB19</f>
        <v>0</v>
      </c>
      <c r="BE19" s="8">
        <f>SUM(B19:AX19)</f>
        <v>0</v>
      </c>
      <c r="BF19" s="10" t="e">
        <f>SUM(BA19*3+BB19*1)/SUM(AZ19*3)</f>
        <v>#DIV/0!</v>
      </c>
      <c r="BG19" s="10"/>
    </row>
    <row r="20" spans="1:59" x14ac:dyDescent="0.2">
      <c r="A20" s="4" t="s">
        <v>87</v>
      </c>
      <c r="B20" s="65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52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43"/>
      <c r="AS20" s="7"/>
      <c r="AT20" s="7"/>
      <c r="AU20" s="7"/>
      <c r="AV20" s="7"/>
      <c r="AW20" s="7"/>
      <c r="AX20" s="7"/>
      <c r="AY20" s="31">
        <v>20</v>
      </c>
      <c r="AZ20" s="8">
        <f>COUNT(B20:AX20)</f>
        <v>0</v>
      </c>
      <c r="BA20" s="8">
        <f>COUNTIF($B20:$AX20, "&gt;=1")</f>
        <v>0</v>
      </c>
      <c r="BB20" s="8">
        <f>COUNTIF($B20:$AX20, "0")</f>
        <v>0</v>
      </c>
      <c r="BC20" s="8">
        <f>COUNTIF($B20:$AX20, "&lt;0")</f>
        <v>0</v>
      </c>
      <c r="BD20" s="8">
        <f>SUM(BA20*3)+BB20</f>
        <v>0</v>
      </c>
      <c r="BE20" s="8">
        <f>SUM(B20:AX20)</f>
        <v>0</v>
      </c>
      <c r="BF20" s="10" t="e">
        <f>SUM(BA20*3+BB20*1)/SUM(AZ20*3)</f>
        <v>#DIV/0!</v>
      </c>
      <c r="BG20" s="10"/>
    </row>
    <row r="21" spans="1:59" x14ac:dyDescent="0.2">
      <c r="A21" s="4" t="s">
        <v>73</v>
      </c>
      <c r="B21" s="42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52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31">
        <v>21.3272727272727</v>
      </c>
      <c r="AZ21" s="8">
        <f>COUNT(B21:AX21)</f>
        <v>0</v>
      </c>
      <c r="BA21" s="8">
        <f>COUNTIF($B21:$AX21, "&gt;=1")</f>
        <v>0</v>
      </c>
      <c r="BB21" s="8">
        <f>COUNTIF($B21:$AX21, "0")</f>
        <v>0</v>
      </c>
      <c r="BC21" s="8">
        <f>COUNTIF($B21:$AX21, "&lt;0")</f>
        <v>0</v>
      </c>
      <c r="BD21" s="8">
        <f>SUM(BA21*3)+BB21</f>
        <v>0</v>
      </c>
      <c r="BE21" s="8">
        <f>SUM(B21:AX21)</f>
        <v>0</v>
      </c>
      <c r="BF21" s="10" t="e">
        <f>SUM(BA21*3+BB21*1)/SUM(AZ21*3)</f>
        <v>#DIV/0!</v>
      </c>
      <c r="BG21" s="10"/>
    </row>
    <row r="22" spans="1:59" x14ac:dyDescent="0.2">
      <c r="A22" s="4" t="s">
        <v>88</v>
      </c>
      <c r="B22" s="42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52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31">
        <v>22.654545454545499</v>
      </c>
      <c r="AZ22" s="8">
        <f>COUNT(B22:AX22)</f>
        <v>0</v>
      </c>
      <c r="BA22" s="8">
        <f>COUNTIF($B22:$AX22, "&gt;=1")</f>
        <v>0</v>
      </c>
      <c r="BB22" s="8">
        <f>COUNTIF($B22:$AX22, "0")</f>
        <v>0</v>
      </c>
      <c r="BC22" s="8">
        <f>COUNTIF($B22:$AX22, "&lt;0")</f>
        <v>0</v>
      </c>
      <c r="BD22" s="8">
        <f>SUM(BA22*3)+BB22</f>
        <v>0</v>
      </c>
      <c r="BE22" s="8">
        <f>SUM(B22:AX22)</f>
        <v>0</v>
      </c>
      <c r="BF22" s="10" t="e">
        <f>SUM(BA22*3+BB22*1)/SUM(AZ22*3)</f>
        <v>#DIV/0!</v>
      </c>
      <c r="BG22" s="10"/>
    </row>
    <row r="23" spans="1:59" x14ac:dyDescent="0.2">
      <c r="A23" s="4" t="s">
        <v>108</v>
      </c>
      <c r="B23" s="42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52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31">
        <v>23.981818181818198</v>
      </c>
      <c r="AZ23" s="8">
        <f>COUNT(B23:AX23)</f>
        <v>0</v>
      </c>
      <c r="BA23" s="8">
        <f>COUNTIF($B23:$AX23, "&gt;=1")</f>
        <v>0</v>
      </c>
      <c r="BB23" s="8">
        <f>COUNTIF($B23:$AX23, "0")</f>
        <v>0</v>
      </c>
      <c r="BC23" s="8">
        <f>COUNTIF($B23:$AX23, "&lt;0")</f>
        <v>0</v>
      </c>
      <c r="BD23" s="8">
        <f>SUM(BA23*3)+BB23</f>
        <v>0</v>
      </c>
      <c r="BE23" s="8">
        <f>SUM(B23:AX23)</f>
        <v>0</v>
      </c>
      <c r="BF23" s="10" t="e">
        <f>SUM(BA23*3+BB23*1)/SUM(AZ23*3)</f>
        <v>#DIV/0!</v>
      </c>
      <c r="BG23" s="10"/>
    </row>
    <row r="24" spans="1:59" x14ac:dyDescent="0.2">
      <c r="A24" s="4" t="s">
        <v>99</v>
      </c>
      <c r="B24" s="42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52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31">
        <v>25.309090909090902</v>
      </c>
      <c r="AZ24" s="8">
        <f>COUNT(B24:AX24)</f>
        <v>0</v>
      </c>
      <c r="BA24" s="8">
        <f>COUNTIF($B24:$AX24, "&gt;=1")</f>
        <v>0</v>
      </c>
      <c r="BB24" s="8">
        <f>COUNTIF($B24:$AX24, "0")</f>
        <v>0</v>
      </c>
      <c r="BC24" s="8">
        <f>COUNTIF($B24:$AX24, "&lt;0")</f>
        <v>0</v>
      </c>
      <c r="BD24" s="8">
        <f>SUM(BA24*3)+BB24</f>
        <v>0</v>
      </c>
      <c r="BE24" s="8">
        <f>SUM(B24:AX24)</f>
        <v>0</v>
      </c>
      <c r="BF24" s="10" t="e">
        <f>SUM(BA24*3+BB24*1)/SUM(AZ24*3)</f>
        <v>#DIV/0!</v>
      </c>
      <c r="BG24" s="10"/>
    </row>
    <row r="25" spans="1:59" x14ac:dyDescent="0.2">
      <c r="A25" s="4" t="s">
        <v>114</v>
      </c>
      <c r="B25" s="42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52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31">
        <v>26.636363636363601</v>
      </c>
      <c r="AZ25" s="8">
        <f>COUNT(B25:AX25)</f>
        <v>0</v>
      </c>
      <c r="BA25" s="8">
        <f>COUNTIF($B25:$AX25, "&gt;=1")</f>
        <v>0</v>
      </c>
      <c r="BB25" s="8">
        <f>COUNTIF($B25:$AX25, "0")</f>
        <v>0</v>
      </c>
      <c r="BC25" s="8">
        <f>COUNTIF($B25:$AX25, "&lt;0")</f>
        <v>0</v>
      </c>
      <c r="BD25" s="8">
        <f>SUM(BA25*3)+BB25</f>
        <v>0</v>
      </c>
      <c r="BE25" s="8">
        <f>SUM(B25:AX25)</f>
        <v>0</v>
      </c>
      <c r="BF25" s="10" t="e">
        <f>SUM(BA25*3+BB25*1)/SUM(AZ25*3)</f>
        <v>#DIV/0!</v>
      </c>
      <c r="BG25" s="10"/>
    </row>
    <row r="26" spans="1:59" x14ac:dyDescent="0.2">
      <c r="A26" s="4" t="s">
        <v>119</v>
      </c>
      <c r="B26" s="42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52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31">
        <v>27.9636363636364</v>
      </c>
      <c r="AZ26" s="8">
        <f>COUNT(B26:AX26)</f>
        <v>0</v>
      </c>
      <c r="BA26" s="8">
        <f>COUNTIF($B26:$AX26, "&gt;=1")</f>
        <v>0</v>
      </c>
      <c r="BB26" s="8">
        <f>COUNTIF($B26:$AX26, "0")</f>
        <v>0</v>
      </c>
      <c r="BC26" s="8">
        <f>COUNTIF($B26:$AX26, "&lt;0")</f>
        <v>0</v>
      </c>
      <c r="BD26" s="8">
        <f>SUM(BA26*3)+BB26</f>
        <v>0</v>
      </c>
      <c r="BE26" s="8">
        <f>SUM(B26:AX26)</f>
        <v>0</v>
      </c>
      <c r="BF26" s="10" t="e">
        <f>SUM(BA26*3+BB26*1)/SUM(AZ26*3)</f>
        <v>#DIV/0!</v>
      </c>
      <c r="BG26" s="10"/>
    </row>
    <row r="27" spans="1:59" x14ac:dyDescent="0.2">
      <c r="A27" s="4" t="s">
        <v>113</v>
      </c>
      <c r="B27" s="42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52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31">
        <v>29.2909090909091</v>
      </c>
      <c r="AZ27" s="8">
        <f>COUNT(B27:AX27)</f>
        <v>0</v>
      </c>
      <c r="BA27" s="8">
        <f>COUNTIF($B27:$AX27, "&gt;=1")</f>
        <v>0</v>
      </c>
      <c r="BB27" s="8">
        <f>COUNTIF($B27:$AX27, "0")</f>
        <v>0</v>
      </c>
      <c r="BC27" s="8">
        <f>COUNTIF($B27:$AX27, "&lt;0")</f>
        <v>0</v>
      </c>
      <c r="BD27" s="8">
        <f>SUM(BA27*3)+BB27</f>
        <v>0</v>
      </c>
      <c r="BE27" s="8">
        <f>SUM(B27:AX27)</f>
        <v>0</v>
      </c>
      <c r="BF27" s="10" t="e">
        <f>SUM(BA27*3+BB27*1)/SUM(AZ27*3)</f>
        <v>#DIV/0!</v>
      </c>
      <c r="BG27" s="10"/>
    </row>
    <row r="28" spans="1:59" x14ac:dyDescent="0.2">
      <c r="A28" s="4" t="s">
        <v>98</v>
      </c>
      <c r="B28" s="42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52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31">
        <v>30.6181818181818</v>
      </c>
      <c r="AZ28" s="8">
        <f>COUNT(B28:AX28)</f>
        <v>0</v>
      </c>
      <c r="BA28" s="8">
        <f>COUNTIF($B28:$AX28, "&gt;=1")</f>
        <v>0</v>
      </c>
      <c r="BB28" s="8">
        <f>COUNTIF($B28:$AX28, "0")</f>
        <v>0</v>
      </c>
      <c r="BC28" s="8">
        <f>COUNTIF($B28:$AX28, "&lt;0")</f>
        <v>0</v>
      </c>
      <c r="BD28" s="8">
        <f>SUM(BA28*3)+BB28</f>
        <v>0</v>
      </c>
      <c r="BE28" s="8">
        <f>SUM(B28:AX28)</f>
        <v>0</v>
      </c>
      <c r="BF28" s="10" t="e">
        <f>SUM(BA28*3+BB28*1)/SUM(AZ28*3)</f>
        <v>#DIV/0!</v>
      </c>
      <c r="BG28" s="10"/>
    </row>
    <row r="29" spans="1:59" x14ac:dyDescent="0.2">
      <c r="A29" s="4" t="s">
        <v>74</v>
      </c>
      <c r="B29" s="42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52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31">
        <v>31.945454545454499</v>
      </c>
      <c r="AZ29" s="8">
        <f>COUNT(B29:AX29)</f>
        <v>0</v>
      </c>
      <c r="BA29" s="8">
        <f>COUNTIF($B29:$AX29, "&gt;=1")</f>
        <v>0</v>
      </c>
      <c r="BB29" s="8">
        <f>COUNTIF($B29:$AX29, "0")</f>
        <v>0</v>
      </c>
      <c r="BC29" s="8">
        <f>COUNTIF($B29:$AX29, "&lt;0")</f>
        <v>0</v>
      </c>
      <c r="BD29" s="8">
        <f>SUM(BA29*3)+BB29</f>
        <v>0</v>
      </c>
      <c r="BE29" s="8">
        <f>SUM(B29:AX29)</f>
        <v>0</v>
      </c>
      <c r="BF29" s="10" t="e">
        <f>SUM(BA29*3+BB29*1)/SUM(AZ29*3)</f>
        <v>#DIV/0!</v>
      </c>
      <c r="BG29" s="10"/>
    </row>
    <row r="30" spans="1:59" x14ac:dyDescent="0.2">
      <c r="A30" s="4" t="s">
        <v>96</v>
      </c>
      <c r="B30" s="42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52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31">
        <v>33.272727272727302</v>
      </c>
      <c r="AZ30" s="8">
        <f>COUNT(B30:AX30)</f>
        <v>0</v>
      </c>
      <c r="BA30" s="8">
        <f>COUNTIF($B30:$AX30, "&gt;=1")</f>
        <v>0</v>
      </c>
      <c r="BB30" s="8">
        <f>COUNTIF($B30:$AX30, "0")</f>
        <v>0</v>
      </c>
      <c r="BC30" s="8">
        <f>COUNTIF($B30:$AX30, "&lt;0")</f>
        <v>0</v>
      </c>
      <c r="BD30" s="8">
        <f>SUM(BA30*3)+BB30</f>
        <v>0</v>
      </c>
      <c r="BE30" s="8">
        <f>SUM(B30:AX30)</f>
        <v>0</v>
      </c>
      <c r="BF30" s="10" t="e">
        <f>SUM(BA30*3+BB30*1)/SUM(AZ30*3)</f>
        <v>#DIV/0!</v>
      </c>
      <c r="BG30" s="10"/>
    </row>
    <row r="31" spans="1:59" x14ac:dyDescent="0.2">
      <c r="A31" s="4" t="s">
        <v>95</v>
      </c>
      <c r="B31" s="42"/>
      <c r="C31" s="7">
        <v>-1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52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31">
        <v>34.6</v>
      </c>
      <c r="AZ31" s="8">
        <f>COUNT(B31:AX31)</f>
        <v>1</v>
      </c>
      <c r="BA31" s="8">
        <f>COUNTIF($B31:$AX31, "&gt;=1")</f>
        <v>0</v>
      </c>
      <c r="BB31" s="8">
        <f>COUNTIF($B31:$AX31, "0")</f>
        <v>0</v>
      </c>
      <c r="BC31" s="8">
        <f>COUNTIF($B31:$AX31, "&lt;0")</f>
        <v>1</v>
      </c>
      <c r="BD31" s="8">
        <f>SUM(BA31*3)+BB31</f>
        <v>0</v>
      </c>
      <c r="BE31" s="8">
        <f>SUM(B31:AX31)</f>
        <v>-1</v>
      </c>
      <c r="BF31" s="10">
        <f>SUM(BA31*3+BB31*1)/SUM(AZ31*3)</f>
        <v>0</v>
      </c>
      <c r="BG31" s="10"/>
    </row>
    <row r="32" spans="1:59" x14ac:dyDescent="0.2">
      <c r="A32" s="4" t="s">
        <v>104</v>
      </c>
      <c r="B32" s="42"/>
      <c r="C32" s="7">
        <v>-1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52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31">
        <v>35.927272727272701</v>
      </c>
      <c r="AZ32" s="8">
        <f>COUNT(B32:AX32)</f>
        <v>1</v>
      </c>
      <c r="BA32" s="8">
        <f>COUNTIF($B32:$AX32, "&gt;=1")</f>
        <v>0</v>
      </c>
      <c r="BB32" s="8">
        <f>COUNTIF($B32:$AX32, "0")</f>
        <v>0</v>
      </c>
      <c r="BC32" s="8">
        <f>COUNTIF($B32:$AX32, "&lt;0")</f>
        <v>1</v>
      </c>
      <c r="BD32" s="8">
        <f>SUM(BA32*3)+BB32</f>
        <v>0</v>
      </c>
      <c r="BE32" s="8">
        <f>SUM(B32:AX32)</f>
        <v>-1</v>
      </c>
      <c r="BF32" s="10">
        <f>SUM(BA32*3+BB32*1)/SUM(AZ32*3)</f>
        <v>0</v>
      </c>
      <c r="BG32" s="10"/>
    </row>
    <row r="33" spans="1:59" x14ac:dyDescent="0.2">
      <c r="A33" s="4" t="s">
        <v>81</v>
      </c>
      <c r="B33" s="65"/>
      <c r="C33" s="7">
        <v>-1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52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43"/>
      <c r="AS33" s="7"/>
      <c r="AT33" s="7"/>
      <c r="AU33" s="7"/>
      <c r="AV33" s="7"/>
      <c r="AW33" s="7"/>
      <c r="AX33" s="7"/>
      <c r="AY33" s="31">
        <v>37.2545454545455</v>
      </c>
      <c r="AZ33" s="8">
        <f>COUNT(B33:AX33)</f>
        <v>1</v>
      </c>
      <c r="BA33" s="8">
        <f>COUNTIF($B33:$AX33, "&gt;=1")</f>
        <v>0</v>
      </c>
      <c r="BB33" s="8">
        <f>COUNTIF($B33:$AX33, "0")</f>
        <v>0</v>
      </c>
      <c r="BC33" s="8">
        <f>COUNTIF($B33:$AX33, "&lt;0")</f>
        <v>1</v>
      </c>
      <c r="BD33" s="8">
        <f>SUM(BA33*3)+BB33</f>
        <v>0</v>
      </c>
      <c r="BE33" s="8">
        <f>SUM(B33:AX33)</f>
        <v>-1</v>
      </c>
      <c r="BF33" s="10">
        <f>SUM(BA33*3+BB33*1)/SUM(AZ33*3)</f>
        <v>0</v>
      </c>
      <c r="BG33" s="10"/>
    </row>
    <row r="34" spans="1:59" ht="14" customHeight="1" x14ac:dyDescent="0.2">
      <c r="A34" s="4" t="s">
        <v>107</v>
      </c>
      <c r="B34" s="42"/>
      <c r="C34" s="7">
        <v>-1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52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31">
        <v>38.5818181818182</v>
      </c>
      <c r="AZ34" s="8">
        <f>COUNT(B34:AX34)</f>
        <v>1</v>
      </c>
      <c r="BA34" s="8">
        <f>COUNTIF($B34:$AX34, "&gt;=1")</f>
        <v>0</v>
      </c>
      <c r="BB34" s="8">
        <f>COUNTIF($B34:$AX34, "0")</f>
        <v>0</v>
      </c>
      <c r="BC34" s="8">
        <f>COUNTIF($B34:$AX34, "&lt;0")</f>
        <v>1</v>
      </c>
      <c r="BD34" s="8">
        <f>SUM(BA34*3)+BB34</f>
        <v>0</v>
      </c>
      <c r="BE34" s="8">
        <f>SUM(B34:AX34)</f>
        <v>-1</v>
      </c>
      <c r="BF34" s="10">
        <f>SUM(BA34*3+BB34*1)/SUM(AZ34*3)</f>
        <v>0</v>
      </c>
      <c r="BG34" s="10"/>
    </row>
    <row r="35" spans="1:59" ht="14" customHeight="1" x14ac:dyDescent="0.2">
      <c r="A35" s="4" t="s">
        <v>79</v>
      </c>
      <c r="B35" s="42"/>
      <c r="C35" s="7">
        <v>-1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52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31">
        <v>39.909090909090899</v>
      </c>
      <c r="AZ35" s="8">
        <f>COUNT(B35:AX35)</f>
        <v>1</v>
      </c>
      <c r="BA35" s="8">
        <f>COUNTIF($B35:$AX35, "&gt;=1")</f>
        <v>0</v>
      </c>
      <c r="BB35" s="8">
        <f>COUNTIF($B35:$AX35, "0")</f>
        <v>0</v>
      </c>
      <c r="BC35" s="8">
        <f>COUNTIF($B35:$AX35, "&lt;0")</f>
        <v>1</v>
      </c>
      <c r="BD35" s="8">
        <f>SUM(BA35*3)+BB35</f>
        <v>0</v>
      </c>
      <c r="BE35" s="8">
        <f>SUM(B35:AX35)</f>
        <v>-1</v>
      </c>
      <c r="BF35" s="10">
        <f>SUM(BA35*3+BB35*1)/SUM(AZ35*3)</f>
        <v>0</v>
      </c>
      <c r="BG35" s="10"/>
    </row>
    <row r="36" spans="1:59" ht="14" customHeight="1" x14ac:dyDescent="0.2">
      <c r="A36" s="4" t="s">
        <v>121</v>
      </c>
      <c r="B36" s="42"/>
      <c r="C36" s="60">
        <v>-1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52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31">
        <v>41.236363636363599</v>
      </c>
      <c r="AZ36" s="8">
        <f>COUNT(B36:AX36)</f>
        <v>1</v>
      </c>
      <c r="BA36" s="8">
        <f>COUNTIF($B36:$AX36, "&gt;=1")</f>
        <v>0</v>
      </c>
      <c r="BB36" s="8">
        <f>COUNTIF($B36:$AX36, "0")</f>
        <v>0</v>
      </c>
      <c r="BC36" s="8">
        <f>COUNTIF($B36:$AX36, "&lt;0")</f>
        <v>1</v>
      </c>
      <c r="BD36" s="8">
        <f>SUM(BA36*3)+BB36</f>
        <v>0</v>
      </c>
      <c r="BE36" s="8">
        <f>SUM(B36:AX36)</f>
        <v>-1</v>
      </c>
      <c r="BF36" s="10">
        <f>SUM(BA36*3+BB36*1)/SUM(AZ36*3)</f>
        <v>0</v>
      </c>
      <c r="BG36" s="10"/>
    </row>
    <row r="37" spans="1:59" ht="14" customHeight="1" x14ac:dyDescent="0.2">
      <c r="A37" s="4" t="s">
        <v>100</v>
      </c>
      <c r="B37" s="42"/>
      <c r="C37" s="7">
        <v>-1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52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31">
        <v>42.563636363636398</v>
      </c>
      <c r="AZ37" s="8">
        <f>COUNT(B37:AX37)</f>
        <v>1</v>
      </c>
      <c r="BA37" s="8">
        <f>COUNTIF($B37:$AX37, "&gt;=1")</f>
        <v>0</v>
      </c>
      <c r="BB37" s="8">
        <f>COUNTIF($B37:$AX37, "0")</f>
        <v>0</v>
      </c>
      <c r="BC37" s="8">
        <f>COUNTIF($B37:$AX37, "&lt;0")</f>
        <v>1</v>
      </c>
      <c r="BD37" s="8">
        <f>SUM(BA37*3)+BB37</f>
        <v>0</v>
      </c>
      <c r="BE37" s="8">
        <f>SUM(B37:AX37)</f>
        <v>-1</v>
      </c>
      <c r="BF37" s="10">
        <f>SUM(BA37*3+BB37*1)/SUM(AZ37*3)</f>
        <v>0</v>
      </c>
      <c r="BG37" s="10"/>
    </row>
    <row r="38" spans="1:59" ht="14" customHeight="1" x14ac:dyDescent="0.2">
      <c r="A38" s="4" t="s">
        <v>117</v>
      </c>
      <c r="B38" s="42"/>
      <c r="C38" s="7">
        <v>-1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52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31">
        <v>43.890909090909098</v>
      </c>
      <c r="AZ38" s="8">
        <f>COUNT(B38:AX38)</f>
        <v>1</v>
      </c>
      <c r="BA38" s="8">
        <f>COUNTIF($B38:$AX38, "&gt;=1")</f>
        <v>0</v>
      </c>
      <c r="BB38" s="8">
        <f>COUNTIF($B38:$AX38, "0")</f>
        <v>0</v>
      </c>
      <c r="BC38" s="8">
        <f>COUNTIF($B38:$AX38, "&lt;0")</f>
        <v>1</v>
      </c>
      <c r="BD38" s="8">
        <f>SUM(BA38*3)+BB38</f>
        <v>0</v>
      </c>
      <c r="BE38" s="8">
        <f>SUM(B38:AX38)</f>
        <v>-1</v>
      </c>
      <c r="BF38" s="10">
        <f>SUM(BA38*3+BB38*1)/SUM(AZ38*3)</f>
        <v>0</v>
      </c>
      <c r="BG38" s="10"/>
    </row>
    <row r="39" spans="1:59" ht="14" customHeight="1" x14ac:dyDescent="0.2">
      <c r="A39" s="4" t="s">
        <v>97</v>
      </c>
      <c r="B39" s="42"/>
      <c r="C39" s="7">
        <v>-1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52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31">
        <v>45.218181818181797</v>
      </c>
      <c r="AZ39" s="8">
        <f>COUNT(B39:AX39)</f>
        <v>1</v>
      </c>
      <c r="BA39" s="8">
        <f>COUNTIF($B39:$AX39, "&gt;=1")</f>
        <v>0</v>
      </c>
      <c r="BB39" s="8">
        <f>COUNTIF($B39:$AX39, "0")</f>
        <v>0</v>
      </c>
      <c r="BC39" s="8">
        <f>COUNTIF($B39:$AX39, "&lt;0")</f>
        <v>1</v>
      </c>
      <c r="BD39" s="8">
        <f>SUM(BA39*3)+BB39</f>
        <v>0</v>
      </c>
      <c r="BE39" s="8">
        <f>SUM(B39:AX39)</f>
        <v>-1</v>
      </c>
      <c r="BF39" s="10">
        <f>SUM(BA39*3+BB39*1)/SUM(AZ39*3)</f>
        <v>0</v>
      </c>
      <c r="BG39" s="10"/>
    </row>
    <row r="40" spans="1:59" ht="17.25" customHeight="1" x14ac:dyDescent="0.2">
      <c r="A40" s="26" t="s">
        <v>42</v>
      </c>
      <c r="B40" s="27">
        <f t="shared" ref="B40:AD40" si="0">COUNT(B5:B39)</f>
        <v>0</v>
      </c>
      <c r="C40" s="27">
        <f t="shared" si="0"/>
        <v>18</v>
      </c>
      <c r="D40" s="27">
        <f t="shared" si="0"/>
        <v>0</v>
      </c>
      <c r="E40" s="27">
        <f t="shared" si="0"/>
        <v>0</v>
      </c>
      <c r="F40" s="27">
        <f t="shared" si="0"/>
        <v>0</v>
      </c>
      <c r="G40" s="27">
        <f t="shared" si="0"/>
        <v>0</v>
      </c>
      <c r="H40" s="27">
        <f t="shared" si="0"/>
        <v>0</v>
      </c>
      <c r="I40" s="27">
        <f t="shared" si="0"/>
        <v>0</v>
      </c>
      <c r="J40" s="27">
        <f t="shared" si="0"/>
        <v>0</v>
      </c>
      <c r="K40" s="27">
        <f t="shared" si="0"/>
        <v>0</v>
      </c>
      <c r="L40" s="27">
        <f t="shared" si="0"/>
        <v>0</v>
      </c>
      <c r="M40" s="27">
        <f t="shared" si="0"/>
        <v>0</v>
      </c>
      <c r="N40" s="27">
        <f t="shared" si="0"/>
        <v>0</v>
      </c>
      <c r="O40" s="27">
        <f t="shared" si="0"/>
        <v>0</v>
      </c>
      <c r="P40" s="27">
        <f t="shared" si="0"/>
        <v>0</v>
      </c>
      <c r="Q40" s="27">
        <f t="shared" si="0"/>
        <v>0</v>
      </c>
      <c r="R40" s="27">
        <f t="shared" si="0"/>
        <v>0</v>
      </c>
      <c r="S40" s="27">
        <f t="shared" si="0"/>
        <v>0</v>
      </c>
      <c r="T40" s="27">
        <f t="shared" si="0"/>
        <v>0</v>
      </c>
      <c r="U40" s="27">
        <f t="shared" si="0"/>
        <v>0</v>
      </c>
      <c r="V40" s="27">
        <f t="shared" si="0"/>
        <v>0</v>
      </c>
      <c r="W40" s="27">
        <f t="shared" si="0"/>
        <v>0</v>
      </c>
      <c r="X40" s="27">
        <f t="shared" si="0"/>
        <v>0</v>
      </c>
      <c r="Y40" s="27">
        <f t="shared" si="0"/>
        <v>0</v>
      </c>
      <c r="Z40" s="27">
        <f t="shared" si="0"/>
        <v>0</v>
      </c>
      <c r="AA40" s="27">
        <f t="shared" si="0"/>
        <v>0</v>
      </c>
      <c r="AB40" s="27">
        <f t="shared" si="0"/>
        <v>0</v>
      </c>
      <c r="AC40" s="27">
        <f t="shared" si="0"/>
        <v>0</v>
      </c>
      <c r="AD40" s="27">
        <f t="shared" si="0"/>
        <v>0</v>
      </c>
      <c r="AE40" s="27">
        <f t="shared" ref="AE40:AW40" si="1">COUNT(AE5:AE39)</f>
        <v>0</v>
      </c>
      <c r="AF40" s="27">
        <f t="shared" si="1"/>
        <v>0</v>
      </c>
      <c r="AG40" s="27">
        <f t="shared" si="1"/>
        <v>0</v>
      </c>
      <c r="AH40" s="27">
        <f t="shared" si="1"/>
        <v>0</v>
      </c>
      <c r="AI40" s="27">
        <f t="shared" si="1"/>
        <v>0</v>
      </c>
      <c r="AJ40" s="27">
        <f t="shared" si="1"/>
        <v>0</v>
      </c>
      <c r="AK40" s="27">
        <f t="shared" si="1"/>
        <v>0</v>
      </c>
      <c r="AL40" s="27">
        <f t="shared" si="1"/>
        <v>0</v>
      </c>
      <c r="AM40" s="27">
        <f t="shared" si="1"/>
        <v>0</v>
      </c>
      <c r="AN40" s="27">
        <f t="shared" si="1"/>
        <v>0</v>
      </c>
      <c r="AO40" s="27">
        <f t="shared" si="1"/>
        <v>0</v>
      </c>
      <c r="AP40" s="27">
        <f t="shared" si="1"/>
        <v>0</v>
      </c>
      <c r="AQ40" s="27">
        <f t="shared" si="1"/>
        <v>0</v>
      </c>
      <c r="AR40" s="27">
        <f t="shared" si="1"/>
        <v>0</v>
      </c>
      <c r="AS40" s="27">
        <f t="shared" si="1"/>
        <v>0</v>
      </c>
      <c r="AT40" s="27">
        <f t="shared" si="1"/>
        <v>0</v>
      </c>
      <c r="AU40" s="27">
        <f t="shared" si="1"/>
        <v>0</v>
      </c>
      <c r="AV40" s="27">
        <f t="shared" si="1"/>
        <v>0</v>
      </c>
      <c r="AW40" s="27">
        <f t="shared" si="1"/>
        <v>0</v>
      </c>
      <c r="AX40" s="27"/>
      <c r="AZ40" s="8"/>
      <c r="BA40" s="8"/>
      <c r="BB40" s="8"/>
      <c r="BC40" s="8"/>
      <c r="BD40" s="8"/>
      <c r="BE40" s="8"/>
      <c r="BF40" s="10"/>
      <c r="BG40" s="10"/>
    </row>
    <row r="41" spans="1:59" x14ac:dyDescent="0.2">
      <c r="A41" s="11" t="s">
        <v>30</v>
      </c>
      <c r="B41" s="25"/>
      <c r="C41" s="25"/>
      <c r="D41" s="12"/>
      <c r="E41" s="12"/>
      <c r="F41" s="12"/>
      <c r="G41" s="12"/>
      <c r="H41" s="12"/>
      <c r="I41" s="12"/>
      <c r="J41" s="12"/>
      <c r="K41" s="8"/>
      <c r="L41" s="13"/>
      <c r="M41" s="13"/>
      <c r="N41" s="13"/>
      <c r="O41" s="13"/>
      <c r="P41" s="8"/>
      <c r="Q41" s="8"/>
      <c r="R41" s="8"/>
      <c r="S41" s="13"/>
      <c r="T41" s="13"/>
      <c r="U41" s="13"/>
      <c r="V41" s="13"/>
      <c r="X41" s="8"/>
      <c r="Y41" s="8"/>
      <c r="Z41" s="13"/>
      <c r="AA41" s="13"/>
      <c r="AB41" s="13"/>
      <c r="AC41" s="8"/>
      <c r="AD41" s="13"/>
      <c r="AE41" s="13"/>
      <c r="AF41" s="13"/>
      <c r="AG41" s="8"/>
      <c r="AH41" s="13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Z41" s="8"/>
      <c r="BA41" s="8"/>
      <c r="BB41" s="8"/>
      <c r="BC41" s="8"/>
      <c r="BD41" s="8"/>
      <c r="BE41" s="8"/>
      <c r="BF41" s="10"/>
      <c r="BG41" s="10"/>
    </row>
    <row r="42" spans="1:59" x14ac:dyDescent="0.2">
      <c r="A42" s="1"/>
      <c r="B42" s="8"/>
      <c r="C42" s="38"/>
      <c r="D42" s="8"/>
      <c r="E42" s="8"/>
      <c r="F42" s="8"/>
      <c r="G42" s="38"/>
      <c r="H42" s="3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Z42" s="8"/>
      <c r="BA42" s="8"/>
      <c r="BB42" s="8"/>
      <c r="BC42" s="8"/>
      <c r="BD42" s="8"/>
      <c r="BE42" s="8"/>
      <c r="BF42" s="10"/>
      <c r="BG42" s="10"/>
    </row>
    <row r="43" spans="1:59" x14ac:dyDescent="0.2">
      <c r="A43" s="11"/>
      <c r="B43" s="12"/>
      <c r="C43" s="12"/>
      <c r="D43" s="12"/>
      <c r="E43" s="12"/>
      <c r="F43" s="40"/>
      <c r="G43" s="12"/>
      <c r="H43" s="12"/>
      <c r="I43" s="12"/>
      <c r="J43" s="12"/>
      <c r="K43" s="8"/>
      <c r="L43" s="13"/>
      <c r="M43" s="13"/>
      <c r="Q43" s="8"/>
      <c r="AC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Z43" s="8"/>
      <c r="BA43" s="8"/>
      <c r="BB43" s="8"/>
      <c r="BC43" s="8"/>
      <c r="BD43" s="8"/>
      <c r="BE43" s="8"/>
      <c r="BF43" s="10"/>
      <c r="BG43" s="10"/>
    </row>
    <row r="44" spans="1:59" x14ac:dyDescent="0.2">
      <c r="A44" s="36"/>
      <c r="B44" s="37"/>
      <c r="C44" s="8"/>
      <c r="D44" s="8"/>
      <c r="E44" s="8"/>
      <c r="F44" s="8"/>
      <c r="G44" s="8"/>
      <c r="Q44" s="8"/>
      <c r="AZ44" s="8"/>
      <c r="BA44" s="8"/>
      <c r="BB44" s="8"/>
      <c r="BC44" s="8"/>
      <c r="BD44" s="8"/>
      <c r="BE44" s="8"/>
      <c r="BF44" s="10"/>
      <c r="BG44" s="10"/>
    </row>
    <row r="45" spans="1:59" x14ac:dyDescent="0.2">
      <c r="A45" s="11"/>
    </row>
    <row r="48" spans="1:59" x14ac:dyDescent="0.2">
      <c r="J48" s="39"/>
      <c r="L48" s="39"/>
    </row>
    <row r="49" spans="2:12" x14ac:dyDescent="0.2">
      <c r="L49" s="39"/>
    </row>
    <row r="50" spans="2:12" x14ac:dyDescent="0.2">
      <c r="J50" s="39"/>
    </row>
    <row r="51" spans="2:12" x14ac:dyDescent="0.2">
      <c r="L51" s="39"/>
    </row>
    <row r="55" spans="2:12" x14ac:dyDescent="0.2">
      <c r="B55" s="8"/>
      <c r="C55" s="8"/>
      <c r="D55" s="8"/>
      <c r="E55" s="8"/>
      <c r="F55" s="8"/>
      <c r="G55" s="8"/>
      <c r="H55" s="8"/>
      <c r="I55" s="8"/>
    </row>
    <row r="56" spans="2:12" x14ac:dyDescent="0.2">
      <c r="B56" s="8"/>
      <c r="C56" s="8"/>
      <c r="D56" s="8"/>
      <c r="E56" s="8"/>
      <c r="F56" s="8"/>
      <c r="G56" s="8"/>
      <c r="H56" s="8"/>
      <c r="I56" s="8"/>
    </row>
    <row r="57" spans="2:12" x14ac:dyDescent="0.2">
      <c r="B57" s="8"/>
      <c r="C57" s="8"/>
      <c r="D57" s="8"/>
      <c r="E57" s="8"/>
      <c r="F57" s="8"/>
      <c r="G57" s="8"/>
      <c r="H57" s="8"/>
      <c r="I57" s="8"/>
    </row>
    <row r="58" spans="2:12" x14ac:dyDescent="0.2">
      <c r="B58" s="8"/>
      <c r="C58" s="8"/>
      <c r="D58" s="8"/>
      <c r="E58" s="8"/>
      <c r="F58" s="8"/>
      <c r="G58" s="8"/>
      <c r="H58" s="8"/>
      <c r="I58" s="8"/>
    </row>
    <row r="59" spans="2:12" x14ac:dyDescent="0.2">
      <c r="B59" s="8"/>
      <c r="C59" s="8"/>
      <c r="D59" s="8"/>
      <c r="E59" s="8"/>
      <c r="F59" s="8"/>
      <c r="G59" s="38"/>
      <c r="H59" s="8"/>
      <c r="I59" s="8"/>
    </row>
    <row r="60" spans="2:12" x14ac:dyDescent="0.2">
      <c r="B60" s="8"/>
      <c r="C60" s="8"/>
      <c r="D60" s="8"/>
      <c r="E60" s="8"/>
      <c r="F60" s="8"/>
      <c r="G60" s="8"/>
      <c r="H60" s="8"/>
      <c r="I60" s="8"/>
    </row>
    <row r="61" spans="2:12" x14ac:dyDescent="0.2">
      <c r="B61" s="8"/>
      <c r="C61" s="8"/>
      <c r="D61" s="8"/>
      <c r="E61" s="8"/>
      <c r="F61" s="8"/>
      <c r="G61" s="8"/>
      <c r="H61" s="8"/>
      <c r="I61" s="8"/>
    </row>
    <row r="62" spans="2:12" x14ac:dyDescent="0.2">
      <c r="B62" s="8"/>
      <c r="C62" s="8"/>
      <c r="D62" s="38"/>
      <c r="E62" s="8"/>
      <c r="G62" s="38"/>
    </row>
    <row r="63" spans="2:12" x14ac:dyDescent="0.2">
      <c r="B63" s="8"/>
      <c r="C63" s="8"/>
      <c r="D63" s="8"/>
      <c r="E63" s="8"/>
    </row>
    <row r="64" spans="2:12" x14ac:dyDescent="0.2">
      <c r="B64" s="8"/>
      <c r="C64" s="8"/>
      <c r="D64" s="8"/>
      <c r="E64" s="8"/>
    </row>
    <row r="65" spans="2:8" x14ac:dyDescent="0.2">
      <c r="B65" s="8"/>
      <c r="C65" s="8"/>
      <c r="D65" s="8"/>
      <c r="E65" s="8"/>
      <c r="F65" s="8"/>
      <c r="G65" s="8"/>
      <c r="H65" s="8"/>
    </row>
    <row r="66" spans="2:8" x14ac:dyDescent="0.2">
      <c r="B66" s="8"/>
      <c r="C66" s="8"/>
      <c r="D66" s="8"/>
      <c r="E66" s="8"/>
      <c r="F66" s="8"/>
      <c r="G66" s="8"/>
      <c r="H66" s="8"/>
    </row>
    <row r="67" spans="2:8" x14ac:dyDescent="0.2">
      <c r="B67" s="8"/>
      <c r="C67" s="8"/>
      <c r="D67" s="8"/>
      <c r="E67" s="8"/>
      <c r="F67" s="8"/>
      <c r="G67" s="8"/>
      <c r="H67" s="8"/>
    </row>
    <row r="68" spans="2:8" x14ac:dyDescent="0.2">
      <c r="B68" s="8"/>
      <c r="C68" s="8"/>
      <c r="D68" s="8"/>
      <c r="E68" s="8"/>
      <c r="F68" s="8"/>
      <c r="G68" s="8"/>
      <c r="H68" s="8"/>
    </row>
    <row r="69" spans="2:8" x14ac:dyDescent="0.2">
      <c r="B69" s="8"/>
      <c r="C69" s="8"/>
      <c r="D69" s="38"/>
      <c r="E69" s="8"/>
      <c r="F69" s="8"/>
      <c r="G69" s="8"/>
      <c r="H69" s="8"/>
    </row>
    <row r="70" spans="2:8" x14ac:dyDescent="0.2">
      <c r="B70" s="8"/>
      <c r="C70" s="8"/>
      <c r="D70" s="8"/>
      <c r="E70" s="8"/>
      <c r="F70" s="8"/>
      <c r="G70" s="8"/>
      <c r="H70" s="8"/>
    </row>
    <row r="71" spans="2:8" x14ac:dyDescent="0.2">
      <c r="B71" s="8"/>
      <c r="C71" s="8"/>
      <c r="D71" s="8"/>
      <c r="E71" s="8"/>
      <c r="F71" s="8"/>
      <c r="G71" s="8"/>
      <c r="H71" s="8"/>
    </row>
    <row r="72" spans="2:8" x14ac:dyDescent="0.2">
      <c r="B72" s="8"/>
      <c r="C72" s="8"/>
      <c r="D72" s="8"/>
      <c r="E72" s="8"/>
      <c r="G72" s="8"/>
    </row>
    <row r="74" spans="2:8" x14ac:dyDescent="0.2">
      <c r="D74" s="8"/>
      <c r="E74" s="8"/>
      <c r="F74" s="8"/>
      <c r="G74" s="8"/>
    </row>
  </sheetData>
  <sortState xmlns:xlrd2="http://schemas.microsoft.com/office/spreadsheetml/2017/richdata2" ref="A5:BF39">
    <sortCondition descending="1" ref="BD5:BD39"/>
    <sortCondition descending="1" ref="BE5:BE39"/>
    <sortCondition descending="1" ref="BF5:BF39"/>
    <sortCondition ref="A5:A39"/>
  </sortState>
  <phoneticPr fontId="0" type="noConversion"/>
  <pageMargins left="0.7" right="0.7" top="0.75" bottom="0.75" header="0.3" footer="0.3"/>
  <pageSetup paperSize="9" scale="59" orientation="landscape"/>
  <ignoredErrors>
    <ignoredError sqref="AZ44 AZ40:BE40 AZ6:BE39" formulaRange="1"/>
    <ignoredError sqref="AZ4:BE4" formulaRange="1" emptyCellReference="1"/>
    <ignoredError sqref="BF14:BF30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36"/>
  <sheetViews>
    <sheetView workbookViewId="0">
      <pane ySplit="1" topLeftCell="A2" activePane="bottomLeft" state="frozen"/>
      <selection pane="bottomLeft" activeCell="K10" sqref="K10"/>
    </sheetView>
  </sheetViews>
  <sheetFormatPr baseColWidth="10" defaultColWidth="8.83203125" defaultRowHeight="15" x14ac:dyDescent="0.2"/>
  <cols>
    <col min="1" max="1" width="21.6640625" customWidth="1"/>
    <col min="9" max="10" width="0" hidden="1" customWidth="1"/>
  </cols>
  <sheetData>
    <row r="1" spans="1:10" x14ac:dyDescent="0.2">
      <c r="A1" t="s">
        <v>18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27</v>
      </c>
      <c r="I1" t="s">
        <v>115</v>
      </c>
      <c r="J1" t="s">
        <v>116</v>
      </c>
    </row>
    <row r="3" spans="1:10" ht="16" thickBot="1" x14ac:dyDescent="0.25">
      <c r="A3" s="20" t="s">
        <v>83</v>
      </c>
      <c r="B3" s="46">
        <v>1</v>
      </c>
      <c r="C3" s="46">
        <v>1</v>
      </c>
      <c r="D3" s="46">
        <v>0</v>
      </c>
      <c r="E3" s="46">
        <v>0</v>
      </c>
      <c r="F3" s="46">
        <v>1</v>
      </c>
      <c r="G3" s="46">
        <f>SUM(C3*3)+D3</f>
        <v>3</v>
      </c>
      <c r="I3">
        <v>18</v>
      </c>
      <c r="J3" s="48">
        <f>I3/B3</f>
        <v>18</v>
      </c>
    </row>
    <row r="4" spans="1:10" x14ac:dyDescent="0.2">
      <c r="A4" s="33" t="s">
        <v>122</v>
      </c>
      <c r="B4">
        <v>1</v>
      </c>
      <c r="C4">
        <v>0</v>
      </c>
      <c r="D4">
        <v>0</v>
      </c>
      <c r="E4">
        <v>1</v>
      </c>
      <c r="F4">
        <v>-1</v>
      </c>
      <c r="G4" s="66">
        <f>SUM(C4*3)+D4</f>
        <v>0</v>
      </c>
      <c r="I4">
        <v>24</v>
      </c>
      <c r="J4" s="48">
        <f>I4/B4</f>
        <v>24</v>
      </c>
    </row>
    <row r="5" spans="1:10" x14ac:dyDescent="0.2">
      <c r="A5" s="35" t="s">
        <v>107</v>
      </c>
      <c r="B5" s="66"/>
      <c r="C5" s="66"/>
      <c r="D5" s="66"/>
      <c r="E5" s="66"/>
      <c r="F5" s="66"/>
      <c r="G5" s="66">
        <f>SUM(C5*3)+D5</f>
        <v>0</v>
      </c>
      <c r="I5">
        <v>27</v>
      </c>
      <c r="J5" s="48" t="e">
        <f>I5/B5</f>
        <v>#DIV/0!</v>
      </c>
    </row>
    <row r="6" spans="1:10" ht="16" thickBot="1" x14ac:dyDescent="0.25">
      <c r="A6" s="20" t="s">
        <v>95</v>
      </c>
      <c r="B6" s="46"/>
      <c r="C6" s="46"/>
      <c r="D6" s="46"/>
      <c r="E6" s="46"/>
      <c r="F6" s="46"/>
      <c r="G6" s="46">
        <f>SUM(C6*3)+D6</f>
        <v>0</v>
      </c>
      <c r="I6">
        <v>19</v>
      </c>
      <c r="J6" s="48" t="e">
        <f>I6/B6</f>
        <v>#DIV/0!</v>
      </c>
    </row>
    <row r="7" spans="1:10" x14ac:dyDescent="0.2">
      <c r="A7" s="14" t="s">
        <v>89</v>
      </c>
      <c r="G7" s="66">
        <f>SUM(C7*3)+D7</f>
        <v>0</v>
      </c>
      <c r="I7">
        <v>19</v>
      </c>
      <c r="J7" s="48" t="e">
        <f>I7/B7</f>
        <v>#DIV/0!</v>
      </c>
    </row>
    <row r="8" spans="1:10" x14ac:dyDescent="0.2">
      <c r="A8" s="14" t="s">
        <v>79</v>
      </c>
      <c r="B8" s="66"/>
      <c r="C8" s="66"/>
      <c r="D8" s="66"/>
      <c r="E8" s="66"/>
      <c r="F8" s="66"/>
      <c r="G8" s="66">
        <f>SUM(C8*3)+D8</f>
        <v>0</v>
      </c>
      <c r="J8" s="48"/>
    </row>
    <row r="9" spans="1:10" x14ac:dyDescent="0.2">
      <c r="A9" s="4" t="s">
        <v>105</v>
      </c>
      <c r="G9" s="66">
        <f>SUM(C9*3)+D9</f>
        <v>0</v>
      </c>
      <c r="J9" s="48"/>
    </row>
    <row r="10" spans="1:10" x14ac:dyDescent="0.2">
      <c r="A10" s="4" t="s">
        <v>97</v>
      </c>
      <c r="G10" s="66">
        <f>SUM(C10*3)+D10</f>
        <v>0</v>
      </c>
      <c r="H10" s="23"/>
      <c r="J10" s="48"/>
    </row>
    <row r="11" spans="1:10" x14ac:dyDescent="0.2">
      <c r="A11" s="4" t="s">
        <v>87</v>
      </c>
      <c r="G11" s="66">
        <f>SUM(C11*3)+D11</f>
        <v>0</v>
      </c>
      <c r="J11" s="48"/>
    </row>
    <row r="12" spans="1:10" x14ac:dyDescent="0.2">
      <c r="A12" s="4" t="s">
        <v>20</v>
      </c>
      <c r="G12" s="66">
        <f>SUM(C12*3)+D12</f>
        <v>0</v>
      </c>
      <c r="I12">
        <v>25</v>
      </c>
      <c r="J12" s="48" t="e">
        <f t="shared" ref="J12:J27" si="0">I12/B12</f>
        <v>#DIV/0!</v>
      </c>
    </row>
    <row r="13" spans="1:10" x14ac:dyDescent="0.2">
      <c r="A13" s="4" t="s">
        <v>21</v>
      </c>
      <c r="G13" s="66">
        <f>SUM(C13*3)+D13</f>
        <v>0</v>
      </c>
      <c r="H13" s="23"/>
      <c r="I13">
        <v>5</v>
      </c>
      <c r="J13" s="48" t="e">
        <f t="shared" si="0"/>
        <v>#DIV/0!</v>
      </c>
    </row>
    <row r="14" spans="1:10" x14ac:dyDescent="0.2">
      <c r="A14" s="4" t="s">
        <v>106</v>
      </c>
      <c r="G14" s="66">
        <f>SUM(C14*3)+D14</f>
        <v>0</v>
      </c>
      <c r="I14">
        <v>19</v>
      </c>
      <c r="J14" s="48" t="e">
        <f t="shared" si="0"/>
        <v>#DIV/0!</v>
      </c>
    </row>
    <row r="15" spans="1:10" x14ac:dyDescent="0.2">
      <c r="A15" s="4" t="s">
        <v>104</v>
      </c>
      <c r="G15" s="66">
        <f>SUM(C15*3)+D15</f>
        <v>0</v>
      </c>
      <c r="I15">
        <v>12</v>
      </c>
      <c r="J15" s="48" t="e">
        <f t="shared" si="0"/>
        <v>#DIV/0!</v>
      </c>
    </row>
    <row r="16" spans="1:10" x14ac:dyDescent="0.2">
      <c r="A16" s="4" t="s">
        <v>77</v>
      </c>
      <c r="G16" s="66">
        <f>SUM(C16*3)+D16</f>
        <v>0</v>
      </c>
      <c r="I16">
        <v>23</v>
      </c>
      <c r="J16" s="48" t="e">
        <f t="shared" si="0"/>
        <v>#DIV/0!</v>
      </c>
    </row>
    <row r="17" spans="1:10" x14ac:dyDescent="0.2">
      <c r="A17" s="4" t="s">
        <v>78</v>
      </c>
      <c r="G17" s="66">
        <f>SUM(C17*3)+D17</f>
        <v>0</v>
      </c>
      <c r="I17" s="34">
        <v>19</v>
      </c>
      <c r="J17" s="48" t="e">
        <f t="shared" si="0"/>
        <v>#DIV/0!</v>
      </c>
    </row>
    <row r="18" spans="1:10" x14ac:dyDescent="0.2">
      <c r="A18" s="4" t="s">
        <v>64</v>
      </c>
      <c r="G18" s="66">
        <f>SUM(C18*3)+D18</f>
        <v>0</v>
      </c>
      <c r="I18" s="34">
        <v>15</v>
      </c>
      <c r="J18" s="48" t="e">
        <f t="shared" si="0"/>
        <v>#DIV/0!</v>
      </c>
    </row>
    <row r="19" spans="1:10" x14ac:dyDescent="0.2">
      <c r="A19" s="4" t="s">
        <v>75</v>
      </c>
      <c r="G19" s="66">
        <f>SUM(C19*3)+D19</f>
        <v>0</v>
      </c>
      <c r="I19" s="34">
        <v>22</v>
      </c>
      <c r="J19" s="48" t="e">
        <f t="shared" si="0"/>
        <v>#DIV/0!</v>
      </c>
    </row>
    <row r="20" spans="1:10" x14ac:dyDescent="0.2">
      <c r="A20" s="4" t="s">
        <v>82</v>
      </c>
      <c r="G20" s="66">
        <f>SUM(C20*3)+D20</f>
        <v>0</v>
      </c>
      <c r="I20" s="47">
        <v>14</v>
      </c>
      <c r="J20" s="48" t="e">
        <f t="shared" si="0"/>
        <v>#DIV/0!</v>
      </c>
    </row>
    <row r="21" spans="1:10" x14ac:dyDescent="0.2">
      <c r="A21" s="4" t="s">
        <v>108</v>
      </c>
      <c r="G21" s="66">
        <f>SUM(C21*3)+D21</f>
        <v>0</v>
      </c>
      <c r="I21" s="34">
        <v>25</v>
      </c>
      <c r="J21" s="48" t="e">
        <f t="shared" si="0"/>
        <v>#DIV/0!</v>
      </c>
    </row>
    <row r="22" spans="1:10" x14ac:dyDescent="0.2">
      <c r="A22" s="4" t="s">
        <v>81</v>
      </c>
      <c r="G22" s="66">
        <f>SUM(C22*3)+D22</f>
        <v>0</v>
      </c>
      <c r="I22" s="34">
        <v>5</v>
      </c>
      <c r="J22" s="48" t="e">
        <f t="shared" si="0"/>
        <v>#DIV/0!</v>
      </c>
    </row>
    <row r="23" spans="1:10" x14ac:dyDescent="0.2">
      <c r="A23" s="4" t="s">
        <v>113</v>
      </c>
      <c r="G23" s="66">
        <f>SUM(C23*3)+D23</f>
        <v>0</v>
      </c>
      <c r="I23" s="34">
        <v>12</v>
      </c>
      <c r="J23" s="48" t="e">
        <f t="shared" si="0"/>
        <v>#DIV/0!</v>
      </c>
    </row>
    <row r="24" spans="1:10" x14ac:dyDescent="0.2">
      <c r="A24" s="4" t="s">
        <v>117</v>
      </c>
      <c r="G24" s="66">
        <f>SUM(C24*3)+D24</f>
        <v>0</v>
      </c>
      <c r="I24" s="34">
        <v>15</v>
      </c>
      <c r="J24" s="48" t="e">
        <f t="shared" si="0"/>
        <v>#DIV/0!</v>
      </c>
    </row>
    <row r="25" spans="1:10" x14ac:dyDescent="0.2">
      <c r="A25" s="4" t="s">
        <v>98</v>
      </c>
      <c r="G25" s="66">
        <f>SUM(C25*3)+D25</f>
        <v>0</v>
      </c>
      <c r="I25" s="34">
        <v>25</v>
      </c>
      <c r="J25" s="48" t="e">
        <f t="shared" si="0"/>
        <v>#DIV/0!</v>
      </c>
    </row>
    <row r="26" spans="1:10" x14ac:dyDescent="0.2">
      <c r="A26" s="4" t="s">
        <v>114</v>
      </c>
      <c r="G26" s="66">
        <f>SUM(C26*3)+D26</f>
        <v>0</v>
      </c>
      <c r="I26" s="34">
        <v>8</v>
      </c>
      <c r="J26" s="48" t="e">
        <f t="shared" si="0"/>
        <v>#DIV/0!</v>
      </c>
    </row>
    <row r="27" spans="1:10" x14ac:dyDescent="0.2">
      <c r="A27" s="4" t="s">
        <v>60</v>
      </c>
      <c r="G27" s="66">
        <f>SUM(C27*3)+D27</f>
        <v>0</v>
      </c>
      <c r="I27" s="34">
        <v>1</v>
      </c>
      <c r="J27" s="48" t="e">
        <f t="shared" si="0"/>
        <v>#DIV/0!</v>
      </c>
    </row>
    <row r="28" spans="1:10" x14ac:dyDescent="0.2">
      <c r="A28" s="4" t="s">
        <v>85</v>
      </c>
      <c r="G28" s="66">
        <f>SUM(C28*3)+D28</f>
        <v>0</v>
      </c>
      <c r="I28" s="34">
        <v>4</v>
      </c>
    </row>
    <row r="29" spans="1:10" x14ac:dyDescent="0.2">
      <c r="A29" s="4" t="s">
        <v>99</v>
      </c>
      <c r="G29" s="66">
        <f>SUM(C29*3)+D29</f>
        <v>0</v>
      </c>
      <c r="I29" s="34">
        <v>0</v>
      </c>
    </row>
    <row r="30" spans="1:10" x14ac:dyDescent="0.2">
      <c r="A30" s="4" t="s">
        <v>110</v>
      </c>
      <c r="G30" s="66">
        <f>SUM(C30*3)+D30</f>
        <v>0</v>
      </c>
      <c r="I30" s="34">
        <v>0</v>
      </c>
    </row>
    <row r="31" spans="1:10" x14ac:dyDescent="0.2">
      <c r="A31" s="4" t="s">
        <v>73</v>
      </c>
      <c r="G31" s="66">
        <f>SUM(C31*3)+D31</f>
        <v>0</v>
      </c>
      <c r="I31">
        <v>0</v>
      </c>
    </row>
    <row r="32" spans="1:10" x14ac:dyDescent="0.2">
      <c r="A32" s="4" t="s">
        <v>74</v>
      </c>
      <c r="G32" s="66">
        <f>SUM(C32*3)+D32</f>
        <v>0</v>
      </c>
      <c r="I32">
        <v>0</v>
      </c>
    </row>
    <row r="33" spans="1:7" x14ac:dyDescent="0.2">
      <c r="A33" s="4" t="s">
        <v>88</v>
      </c>
      <c r="G33" s="66">
        <f>SUM(C33*3)+D33</f>
        <v>0</v>
      </c>
    </row>
    <row r="34" spans="1:7" x14ac:dyDescent="0.2">
      <c r="A34" s="4" t="s">
        <v>96</v>
      </c>
      <c r="G34" s="66">
        <f>SUM(C34*3)+D34</f>
        <v>0</v>
      </c>
    </row>
    <row r="35" spans="1:7" x14ac:dyDescent="0.2">
      <c r="A35" s="4" t="s">
        <v>76</v>
      </c>
      <c r="G35" s="66">
        <f>SUM(C35*3)+D35</f>
        <v>0</v>
      </c>
    </row>
    <row r="36" spans="1:7" x14ac:dyDescent="0.2">
      <c r="A36" s="4" t="s">
        <v>100</v>
      </c>
      <c r="G36" s="66">
        <f>SUM(C36*3)+D36</f>
        <v>0</v>
      </c>
    </row>
  </sheetData>
  <sortState xmlns:xlrd2="http://schemas.microsoft.com/office/spreadsheetml/2017/richdata2" ref="A3:G36">
    <sortCondition descending="1" ref="G3:G36"/>
    <sortCondition descending="1" ref="F3:F36"/>
    <sortCondition ref="B3:B36"/>
  </sortState>
  <phoneticPr fontId="8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F4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T12" sqref="T12"/>
    </sheetView>
  </sheetViews>
  <sheetFormatPr baseColWidth="10" defaultColWidth="8.83203125" defaultRowHeight="15" outlineLevelCol="1" x14ac:dyDescent="0.2"/>
  <cols>
    <col min="1" max="1" width="19.1640625" customWidth="1"/>
    <col min="2" max="11" width="7.33203125" customWidth="1"/>
    <col min="12" max="20" width="7.33203125" customWidth="1" outlineLevel="1"/>
    <col min="21" max="21" width="7.33203125" style="30" customWidth="1" outlineLevel="1"/>
    <col min="22" max="26" width="7.33203125" customWidth="1" outlineLevel="1"/>
    <col min="27" max="50" width="7.33203125" style="23" customWidth="1" outlineLevel="1"/>
    <col min="51" max="51" width="7.33203125" style="23" hidden="1" customWidth="1" outlineLevel="1"/>
    <col min="52" max="52" width="7.33203125" style="23" customWidth="1"/>
    <col min="53" max="53" width="9.1640625" style="8" customWidth="1"/>
    <col min="54" max="55" width="8.83203125" style="8"/>
  </cols>
  <sheetData>
    <row r="1" spans="1:58" x14ac:dyDescent="0.2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31</v>
      </c>
      <c r="U1" s="30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s="23" t="s">
        <v>38</v>
      </c>
      <c r="AB1" s="23" t="s">
        <v>39</v>
      </c>
      <c r="AC1" s="23" t="s">
        <v>40</v>
      </c>
      <c r="AD1" s="23" t="s">
        <v>41</v>
      </c>
      <c r="AE1" s="23" t="s">
        <v>43</v>
      </c>
      <c r="AF1" s="23" t="s">
        <v>44</v>
      </c>
      <c r="AG1" s="23" t="s">
        <v>45</v>
      </c>
      <c r="AH1" s="23" t="s">
        <v>51</v>
      </c>
      <c r="AI1" s="23" t="s">
        <v>52</v>
      </c>
      <c r="AJ1" s="23" t="s">
        <v>53</v>
      </c>
      <c r="AK1" s="23" t="s">
        <v>54</v>
      </c>
      <c r="AL1" s="23" t="s">
        <v>55</v>
      </c>
      <c r="AM1" s="23" t="s">
        <v>56</v>
      </c>
      <c r="AN1" s="23" t="s">
        <v>57</v>
      </c>
      <c r="AO1" s="23" t="s">
        <v>58</v>
      </c>
      <c r="AP1" s="23" t="s">
        <v>59</v>
      </c>
      <c r="AQ1" s="23" t="s">
        <v>65</v>
      </c>
      <c r="AR1" s="23" t="s">
        <v>67</v>
      </c>
      <c r="AS1" s="23" t="s">
        <v>68</v>
      </c>
      <c r="AT1" s="23" t="s">
        <v>69</v>
      </c>
      <c r="AU1" s="23" t="s">
        <v>70</v>
      </c>
      <c r="AV1" s="23" t="s">
        <v>80</v>
      </c>
      <c r="AW1" s="23" t="s">
        <v>84</v>
      </c>
      <c r="AX1" s="23" t="s">
        <v>86</v>
      </c>
      <c r="AY1" s="23" t="s">
        <v>103</v>
      </c>
      <c r="BA1" s="8" t="s">
        <v>61</v>
      </c>
      <c r="BB1" s="8" t="s">
        <v>63</v>
      </c>
      <c r="BC1" s="8" t="s">
        <v>66</v>
      </c>
    </row>
    <row r="3" spans="1:58" ht="16" thickBot="1" x14ac:dyDescent="0.25">
      <c r="A3" s="20" t="s">
        <v>83</v>
      </c>
      <c r="B3" s="7"/>
      <c r="C3" s="7">
        <v>2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28"/>
      <c r="BA3" s="23">
        <f>SUM(B3:AY3)</f>
        <v>2</v>
      </c>
      <c r="BC3" s="8">
        <v>1</v>
      </c>
    </row>
    <row r="4" spans="1:58" x14ac:dyDescent="0.2">
      <c r="A4" s="33" t="s">
        <v>100</v>
      </c>
      <c r="B4" s="7"/>
      <c r="C4" s="7">
        <v>2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28"/>
      <c r="BA4" s="23">
        <f>SUM(B4:AY4)</f>
        <v>2</v>
      </c>
      <c r="BC4" s="8">
        <v>1</v>
      </c>
    </row>
    <row r="5" spans="1:58" x14ac:dyDescent="0.2">
      <c r="A5" s="35" t="s">
        <v>106</v>
      </c>
      <c r="B5" s="7"/>
      <c r="C5" s="7">
        <v>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28"/>
      <c r="BA5" s="23">
        <f>SUM(B5:AY5)</f>
        <v>1</v>
      </c>
    </row>
    <row r="6" spans="1:58" ht="16" thickBot="1" x14ac:dyDescent="0.25">
      <c r="A6" s="20" t="s">
        <v>104</v>
      </c>
      <c r="B6" s="7"/>
      <c r="C6" s="7">
        <v>1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28"/>
      <c r="BA6" s="23">
        <f>SUM(B6:AY6)</f>
        <v>1</v>
      </c>
    </row>
    <row r="7" spans="1:58" x14ac:dyDescent="0.2">
      <c r="A7" s="14" t="s">
        <v>89</v>
      </c>
      <c r="B7" s="7"/>
      <c r="C7" s="7">
        <v>1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28"/>
      <c r="BA7" s="23">
        <f>SUM(B7:AY7)</f>
        <v>1</v>
      </c>
    </row>
    <row r="8" spans="1:58" x14ac:dyDescent="0.2">
      <c r="A8" s="14" t="s">
        <v>77</v>
      </c>
      <c r="B8" s="7"/>
      <c r="C8" s="7">
        <v>1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28"/>
      <c r="BA8" s="23">
        <f>SUM(B8:AY8)</f>
        <v>1</v>
      </c>
    </row>
    <row r="9" spans="1:58" x14ac:dyDescent="0.2">
      <c r="A9" s="4" t="s">
        <v>81</v>
      </c>
      <c r="B9" s="7"/>
      <c r="C9" s="7">
        <v>1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28"/>
      <c r="BA9" s="23">
        <f>SUM(B9:AY9)</f>
        <v>1</v>
      </c>
    </row>
    <row r="10" spans="1:58" x14ac:dyDescent="0.2">
      <c r="A10" s="4" t="s">
        <v>21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28"/>
      <c r="BA10" s="23">
        <f>SUM(B10:AY10)</f>
        <v>0</v>
      </c>
    </row>
    <row r="11" spans="1:58" x14ac:dyDescent="0.2">
      <c r="A11" s="4" t="s">
        <v>105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28"/>
      <c r="BA11" s="23">
        <f>SUM(B11:AY11)</f>
        <v>0</v>
      </c>
    </row>
    <row r="12" spans="1:58" x14ac:dyDescent="0.2">
      <c r="A12" s="4" t="s">
        <v>97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28"/>
      <c r="BA12" s="23">
        <f>SUM(B12:AY12)</f>
        <v>0</v>
      </c>
      <c r="BF12" s="23"/>
    </row>
    <row r="13" spans="1:58" x14ac:dyDescent="0.2">
      <c r="A13" s="4" t="s">
        <v>20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28"/>
      <c r="BA13" s="23">
        <f>SUM(B13:AY13)</f>
        <v>0</v>
      </c>
    </row>
    <row r="14" spans="1:58" x14ac:dyDescent="0.2">
      <c r="A14" s="4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28"/>
      <c r="BA14" s="23">
        <f>SUM(B14:AY14)</f>
        <v>0</v>
      </c>
    </row>
    <row r="15" spans="1:58" x14ac:dyDescent="0.2">
      <c r="A15" s="4" t="s">
        <v>82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28"/>
      <c r="BA15" s="23">
        <f>SUM(B15:AY15)</f>
        <v>0</v>
      </c>
    </row>
    <row r="16" spans="1:58" x14ac:dyDescent="0.2">
      <c r="A16" s="4" t="s">
        <v>107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28"/>
      <c r="BA16" s="23">
        <f>SUM(B16:AY16)</f>
        <v>0</v>
      </c>
    </row>
    <row r="17" spans="1:58" x14ac:dyDescent="0.2">
      <c r="A17" s="4" t="s">
        <v>108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28"/>
      <c r="BA17" s="23">
        <f>SUM(B17:AY17)</f>
        <v>0</v>
      </c>
    </row>
    <row r="18" spans="1:58" x14ac:dyDescent="0.2">
      <c r="A18" s="4" t="s">
        <v>87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28"/>
      <c r="BA18" s="23">
        <f>SUM(B18:AY18)</f>
        <v>0</v>
      </c>
      <c r="BF18" s="23"/>
    </row>
    <row r="19" spans="1:58" x14ac:dyDescent="0.2">
      <c r="A19" s="4" t="s">
        <v>75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28"/>
      <c r="BA19" s="23">
        <f>SUM(B19:AY19)</f>
        <v>0</v>
      </c>
    </row>
    <row r="20" spans="1:58" x14ac:dyDescent="0.2">
      <c r="A20" s="4" t="s">
        <v>99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28"/>
      <c r="BA20" s="23">
        <f>SUM(B20:AY20)</f>
        <v>0</v>
      </c>
    </row>
    <row r="21" spans="1:58" x14ac:dyDescent="0.2">
      <c r="A21" s="4" t="s">
        <v>117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28"/>
      <c r="BA21" s="23">
        <f>SUM(B21:AY21)</f>
        <v>0</v>
      </c>
    </row>
    <row r="22" spans="1:58" x14ac:dyDescent="0.2">
      <c r="A22" s="4" t="s">
        <v>95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28"/>
      <c r="BA22" s="23">
        <f>SUM(B22:AY22)</f>
        <v>0</v>
      </c>
    </row>
    <row r="23" spans="1:58" x14ac:dyDescent="0.2">
      <c r="A23" s="4" t="s">
        <v>110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28"/>
      <c r="BA23" s="23">
        <f>SUM(B23:AY23)</f>
        <v>0</v>
      </c>
    </row>
    <row r="24" spans="1:58" x14ac:dyDescent="0.2">
      <c r="A24" s="4" t="s">
        <v>85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28"/>
      <c r="BA24" s="23">
        <f>SUM(B24:AY24)</f>
        <v>0</v>
      </c>
    </row>
    <row r="25" spans="1:58" x14ac:dyDescent="0.2">
      <c r="A25" s="4" t="s">
        <v>114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54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28"/>
      <c r="BA25" s="23">
        <f>SUM(B25:AY25)</f>
        <v>0</v>
      </c>
    </row>
    <row r="26" spans="1:58" x14ac:dyDescent="0.2">
      <c r="A26" s="4" t="s">
        <v>78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28"/>
      <c r="BA26" s="23">
        <f>SUM(B26:AY26)</f>
        <v>0</v>
      </c>
    </row>
    <row r="27" spans="1:58" x14ac:dyDescent="0.2">
      <c r="A27" s="4" t="s">
        <v>98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28"/>
      <c r="BA27" s="23">
        <f>SUM(B27:AY27)</f>
        <v>0</v>
      </c>
    </row>
    <row r="28" spans="1:58" x14ac:dyDescent="0.2">
      <c r="A28" s="4" t="s">
        <v>88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54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28"/>
      <c r="BA28" s="23">
        <f>SUM(B28:AY28)</f>
        <v>0</v>
      </c>
    </row>
    <row r="29" spans="1:58" x14ac:dyDescent="0.2">
      <c r="A29" s="4" t="s">
        <v>74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28"/>
      <c r="BA29" s="23">
        <f>SUM(B29:AY29)</f>
        <v>0</v>
      </c>
    </row>
    <row r="30" spans="1:58" x14ac:dyDescent="0.2">
      <c r="A30" s="4" t="s">
        <v>60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28"/>
      <c r="BA30" s="23">
        <f>SUM(B30:AY30)</f>
        <v>0</v>
      </c>
    </row>
    <row r="31" spans="1:58" x14ac:dyDescent="0.2">
      <c r="A31" s="4" t="s">
        <v>79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28"/>
      <c r="BA31" s="23">
        <f>SUM(B31:AY31)</f>
        <v>0</v>
      </c>
    </row>
    <row r="32" spans="1:58" x14ac:dyDescent="0.2">
      <c r="A32" s="4" t="s">
        <v>113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28"/>
      <c r="BA32" s="23">
        <f>SUM(B32:AY32)</f>
        <v>0</v>
      </c>
    </row>
    <row r="33" spans="1:53" x14ac:dyDescent="0.2">
      <c r="A33" s="4" t="s">
        <v>96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28"/>
      <c r="BA33" s="23">
        <f>SUM(B33:AY33)</f>
        <v>0</v>
      </c>
    </row>
    <row r="34" spans="1:53" x14ac:dyDescent="0.2">
      <c r="A34" s="4" t="s">
        <v>76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28"/>
      <c r="BA34" s="23">
        <f>SUM(B34:AY34)</f>
        <v>0</v>
      </c>
    </row>
    <row r="35" spans="1:53" x14ac:dyDescent="0.2">
      <c r="A35" s="4" t="s">
        <v>73</v>
      </c>
      <c r="B35" s="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28"/>
      <c r="BA35" s="23">
        <f>SUM(B35:AY35)</f>
        <v>0</v>
      </c>
    </row>
    <row r="36" spans="1:53" x14ac:dyDescent="0.2">
      <c r="A36" s="24"/>
      <c r="B36" s="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28"/>
      <c r="BA36" s="23"/>
    </row>
    <row r="38" spans="1:53" x14ac:dyDescent="0.2">
      <c r="A38" t="s">
        <v>42</v>
      </c>
      <c r="B38">
        <f>'League Table'!B40</f>
        <v>0</v>
      </c>
      <c r="C38">
        <f>'League Table'!C40</f>
        <v>18</v>
      </c>
      <c r="D38">
        <f>'League Table'!D40</f>
        <v>0</v>
      </c>
      <c r="E38">
        <f>'League Table'!E40</f>
        <v>0</v>
      </c>
      <c r="F38">
        <f>'League Table'!F40</f>
        <v>0</v>
      </c>
      <c r="G38">
        <f>'League Table'!G40</f>
        <v>0</v>
      </c>
      <c r="H38">
        <f>'League Table'!H40</f>
        <v>0</v>
      </c>
      <c r="I38">
        <f>'League Table'!I40</f>
        <v>0</v>
      </c>
      <c r="J38">
        <f>'League Table'!J40</f>
        <v>0</v>
      </c>
      <c r="K38">
        <f>'League Table'!K40</f>
        <v>0</v>
      </c>
      <c r="L38">
        <f>'League Table'!L40</f>
        <v>0</v>
      </c>
      <c r="M38">
        <f>'League Table'!M40</f>
        <v>0</v>
      </c>
      <c r="N38">
        <f>'League Table'!N40</f>
        <v>0</v>
      </c>
      <c r="O38">
        <f>'League Table'!O40</f>
        <v>0</v>
      </c>
      <c r="P38">
        <f>'League Table'!P40</f>
        <v>0</v>
      </c>
      <c r="Q38">
        <f>'League Table'!Q40</f>
        <v>0</v>
      </c>
      <c r="R38">
        <f>'League Table'!R40</f>
        <v>0</v>
      </c>
      <c r="S38">
        <f>'League Table'!S40</f>
        <v>0</v>
      </c>
      <c r="T38">
        <f>'League Table'!T40</f>
        <v>0</v>
      </c>
      <c r="U38" s="30">
        <f>'League Table'!U40</f>
        <v>0</v>
      </c>
      <c r="V38">
        <f>'League Table'!V40</f>
        <v>0</v>
      </c>
      <c r="W38">
        <f>'League Table'!W40</f>
        <v>0</v>
      </c>
      <c r="X38">
        <f>'League Table'!X40</f>
        <v>0</v>
      </c>
      <c r="Y38">
        <f>'League Table'!Y40</f>
        <v>0</v>
      </c>
      <c r="Z38">
        <f>'League Table'!Z40</f>
        <v>0</v>
      </c>
      <c r="AA38">
        <f>'League Table'!AA40</f>
        <v>0</v>
      </c>
      <c r="AB38">
        <f>'League Table'!AB40</f>
        <v>0</v>
      </c>
      <c r="AC38">
        <f>'League Table'!AC40</f>
        <v>0</v>
      </c>
      <c r="AD38">
        <f>'League Table'!AD40</f>
        <v>0</v>
      </c>
      <c r="AE38">
        <f>'League Table'!AE40</f>
        <v>0</v>
      </c>
      <c r="AF38">
        <f>'League Table'!AF40</f>
        <v>0</v>
      </c>
      <c r="AG38" s="8">
        <f>'League Table'!AG40</f>
        <v>0</v>
      </c>
      <c r="AH38" s="8">
        <f>'League Table'!AH40</f>
        <v>0</v>
      </c>
      <c r="AI38" s="8">
        <f>'League Table'!AI40</f>
        <v>0</v>
      </c>
      <c r="AJ38" s="8">
        <f>'League Table'!AJ40</f>
        <v>0</v>
      </c>
      <c r="AK38" s="8">
        <f>'League Table'!AK40</f>
        <v>0</v>
      </c>
      <c r="AL38" s="8">
        <f>'League Table'!AL40</f>
        <v>0</v>
      </c>
      <c r="AM38" s="8">
        <f>'League Table'!AM40</f>
        <v>0</v>
      </c>
      <c r="AN38" s="8">
        <f>'League Table'!AN40</f>
        <v>0</v>
      </c>
      <c r="AO38" s="8">
        <f>'League Table'!AO40</f>
        <v>0</v>
      </c>
      <c r="AP38" s="8">
        <f>'League Table'!AP40</f>
        <v>0</v>
      </c>
      <c r="AQ38" s="8">
        <f>'League Table'!AQ40</f>
        <v>0</v>
      </c>
      <c r="AR38" s="8">
        <f>'League Table'!AR40</f>
        <v>0</v>
      </c>
      <c r="AS38" s="8">
        <f>'League Table'!AS40</f>
        <v>0</v>
      </c>
      <c r="AT38" s="8">
        <f>'League Table'!AT40</f>
        <v>0</v>
      </c>
      <c r="AU38" s="8">
        <f>'League Table'!AU40</f>
        <v>0</v>
      </c>
      <c r="AV38" s="8">
        <f>'League Table'!AV40</f>
        <v>0</v>
      </c>
      <c r="AW38" s="8"/>
      <c r="AX38" s="8"/>
      <c r="AY38" s="8"/>
      <c r="AZ38" s="8"/>
    </row>
    <row r="40" spans="1:53" x14ac:dyDescent="0.2">
      <c r="A40" t="s">
        <v>62</v>
      </c>
      <c r="B40">
        <f t="shared" ref="B40:AV40" si="0">SUM(B3:B36)</f>
        <v>0</v>
      </c>
      <c r="C40">
        <f t="shared" si="0"/>
        <v>9</v>
      </c>
      <c r="D40">
        <f t="shared" si="0"/>
        <v>0</v>
      </c>
      <c r="E40">
        <f t="shared" si="0"/>
        <v>0</v>
      </c>
      <c r="F40">
        <f t="shared" si="0"/>
        <v>0</v>
      </c>
      <c r="G40">
        <f t="shared" si="0"/>
        <v>0</v>
      </c>
      <c r="H40">
        <f t="shared" si="0"/>
        <v>0</v>
      </c>
      <c r="I40">
        <f t="shared" si="0"/>
        <v>0</v>
      </c>
      <c r="J40">
        <f t="shared" si="0"/>
        <v>0</v>
      </c>
      <c r="K40">
        <f t="shared" si="0"/>
        <v>0</v>
      </c>
      <c r="L40">
        <f t="shared" si="0"/>
        <v>0</v>
      </c>
      <c r="M40">
        <f t="shared" si="0"/>
        <v>0</v>
      </c>
      <c r="N40">
        <f t="shared" si="0"/>
        <v>0</v>
      </c>
      <c r="O40">
        <f t="shared" si="0"/>
        <v>0</v>
      </c>
      <c r="P40">
        <f t="shared" si="0"/>
        <v>0</v>
      </c>
      <c r="Q40">
        <f t="shared" si="0"/>
        <v>0</v>
      </c>
      <c r="R40">
        <f t="shared" si="0"/>
        <v>0</v>
      </c>
      <c r="S40">
        <f t="shared" si="0"/>
        <v>0</v>
      </c>
      <c r="T40">
        <f t="shared" si="0"/>
        <v>0</v>
      </c>
      <c r="U40" s="30">
        <f t="shared" si="0"/>
        <v>0</v>
      </c>
      <c r="V40">
        <f t="shared" si="0"/>
        <v>0</v>
      </c>
      <c r="W40">
        <f t="shared" si="0"/>
        <v>0</v>
      </c>
      <c r="X40">
        <f t="shared" si="0"/>
        <v>0</v>
      </c>
      <c r="Y40">
        <f t="shared" si="0"/>
        <v>0</v>
      </c>
      <c r="Z40">
        <f t="shared" si="0"/>
        <v>0</v>
      </c>
      <c r="AA40" s="32">
        <f t="shared" si="0"/>
        <v>0</v>
      </c>
      <c r="AB40" s="8">
        <f t="shared" si="0"/>
        <v>0</v>
      </c>
      <c r="AC40" s="23">
        <f t="shared" si="0"/>
        <v>0</v>
      </c>
      <c r="AD40" s="23">
        <f t="shared" si="0"/>
        <v>0</v>
      </c>
      <c r="AE40" s="23">
        <f t="shared" si="0"/>
        <v>0</v>
      </c>
      <c r="AF40" s="23">
        <f t="shared" si="0"/>
        <v>0</v>
      </c>
      <c r="AG40" s="23">
        <f t="shared" si="0"/>
        <v>0</v>
      </c>
      <c r="AH40" s="23">
        <f t="shared" si="0"/>
        <v>0</v>
      </c>
      <c r="AI40" s="23">
        <f t="shared" si="0"/>
        <v>0</v>
      </c>
      <c r="AJ40" s="23">
        <f t="shared" si="0"/>
        <v>0</v>
      </c>
      <c r="AK40" s="23">
        <f t="shared" si="0"/>
        <v>0</v>
      </c>
      <c r="AL40" s="23">
        <f t="shared" si="0"/>
        <v>0</v>
      </c>
      <c r="AM40" s="23">
        <f t="shared" si="0"/>
        <v>0</v>
      </c>
      <c r="AN40" s="23">
        <f t="shared" si="0"/>
        <v>0</v>
      </c>
      <c r="AO40" s="23">
        <f t="shared" si="0"/>
        <v>0</v>
      </c>
      <c r="AP40" s="23">
        <f t="shared" si="0"/>
        <v>0</v>
      </c>
      <c r="AQ40" s="23">
        <f t="shared" si="0"/>
        <v>0</v>
      </c>
      <c r="AR40" s="23">
        <f t="shared" si="0"/>
        <v>0</v>
      </c>
      <c r="AS40" s="23">
        <f t="shared" si="0"/>
        <v>0</v>
      </c>
      <c r="AT40" s="23">
        <f t="shared" si="0"/>
        <v>0</v>
      </c>
      <c r="AU40" s="23">
        <f t="shared" si="0"/>
        <v>0</v>
      </c>
      <c r="AV40" s="23">
        <f t="shared" si="0"/>
        <v>0</v>
      </c>
    </row>
  </sheetData>
  <sortState xmlns:xlrd2="http://schemas.microsoft.com/office/spreadsheetml/2017/richdata2" ref="A3:BC35">
    <sortCondition descending="1" ref="BA3:BA35"/>
    <sortCondition descending="1" ref="BB3:BB35"/>
    <sortCondition descending="1" ref="BC3:BC35"/>
  </sortState>
  <phoneticPr fontId="8" type="noConversion"/>
  <pageMargins left="0.7" right="0.7" top="0.75" bottom="0.75" header="0.3" footer="0.3"/>
  <pageSetup paperSize="9" orientation="portrait"/>
  <ignoredErrors>
    <ignoredError sqref="B40:K40 BA37" emptyCellReferenc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A41"/>
  <sheetViews>
    <sheetView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A5" sqref="A5:BA37"/>
    </sheetView>
  </sheetViews>
  <sheetFormatPr baseColWidth="10" defaultColWidth="8.83203125" defaultRowHeight="15" outlineLevelCol="1" x14ac:dyDescent="0.2"/>
  <cols>
    <col min="1" max="1" width="22.33203125" customWidth="1"/>
    <col min="2" max="11" width="8.83203125" customWidth="1"/>
    <col min="12" max="50" width="9.1640625" customWidth="1" outlineLevel="1"/>
    <col min="51" max="51" width="9.1640625" hidden="1" customWidth="1" outlineLevel="1"/>
  </cols>
  <sheetData>
    <row r="1" spans="1:53" x14ac:dyDescent="0.2">
      <c r="A1" s="5" t="s">
        <v>109</v>
      </c>
      <c r="B1" s="5"/>
      <c r="D1" s="1"/>
      <c r="F1" s="2"/>
      <c r="H1" s="3"/>
      <c r="W1" s="8"/>
      <c r="AG1" s="17"/>
    </row>
    <row r="2" spans="1:53" x14ac:dyDescent="0.2">
      <c r="W2" s="8"/>
      <c r="AG2" s="17"/>
    </row>
    <row r="3" spans="1:53" x14ac:dyDescent="0.2">
      <c r="A3" s="6" t="s">
        <v>18</v>
      </c>
      <c r="B3" s="6" t="s">
        <v>0</v>
      </c>
      <c r="C3" s="19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  <c r="R3" s="6" t="s">
        <v>16</v>
      </c>
      <c r="S3" s="6" t="s">
        <v>17</v>
      </c>
      <c r="T3" s="6" t="s">
        <v>31</v>
      </c>
      <c r="U3" s="6" t="s">
        <v>32</v>
      </c>
      <c r="V3" s="6" t="s">
        <v>33</v>
      </c>
      <c r="W3" s="15" t="s">
        <v>34</v>
      </c>
      <c r="X3" s="6" t="s">
        <v>35</v>
      </c>
      <c r="Y3" s="6" t="s">
        <v>36</v>
      </c>
      <c r="Z3" s="6" t="s">
        <v>37</v>
      </c>
      <c r="AA3" s="6" t="s">
        <v>38</v>
      </c>
      <c r="AB3" s="6" t="s">
        <v>39</v>
      </c>
      <c r="AC3" s="6" t="s">
        <v>40</v>
      </c>
      <c r="AD3" s="6" t="s">
        <v>41</v>
      </c>
      <c r="AE3" s="6" t="s">
        <v>43</v>
      </c>
      <c r="AF3" s="6" t="s">
        <v>44</v>
      </c>
      <c r="AG3" s="6" t="s">
        <v>45</v>
      </c>
      <c r="AH3" s="6" t="s">
        <v>51</v>
      </c>
      <c r="AI3" s="6" t="s">
        <v>52</v>
      </c>
      <c r="AJ3" s="6" t="s">
        <v>53</v>
      </c>
      <c r="AK3" s="6" t="s">
        <v>54</v>
      </c>
      <c r="AL3" s="6" t="s">
        <v>55</v>
      </c>
      <c r="AM3" s="6" t="s">
        <v>56</v>
      </c>
      <c r="AN3" s="6" t="s">
        <v>57</v>
      </c>
      <c r="AO3" s="6" t="s">
        <v>58</v>
      </c>
      <c r="AP3" s="6" t="s">
        <v>59</v>
      </c>
      <c r="AQ3" s="6" t="s">
        <v>65</v>
      </c>
      <c r="AR3" s="6" t="s">
        <v>67</v>
      </c>
      <c r="AS3" s="6" t="s">
        <v>68</v>
      </c>
      <c r="AT3" s="6" t="s">
        <v>69</v>
      </c>
      <c r="AU3" s="6" t="s">
        <v>70</v>
      </c>
      <c r="AV3" s="6" t="s">
        <v>80</v>
      </c>
      <c r="AW3" s="6" t="s">
        <v>84</v>
      </c>
      <c r="AX3" s="6" t="s">
        <v>86</v>
      </c>
      <c r="AY3" s="6" t="s">
        <v>103</v>
      </c>
      <c r="BA3" s="22" t="s">
        <v>71</v>
      </c>
    </row>
    <row r="4" spans="1:53" x14ac:dyDescent="0.2">
      <c r="A4" s="6"/>
      <c r="B4" s="6"/>
      <c r="C4" s="19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BA4" s="5"/>
    </row>
    <row r="5" spans="1:53" ht="16" thickBot="1" x14ac:dyDescent="0.25">
      <c r="A5" s="20" t="s">
        <v>82</v>
      </c>
      <c r="B5" s="18"/>
      <c r="C5" s="18">
        <v>2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BA5">
        <f>SUM(B5:AY5)</f>
        <v>2</v>
      </c>
    </row>
    <row r="6" spans="1:53" x14ac:dyDescent="0.2">
      <c r="A6" s="14" t="s">
        <v>106</v>
      </c>
      <c r="B6" s="55"/>
      <c r="C6" s="55">
        <v>1</v>
      </c>
      <c r="D6" s="55"/>
      <c r="E6" s="55"/>
      <c r="F6" s="55"/>
      <c r="G6" s="55"/>
      <c r="H6" s="55"/>
      <c r="I6" s="55"/>
      <c r="J6" s="55"/>
      <c r="K6" s="5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BA6">
        <f>SUM(B6:AY6)</f>
        <v>1</v>
      </c>
    </row>
    <row r="7" spans="1:53" x14ac:dyDescent="0.2">
      <c r="A7" s="35" t="s">
        <v>104</v>
      </c>
      <c r="B7" s="7"/>
      <c r="C7" s="7">
        <v>1</v>
      </c>
      <c r="D7" s="7"/>
      <c r="E7" s="7"/>
      <c r="F7" s="7"/>
      <c r="G7" s="7"/>
      <c r="H7" s="7"/>
      <c r="I7" s="7"/>
      <c r="J7" s="7"/>
      <c r="K7" s="5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BA7">
        <f>SUM(B7:AY7)</f>
        <v>1</v>
      </c>
    </row>
    <row r="8" spans="1:53" ht="16" thickBot="1" x14ac:dyDescent="0.25">
      <c r="A8" s="20" t="s">
        <v>100</v>
      </c>
      <c r="B8" s="18"/>
      <c r="C8" s="18">
        <v>1</v>
      </c>
      <c r="D8" s="18"/>
      <c r="E8" s="18"/>
      <c r="F8" s="18"/>
      <c r="G8" s="18"/>
      <c r="H8" s="18"/>
      <c r="I8" s="18"/>
      <c r="J8" s="18"/>
      <c r="K8" s="5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BA8">
        <f>SUM(B8:AY8)</f>
        <v>1</v>
      </c>
    </row>
    <row r="9" spans="1:53" x14ac:dyDescent="0.2">
      <c r="A9" s="14" t="s">
        <v>78</v>
      </c>
      <c r="B9" s="16"/>
      <c r="C9" s="16"/>
      <c r="D9" s="16"/>
      <c r="E9" s="16"/>
      <c r="F9" s="16"/>
      <c r="G9" s="16"/>
      <c r="H9" s="16"/>
      <c r="I9" s="16"/>
      <c r="J9" s="16"/>
      <c r="K9" s="59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BA9">
        <f>SUM(B9:AY9)</f>
        <v>0</v>
      </c>
    </row>
    <row r="10" spans="1:53" x14ac:dyDescent="0.2">
      <c r="A10" s="14" t="s">
        <v>64</v>
      </c>
      <c r="B10" s="7"/>
      <c r="C10" s="7"/>
      <c r="D10" s="7"/>
      <c r="E10" s="7"/>
      <c r="F10" s="7"/>
      <c r="G10" s="7"/>
      <c r="H10" s="7"/>
      <c r="I10" s="7"/>
      <c r="J10" s="7"/>
      <c r="K10" s="5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BA10">
        <f>SUM(B10:AY10)</f>
        <v>0</v>
      </c>
    </row>
    <row r="11" spans="1:53" x14ac:dyDescent="0.2">
      <c r="A11" s="4" t="s">
        <v>95</v>
      </c>
      <c r="B11" s="7"/>
      <c r="C11" s="7"/>
      <c r="D11" s="7"/>
      <c r="E11" s="7"/>
      <c r="F11" s="7"/>
      <c r="G11" s="7"/>
      <c r="H11" s="7"/>
      <c r="I11" s="7"/>
      <c r="J11" s="7"/>
      <c r="K11" s="5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BA11">
        <f>SUM(B11:AY11)</f>
        <v>0</v>
      </c>
    </row>
    <row r="12" spans="1:53" x14ac:dyDescent="0.2">
      <c r="A12" s="4" t="s">
        <v>83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BA12">
        <f>SUM(B12:AY12)</f>
        <v>0</v>
      </c>
    </row>
    <row r="13" spans="1:53" x14ac:dyDescent="0.2">
      <c r="A13" s="4" t="s">
        <v>85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BA13">
        <f>SUM(B13:AY13)</f>
        <v>0</v>
      </c>
    </row>
    <row r="14" spans="1:53" x14ac:dyDescent="0.2">
      <c r="A14" s="4" t="s">
        <v>60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BA14">
        <f>SUM(B14:AY14)</f>
        <v>0</v>
      </c>
    </row>
    <row r="15" spans="1:53" x14ac:dyDescent="0.2">
      <c r="A15" s="4" t="s">
        <v>81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BA15">
        <f>SUM(B15:AY15)</f>
        <v>0</v>
      </c>
    </row>
    <row r="16" spans="1:53" x14ac:dyDescent="0.2">
      <c r="A16" s="4" t="s">
        <v>87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BA16">
        <f>SUM(B16:AY16)</f>
        <v>0</v>
      </c>
    </row>
    <row r="17" spans="1:53" x14ac:dyDescent="0.2">
      <c r="A17" s="4" t="s">
        <v>88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BA17">
        <f>SUM(B17:AY17)</f>
        <v>0</v>
      </c>
    </row>
    <row r="18" spans="1:53" x14ac:dyDescent="0.2">
      <c r="A18" s="4" t="s">
        <v>111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BA18">
        <f>SUM(B18:AY18)</f>
        <v>0</v>
      </c>
    </row>
    <row r="19" spans="1:53" x14ac:dyDescent="0.2">
      <c r="A19" s="4" t="s">
        <v>107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BA19">
        <f>SUM(B19:AY19)</f>
        <v>0</v>
      </c>
    </row>
    <row r="20" spans="1:53" x14ac:dyDescent="0.2">
      <c r="A20" s="4" t="s">
        <v>79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BA20">
        <f>SUM(B20:AY20)</f>
        <v>0</v>
      </c>
    </row>
    <row r="21" spans="1:53" x14ac:dyDescent="0.2">
      <c r="A21" s="4" t="s">
        <v>105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BA21">
        <f>SUM(B21:AY21)</f>
        <v>0</v>
      </c>
    </row>
    <row r="22" spans="1:53" x14ac:dyDescent="0.2">
      <c r="A22" s="4" t="s">
        <v>108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BA22">
        <f>SUM(B22:AY22)</f>
        <v>0</v>
      </c>
    </row>
    <row r="23" spans="1:53" x14ac:dyDescent="0.2">
      <c r="A23" s="4" t="s">
        <v>99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BA23">
        <f>SUM(B23:AY23)</f>
        <v>0</v>
      </c>
    </row>
    <row r="24" spans="1:53" x14ac:dyDescent="0.2">
      <c r="A24" s="4" t="s">
        <v>114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BA24">
        <f>SUM(B24:AY24)</f>
        <v>0</v>
      </c>
    </row>
    <row r="25" spans="1:53" x14ac:dyDescent="0.2">
      <c r="A25" s="4" t="s">
        <v>112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BA25">
        <f>SUM(B25:AY25)</f>
        <v>0</v>
      </c>
    </row>
    <row r="26" spans="1:53" x14ac:dyDescent="0.2">
      <c r="A26" s="4" t="s">
        <v>19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BA26">
        <f>SUM(B26:AY26)</f>
        <v>0</v>
      </c>
    </row>
    <row r="27" spans="1:53" x14ac:dyDescent="0.2">
      <c r="A27" s="4" t="s">
        <v>113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BA27">
        <f>SUM(B27:AY27)</f>
        <v>0</v>
      </c>
    </row>
    <row r="28" spans="1:53" x14ac:dyDescent="0.2">
      <c r="A28" s="4" t="s">
        <v>75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BA28">
        <f>SUM(B28:AY28)</f>
        <v>0</v>
      </c>
    </row>
    <row r="29" spans="1:53" x14ac:dyDescent="0.2">
      <c r="A29" s="4" t="s">
        <v>21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BA29">
        <f>SUM(B29:AY29)</f>
        <v>0</v>
      </c>
    </row>
    <row r="30" spans="1:53" x14ac:dyDescent="0.2">
      <c r="A30" s="4" t="s">
        <v>77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BA30">
        <f>SUM(B30:AY30)</f>
        <v>0</v>
      </c>
    </row>
    <row r="31" spans="1:53" x14ac:dyDescent="0.2">
      <c r="A31" s="4" t="s">
        <v>118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BA31">
        <f>SUM(B31:AY31)</f>
        <v>0</v>
      </c>
    </row>
    <row r="32" spans="1:53" x14ac:dyDescent="0.2">
      <c r="A32" s="4" t="s">
        <v>74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BA32">
        <f>SUM(B32:AY32)</f>
        <v>0</v>
      </c>
    </row>
    <row r="33" spans="1:53" x14ac:dyDescent="0.2">
      <c r="A33" s="4" t="s">
        <v>117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BA33">
        <f>SUM(B33:AY33)</f>
        <v>0</v>
      </c>
    </row>
    <row r="34" spans="1:53" x14ac:dyDescent="0.2">
      <c r="A34" s="4" t="s">
        <v>20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BA34">
        <f>SUM(B34:AY34)</f>
        <v>0</v>
      </c>
    </row>
    <row r="35" spans="1:53" x14ac:dyDescent="0.2">
      <c r="A35" s="4" t="s">
        <v>89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BA35">
        <f>SUM(B35:AY35)</f>
        <v>0</v>
      </c>
    </row>
    <row r="36" spans="1:53" x14ac:dyDescent="0.2">
      <c r="A36" s="4" t="s">
        <v>96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BA36">
        <f>SUM(B36:AY36)</f>
        <v>0</v>
      </c>
    </row>
    <row r="37" spans="1:53" x14ac:dyDescent="0.2">
      <c r="A37" s="4" t="s">
        <v>97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BA37">
        <f>SUM(B37:AY37)</f>
        <v>0</v>
      </c>
    </row>
    <row r="38" spans="1:53" x14ac:dyDescent="0.2">
      <c r="A38" s="4"/>
      <c r="B38" s="7"/>
      <c r="C38" s="7"/>
      <c r="D38" s="7"/>
      <c r="E38" s="7"/>
      <c r="F38" s="7"/>
      <c r="G38" s="7"/>
      <c r="H38" s="6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</row>
    <row r="39" spans="1:53" x14ac:dyDescent="0.2">
      <c r="A39" s="6"/>
      <c r="B39" s="6"/>
      <c r="C39" s="19"/>
      <c r="D39" s="6"/>
      <c r="E39" s="6"/>
      <c r="F39" s="6"/>
      <c r="G39" s="6"/>
      <c r="H39" s="68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15"/>
      <c r="X39" s="6"/>
      <c r="Y39" s="6"/>
      <c r="Z39" s="6"/>
      <c r="AA39" s="6"/>
      <c r="AB39" s="6"/>
      <c r="AC39" s="6"/>
      <c r="AD39" s="6"/>
      <c r="AE39" s="6"/>
      <c r="AF39" s="6"/>
      <c r="AG39" s="21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</row>
    <row r="40" spans="1:53" x14ac:dyDescent="0.2">
      <c r="A40" s="1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</row>
    <row r="41" spans="1:53" x14ac:dyDescent="0.2">
      <c r="A41" s="1" t="s">
        <v>72</v>
      </c>
      <c r="B41" s="8">
        <f t="shared" ref="B41:AH41" si="0">SUM(B5:B39)</f>
        <v>0</v>
      </c>
      <c r="C41" s="8">
        <f t="shared" si="0"/>
        <v>5</v>
      </c>
      <c r="D41" s="8">
        <f t="shared" si="0"/>
        <v>0</v>
      </c>
      <c r="E41" s="8">
        <f t="shared" si="0"/>
        <v>0</v>
      </c>
      <c r="F41" s="8">
        <f t="shared" si="0"/>
        <v>0</v>
      </c>
      <c r="G41" s="8">
        <f t="shared" si="0"/>
        <v>0</v>
      </c>
      <c r="H41" s="8">
        <f t="shared" si="0"/>
        <v>0</v>
      </c>
      <c r="I41" s="8">
        <f t="shared" si="0"/>
        <v>0</v>
      </c>
      <c r="J41" s="8">
        <f t="shared" si="0"/>
        <v>0</v>
      </c>
      <c r="K41" s="8">
        <f t="shared" si="0"/>
        <v>0</v>
      </c>
      <c r="L41" s="8">
        <f t="shared" si="0"/>
        <v>0</v>
      </c>
      <c r="M41" s="8">
        <f t="shared" si="0"/>
        <v>0</v>
      </c>
      <c r="N41" s="8">
        <f t="shared" si="0"/>
        <v>0</v>
      </c>
      <c r="O41" s="8">
        <f t="shared" si="0"/>
        <v>0</v>
      </c>
      <c r="P41" s="8">
        <f t="shared" si="0"/>
        <v>0</v>
      </c>
      <c r="Q41" s="8">
        <f t="shared" si="0"/>
        <v>0</v>
      </c>
      <c r="R41" s="8">
        <f t="shared" si="0"/>
        <v>0</v>
      </c>
      <c r="S41" s="8">
        <f t="shared" si="0"/>
        <v>0</v>
      </c>
      <c r="T41" s="8">
        <f t="shared" si="0"/>
        <v>0</v>
      </c>
      <c r="U41" s="8">
        <f t="shared" si="0"/>
        <v>0</v>
      </c>
      <c r="V41" s="8">
        <f t="shared" si="0"/>
        <v>0</v>
      </c>
      <c r="W41" s="8">
        <f t="shared" si="0"/>
        <v>0</v>
      </c>
      <c r="X41" s="8">
        <f t="shared" si="0"/>
        <v>0</v>
      </c>
      <c r="Y41" s="8">
        <f t="shared" si="0"/>
        <v>0</v>
      </c>
      <c r="Z41" s="8">
        <f t="shared" si="0"/>
        <v>0</v>
      </c>
      <c r="AA41" s="8">
        <f t="shared" si="0"/>
        <v>0</v>
      </c>
      <c r="AB41" s="8">
        <f t="shared" si="0"/>
        <v>0</v>
      </c>
      <c r="AC41" s="8">
        <f t="shared" si="0"/>
        <v>0</v>
      </c>
      <c r="AD41" s="8">
        <f t="shared" si="0"/>
        <v>0</v>
      </c>
      <c r="AE41" s="8">
        <f t="shared" si="0"/>
        <v>0</v>
      </c>
      <c r="AF41" s="8">
        <f t="shared" si="0"/>
        <v>0</v>
      </c>
      <c r="AG41" s="8">
        <f t="shared" si="0"/>
        <v>0</v>
      </c>
      <c r="AH41" s="8">
        <f t="shared" si="0"/>
        <v>0</v>
      </c>
      <c r="AI41" s="8">
        <f t="shared" ref="AI41:AX41" si="1">SUM(AI5:AI39)</f>
        <v>0</v>
      </c>
      <c r="AJ41" s="8">
        <f t="shared" si="1"/>
        <v>0</v>
      </c>
      <c r="AK41" s="8">
        <f t="shared" si="1"/>
        <v>0</v>
      </c>
      <c r="AL41" s="8">
        <f t="shared" si="1"/>
        <v>0</v>
      </c>
      <c r="AM41" s="8">
        <f t="shared" si="1"/>
        <v>0</v>
      </c>
      <c r="AN41" s="8">
        <f t="shared" si="1"/>
        <v>0</v>
      </c>
      <c r="AO41" s="8">
        <f t="shared" si="1"/>
        <v>0</v>
      </c>
      <c r="AP41" s="8">
        <f t="shared" si="1"/>
        <v>0</v>
      </c>
      <c r="AQ41" s="8">
        <f t="shared" si="1"/>
        <v>0</v>
      </c>
      <c r="AR41" s="8">
        <f t="shared" si="1"/>
        <v>0</v>
      </c>
      <c r="AS41" s="8">
        <f t="shared" si="1"/>
        <v>0</v>
      </c>
      <c r="AT41" s="8">
        <f t="shared" si="1"/>
        <v>0</v>
      </c>
      <c r="AU41" s="8">
        <f t="shared" si="1"/>
        <v>0</v>
      </c>
      <c r="AV41" s="8">
        <f t="shared" si="1"/>
        <v>0</v>
      </c>
      <c r="AW41" s="8">
        <f t="shared" si="1"/>
        <v>0</v>
      </c>
      <c r="AX41" s="8">
        <f t="shared" si="1"/>
        <v>0</v>
      </c>
      <c r="AY41" s="8">
        <f t="shared" ref="AY41" si="2">SUM(AY5:AY39)</f>
        <v>0</v>
      </c>
      <c r="BA41">
        <f>SUM(B41:AZ41)</f>
        <v>5</v>
      </c>
    </row>
  </sheetData>
  <sortState xmlns:xlrd2="http://schemas.microsoft.com/office/spreadsheetml/2017/richdata2" ref="A5:BA37">
    <sortCondition descending="1" ref="BA5:BA37"/>
    <sortCondition ref="A5:A37"/>
  </sortState>
  <phoneticPr fontId="12" type="noConversion"/>
  <pageMargins left="0.7" right="0.7" top="0.75" bottom="0.75" header="0.3" footer="0.3"/>
  <pageSetup paperSize="9" orientation="portrait" horizontalDpi="4294967292" verticalDpi="4294967292"/>
  <ignoredErrors>
    <ignoredError sqref="BA40:BA41 B41:AV41" emptyCellReferenc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9"/>
  <sheetViews>
    <sheetView workbookViewId="0">
      <selection activeCell="M10" sqref="M10"/>
    </sheetView>
  </sheetViews>
  <sheetFormatPr baseColWidth="10" defaultColWidth="10.83203125" defaultRowHeight="15" x14ac:dyDescent="0.2"/>
  <cols>
    <col min="2" max="2" width="20.1640625" customWidth="1"/>
    <col min="8" max="9" width="10.83203125" style="8"/>
    <col min="14" max="14" width="10.83203125" style="8"/>
  </cols>
  <sheetData>
    <row r="1" spans="1:13" x14ac:dyDescent="0.2">
      <c r="A1" t="s">
        <v>90</v>
      </c>
      <c r="B1" t="s">
        <v>91</v>
      </c>
      <c r="C1" t="s">
        <v>94</v>
      </c>
      <c r="D1" t="s">
        <v>92</v>
      </c>
      <c r="E1" t="s">
        <v>93</v>
      </c>
    </row>
    <row r="3" spans="1:13" x14ac:dyDescent="0.2">
      <c r="A3" s="30">
        <v>1</v>
      </c>
      <c r="B3" s="30" t="s">
        <v>123</v>
      </c>
      <c r="C3" s="30" t="s">
        <v>123</v>
      </c>
      <c r="D3" s="30" t="s">
        <v>123</v>
      </c>
      <c r="E3" s="30" t="s">
        <v>123</v>
      </c>
      <c r="G3" s="30"/>
    </row>
    <row r="4" spans="1:13" x14ac:dyDescent="0.2">
      <c r="A4" s="30">
        <v>2</v>
      </c>
      <c r="B4" s="30" t="s">
        <v>124</v>
      </c>
      <c r="C4" s="30" t="s">
        <v>125</v>
      </c>
      <c r="D4" s="30"/>
      <c r="E4" s="30"/>
      <c r="G4" s="30"/>
    </row>
    <row r="5" spans="1:13" x14ac:dyDescent="0.2">
      <c r="A5" s="30">
        <v>3</v>
      </c>
      <c r="B5" s="8"/>
      <c r="C5" s="8"/>
      <c r="D5" s="8"/>
      <c r="E5" s="8"/>
      <c r="G5" s="30"/>
    </row>
    <row r="6" spans="1:13" x14ac:dyDescent="0.2">
      <c r="A6" s="30">
        <v>4</v>
      </c>
      <c r="B6" s="30"/>
      <c r="C6" s="30"/>
      <c r="D6" s="30"/>
      <c r="E6" s="30"/>
      <c r="G6" s="30"/>
    </row>
    <row r="7" spans="1:13" x14ac:dyDescent="0.2">
      <c r="A7" s="30">
        <v>5</v>
      </c>
      <c r="B7" s="30"/>
      <c r="C7" s="30"/>
      <c r="D7" s="30"/>
      <c r="E7" s="30"/>
      <c r="G7" s="30"/>
      <c r="H7" s="8" t="s">
        <v>101</v>
      </c>
      <c r="K7" t="s">
        <v>102</v>
      </c>
      <c r="M7" t="s">
        <v>72</v>
      </c>
    </row>
    <row r="8" spans="1:13" x14ac:dyDescent="0.2">
      <c r="A8" s="30">
        <v>6</v>
      </c>
      <c r="B8" s="30"/>
      <c r="C8" s="30"/>
      <c r="D8" s="30"/>
      <c r="E8" s="30"/>
      <c r="G8" s="30"/>
    </row>
    <row r="9" spans="1:13" x14ac:dyDescent="0.2">
      <c r="A9" s="30">
        <v>7</v>
      </c>
      <c r="B9" s="30"/>
      <c r="C9" s="30"/>
      <c r="D9" s="30"/>
      <c r="E9" s="30"/>
      <c r="G9" s="30"/>
      <c r="K9" s="8" t="s">
        <v>126</v>
      </c>
      <c r="L9" s="8"/>
      <c r="M9" s="8" t="s">
        <v>126</v>
      </c>
    </row>
    <row r="10" spans="1:13" x14ac:dyDescent="0.2">
      <c r="A10" s="30">
        <v>8</v>
      </c>
      <c r="B10" s="30"/>
      <c r="C10" s="30"/>
      <c r="D10" s="30"/>
      <c r="E10" s="30"/>
      <c r="G10" s="30"/>
      <c r="K10" s="8"/>
      <c r="L10" s="8"/>
      <c r="M10" s="8"/>
    </row>
    <row r="11" spans="1:13" x14ac:dyDescent="0.2">
      <c r="A11" s="30">
        <v>9</v>
      </c>
      <c r="B11" s="30"/>
      <c r="C11" s="30"/>
      <c r="D11" s="30"/>
      <c r="E11" s="30"/>
      <c r="G11" s="30"/>
      <c r="K11" s="8"/>
      <c r="L11" s="8"/>
      <c r="M11" s="8"/>
    </row>
    <row r="12" spans="1:13" x14ac:dyDescent="0.2">
      <c r="A12" s="30">
        <v>10</v>
      </c>
      <c r="B12" s="30"/>
      <c r="C12" s="30"/>
      <c r="D12" s="30"/>
      <c r="E12" s="30"/>
      <c r="G12" s="30"/>
      <c r="K12" s="8"/>
      <c r="L12" s="8"/>
      <c r="M12" s="8"/>
    </row>
    <row r="13" spans="1:13" x14ac:dyDescent="0.2">
      <c r="A13" s="30">
        <v>11</v>
      </c>
      <c r="B13" s="30"/>
      <c r="C13" s="30"/>
      <c r="D13" s="30"/>
      <c r="E13" s="30"/>
      <c r="F13" s="30"/>
      <c r="G13" s="30"/>
      <c r="K13" s="8"/>
      <c r="L13" s="8"/>
      <c r="M13" s="8"/>
    </row>
    <row r="14" spans="1:13" x14ac:dyDescent="0.2">
      <c r="A14" s="30">
        <v>12</v>
      </c>
      <c r="B14" s="30"/>
      <c r="C14" s="30"/>
      <c r="D14" s="30"/>
      <c r="E14" s="30"/>
      <c r="G14" s="30"/>
      <c r="K14" s="8"/>
      <c r="L14" s="8"/>
      <c r="M14" s="8"/>
    </row>
    <row r="15" spans="1:13" x14ac:dyDescent="0.2">
      <c r="A15" s="30">
        <v>13</v>
      </c>
      <c r="B15" s="30"/>
      <c r="C15" s="30"/>
      <c r="D15" s="30"/>
      <c r="E15" s="30"/>
      <c r="G15" s="30"/>
      <c r="K15" s="8"/>
      <c r="L15" s="8"/>
      <c r="M15" s="8"/>
    </row>
    <row r="16" spans="1:13" x14ac:dyDescent="0.2">
      <c r="A16" s="30">
        <v>14</v>
      </c>
      <c r="B16" s="30"/>
      <c r="C16" s="30"/>
      <c r="D16" s="45"/>
      <c r="E16" s="45"/>
      <c r="G16" s="30"/>
      <c r="K16" s="8"/>
      <c r="L16" s="8"/>
      <c r="M16" s="8"/>
    </row>
    <row r="17" spans="1:13" x14ac:dyDescent="0.2">
      <c r="A17" s="30">
        <v>15</v>
      </c>
      <c r="B17" s="30"/>
      <c r="C17" s="30"/>
      <c r="D17" s="30"/>
      <c r="E17" s="30"/>
      <c r="G17" s="30"/>
      <c r="K17" s="8"/>
      <c r="L17" s="8"/>
      <c r="M17" s="8"/>
    </row>
    <row r="18" spans="1:13" x14ac:dyDescent="0.2">
      <c r="A18" s="30">
        <v>16</v>
      </c>
      <c r="B18" s="30"/>
      <c r="C18" s="30"/>
      <c r="D18" s="30"/>
      <c r="E18" s="30"/>
      <c r="G18" s="30"/>
      <c r="K18" s="8"/>
      <c r="L18" s="8"/>
      <c r="M18" s="8"/>
    </row>
    <row r="19" spans="1:13" x14ac:dyDescent="0.2">
      <c r="A19" s="30">
        <v>17</v>
      </c>
      <c r="B19" s="30"/>
      <c r="C19" s="30"/>
      <c r="D19" s="30"/>
      <c r="E19" s="30"/>
      <c r="G19" s="30"/>
      <c r="K19" s="8"/>
      <c r="L19" s="8"/>
      <c r="M19" s="8"/>
    </row>
    <row r="20" spans="1:13" x14ac:dyDescent="0.2">
      <c r="A20" s="30">
        <v>18</v>
      </c>
      <c r="B20" s="30"/>
      <c r="C20" s="30"/>
      <c r="D20" s="30"/>
      <c r="E20" s="30"/>
      <c r="G20" s="30"/>
      <c r="K20" s="8"/>
      <c r="L20" s="8"/>
      <c r="M20" s="8"/>
    </row>
    <row r="21" spans="1:13" x14ac:dyDescent="0.2">
      <c r="A21" s="30">
        <v>19</v>
      </c>
      <c r="B21" s="30"/>
      <c r="C21" s="30"/>
      <c r="D21" s="30"/>
      <c r="E21" s="30"/>
      <c r="G21" s="30"/>
      <c r="H21" s="44"/>
      <c r="K21" s="8"/>
      <c r="L21" s="8"/>
      <c r="M21" s="8"/>
    </row>
    <row r="22" spans="1:13" x14ac:dyDescent="0.2">
      <c r="A22" s="30">
        <v>20</v>
      </c>
      <c r="B22" s="30"/>
      <c r="C22" s="30"/>
      <c r="D22" s="30"/>
      <c r="E22" s="30"/>
      <c r="G22" s="30"/>
      <c r="K22" s="8"/>
      <c r="L22" s="8"/>
      <c r="M22" s="8"/>
    </row>
    <row r="23" spans="1:13" x14ac:dyDescent="0.2">
      <c r="A23" s="30">
        <v>21</v>
      </c>
      <c r="B23" s="30"/>
      <c r="C23" s="30"/>
      <c r="D23" s="30"/>
      <c r="E23" s="30"/>
      <c r="G23" s="30"/>
      <c r="K23" s="8"/>
      <c r="L23" s="8"/>
      <c r="M23" s="8"/>
    </row>
    <row r="24" spans="1:13" x14ac:dyDescent="0.2">
      <c r="A24" s="30">
        <v>22</v>
      </c>
      <c r="B24" s="30"/>
      <c r="C24" s="30"/>
      <c r="D24" s="30"/>
      <c r="E24" s="30"/>
      <c r="G24" s="30"/>
      <c r="H24" s="44"/>
      <c r="K24" s="8"/>
      <c r="L24" s="8"/>
      <c r="M24" s="8"/>
    </row>
    <row r="25" spans="1:13" x14ac:dyDescent="0.2">
      <c r="A25" s="30">
        <v>23</v>
      </c>
      <c r="B25" s="30"/>
      <c r="C25" s="30"/>
      <c r="D25" s="30"/>
      <c r="E25" s="30"/>
      <c r="G25" s="30"/>
      <c r="K25" s="8"/>
      <c r="L25" s="8"/>
      <c r="M25" s="8"/>
    </row>
    <row r="26" spans="1:13" x14ac:dyDescent="0.2">
      <c r="A26" s="30">
        <v>24</v>
      </c>
      <c r="B26" s="30"/>
      <c r="C26" s="30"/>
      <c r="D26" s="30"/>
      <c r="E26" s="30"/>
      <c r="G26" s="30"/>
      <c r="K26" s="8"/>
      <c r="L26" s="8"/>
      <c r="M26" s="8"/>
    </row>
    <row r="27" spans="1:13" x14ac:dyDescent="0.2">
      <c r="A27" s="30">
        <v>25</v>
      </c>
      <c r="B27" s="30"/>
      <c r="C27" s="30"/>
      <c r="D27" s="30"/>
      <c r="E27" s="30"/>
      <c r="G27" s="30"/>
      <c r="K27" s="8"/>
      <c r="M27" s="8"/>
    </row>
    <row r="28" spans="1:13" x14ac:dyDescent="0.2">
      <c r="A28" s="30">
        <v>26</v>
      </c>
      <c r="B28" s="30"/>
      <c r="C28" s="30"/>
      <c r="D28" s="30"/>
      <c r="E28" s="30"/>
      <c r="G28" s="30"/>
      <c r="K28" s="8"/>
      <c r="M28" s="8"/>
    </row>
    <row r="29" spans="1:13" x14ac:dyDescent="0.2">
      <c r="A29" s="30">
        <v>27</v>
      </c>
      <c r="B29" s="30"/>
      <c r="C29" s="30"/>
      <c r="D29" s="30"/>
      <c r="E29" s="30"/>
      <c r="K29" s="8"/>
      <c r="M29" s="8"/>
    </row>
    <row r="30" spans="1:13" x14ac:dyDescent="0.2">
      <c r="A30" s="30">
        <v>28</v>
      </c>
      <c r="B30" s="30"/>
      <c r="C30" s="30"/>
      <c r="D30" s="30"/>
      <c r="E30" s="30"/>
      <c r="K30" s="8"/>
      <c r="M30" s="8"/>
    </row>
    <row r="31" spans="1:13" x14ac:dyDescent="0.2">
      <c r="A31" s="30">
        <v>29</v>
      </c>
      <c r="B31" s="30"/>
      <c r="C31" s="30"/>
      <c r="D31" s="30"/>
      <c r="E31" s="30"/>
      <c r="K31" s="8"/>
      <c r="M31" s="8"/>
    </row>
    <row r="32" spans="1:13" x14ac:dyDescent="0.2">
      <c r="A32" s="30">
        <v>30</v>
      </c>
      <c r="B32" s="30"/>
      <c r="C32" s="30"/>
      <c r="D32" s="30"/>
      <c r="E32" s="30"/>
      <c r="K32" s="8"/>
      <c r="M32" s="8"/>
    </row>
    <row r="33" spans="1:13" x14ac:dyDescent="0.2">
      <c r="A33" s="30">
        <v>31</v>
      </c>
      <c r="B33" s="30"/>
      <c r="C33" s="30"/>
      <c r="D33" s="30"/>
      <c r="E33" s="30"/>
      <c r="M33" s="8"/>
    </row>
    <row r="34" spans="1:13" x14ac:dyDescent="0.2">
      <c r="A34" s="30">
        <v>32</v>
      </c>
      <c r="B34" s="30"/>
      <c r="C34" s="30"/>
      <c r="D34" s="30"/>
      <c r="E34" s="30"/>
      <c r="M34" s="8"/>
    </row>
    <row r="35" spans="1:13" x14ac:dyDescent="0.2">
      <c r="A35" s="30">
        <v>33</v>
      </c>
      <c r="B35" s="30"/>
      <c r="C35" s="30"/>
      <c r="D35" s="30"/>
      <c r="E35" s="30"/>
      <c r="M35" s="8"/>
    </row>
    <row r="36" spans="1:13" x14ac:dyDescent="0.2">
      <c r="A36" s="30">
        <v>34</v>
      </c>
      <c r="B36" s="30"/>
      <c r="C36" s="30"/>
      <c r="D36" s="30"/>
      <c r="E36" s="30"/>
      <c r="M36" s="8"/>
    </row>
    <row r="37" spans="1:13" x14ac:dyDescent="0.2">
      <c r="A37" s="30">
        <v>35</v>
      </c>
      <c r="B37" s="30"/>
      <c r="C37" s="30"/>
      <c r="D37" s="30"/>
      <c r="E37" s="30"/>
      <c r="M37" s="8"/>
    </row>
    <row r="38" spans="1:13" x14ac:dyDescent="0.2">
      <c r="A38" s="30">
        <v>36</v>
      </c>
      <c r="B38" s="30"/>
      <c r="C38" s="30"/>
      <c r="D38" s="30"/>
      <c r="E38" s="30"/>
    </row>
    <row r="39" spans="1:13" x14ac:dyDescent="0.2">
      <c r="A39" s="30">
        <v>37</v>
      </c>
      <c r="B39" s="30"/>
      <c r="C39" s="30"/>
      <c r="D39" s="30"/>
      <c r="E39" s="30"/>
    </row>
    <row r="40" spans="1:13" x14ac:dyDescent="0.2">
      <c r="A40" s="30">
        <v>38</v>
      </c>
      <c r="B40" s="30"/>
      <c r="C40" s="30"/>
      <c r="D40" s="30"/>
      <c r="E40" s="30"/>
    </row>
    <row r="41" spans="1:13" x14ac:dyDescent="0.2">
      <c r="A41" s="30">
        <v>39</v>
      </c>
      <c r="B41" s="30"/>
      <c r="C41" s="30"/>
      <c r="D41" s="30"/>
      <c r="E41" s="30"/>
    </row>
    <row r="42" spans="1:13" x14ac:dyDescent="0.2">
      <c r="A42" s="30">
        <v>40</v>
      </c>
      <c r="B42" s="30"/>
      <c r="C42" s="30"/>
      <c r="D42" s="30"/>
      <c r="E42" s="30"/>
    </row>
    <row r="43" spans="1:13" x14ac:dyDescent="0.2">
      <c r="A43" s="30">
        <v>41</v>
      </c>
      <c r="B43" s="30"/>
      <c r="C43" s="30"/>
      <c r="D43" s="30"/>
      <c r="E43" s="30"/>
    </row>
    <row r="44" spans="1:13" x14ac:dyDescent="0.2">
      <c r="A44" s="30">
        <v>42</v>
      </c>
      <c r="B44" s="30"/>
      <c r="C44" s="30"/>
      <c r="D44" s="30"/>
      <c r="E44" s="30"/>
    </row>
    <row r="45" spans="1:13" x14ac:dyDescent="0.2">
      <c r="A45" s="30">
        <v>43</v>
      </c>
      <c r="B45" s="30"/>
      <c r="C45" s="30"/>
      <c r="D45" s="30"/>
      <c r="E45" s="30"/>
    </row>
    <row r="46" spans="1:13" x14ac:dyDescent="0.2">
      <c r="A46" s="30">
        <v>44</v>
      </c>
      <c r="B46" s="30"/>
      <c r="C46" s="30"/>
      <c r="D46" s="30"/>
      <c r="E46" s="30"/>
    </row>
    <row r="47" spans="1:13" x14ac:dyDescent="0.2">
      <c r="A47" s="30">
        <v>45</v>
      </c>
      <c r="B47" s="30"/>
      <c r="C47" s="30"/>
      <c r="D47" s="30"/>
      <c r="E47" s="30"/>
    </row>
    <row r="48" spans="1:13" x14ac:dyDescent="0.2">
      <c r="A48" s="30">
        <v>46</v>
      </c>
      <c r="B48" s="30"/>
      <c r="C48" s="30"/>
      <c r="D48" s="30"/>
      <c r="E48" s="30"/>
    </row>
    <row r="49" spans="1:5" x14ac:dyDescent="0.2">
      <c r="A49" s="30">
        <v>47</v>
      </c>
      <c r="B49" s="30"/>
      <c r="C49" s="30"/>
      <c r="D49" s="30"/>
      <c r="E49" s="30"/>
    </row>
    <row r="50" spans="1:5" x14ac:dyDescent="0.2">
      <c r="A50" s="30">
        <v>48</v>
      </c>
      <c r="B50" s="30"/>
      <c r="C50" s="30"/>
      <c r="D50" s="30"/>
      <c r="E50" s="30"/>
    </row>
    <row r="51" spans="1:5" x14ac:dyDescent="0.2">
      <c r="A51" s="17"/>
    </row>
    <row r="52" spans="1:5" x14ac:dyDescent="0.2">
      <c r="A52" s="17"/>
    </row>
    <row r="53" spans="1:5" x14ac:dyDescent="0.2">
      <c r="A53" s="17"/>
    </row>
    <row r="54" spans="1:5" x14ac:dyDescent="0.2">
      <c r="A54" s="17"/>
    </row>
    <row r="55" spans="1:5" x14ac:dyDescent="0.2">
      <c r="A55" s="17"/>
    </row>
    <row r="56" spans="1:5" x14ac:dyDescent="0.2">
      <c r="A56" s="17"/>
    </row>
    <row r="57" spans="1:5" x14ac:dyDescent="0.2">
      <c r="A57" s="17"/>
    </row>
    <row r="58" spans="1:5" x14ac:dyDescent="0.2">
      <c r="A58" s="17"/>
    </row>
    <row r="59" spans="1:5" x14ac:dyDescent="0.2">
      <c r="A59" s="17"/>
    </row>
  </sheetData>
  <autoFilter ref="A1:F47" xr:uid="{00000000-0009-0000-0000-000004000000}"/>
  <sortState xmlns:xlrd2="http://schemas.microsoft.com/office/spreadsheetml/2017/richdata2" ref="M9:N30">
    <sortCondition descending="1" ref="N9:N30"/>
  </sortState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
</file>

<file path=customXml/itemProps1.xml><?xml version="1.0" encoding="utf-8"?>
<ds:datastoreItem xmlns:ds="http://schemas.openxmlformats.org/officeDocument/2006/customXml" ds:itemID="{00EC563D-906A-4189-83A3-CE33E4961DA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League Table</vt:lpstr>
      <vt:lpstr>Captains</vt:lpstr>
      <vt:lpstr>MOTM</vt:lpstr>
      <vt:lpstr>Goals</vt:lpstr>
      <vt:lpstr>Board Room</vt:lpstr>
      <vt:lpstr>'League Table'!Print_Area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</dc:creator>
  <cp:keywords/>
  <dc:description/>
  <cp:lastModifiedBy>Carl Smith</cp:lastModifiedBy>
  <cp:lastPrinted>2013-07-09T19:21:41Z</cp:lastPrinted>
  <dcterms:created xsi:type="dcterms:W3CDTF">2010-12-15T00:33:10Z</dcterms:created>
  <dcterms:modified xsi:type="dcterms:W3CDTF">2025-01-19T13:26:59Z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