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F:\Desktop\temptempt\v2025\"/>
    </mc:Choice>
  </mc:AlternateContent>
  <xr:revisionPtr revIDLastSave="0" documentId="8_{149A9BB8-1027-42BD-B75E-79AF4E621809}" xr6:coauthVersionLast="47" xr6:coauthVersionMax="47" xr10:uidLastSave="{00000000-0000-0000-0000-000000000000}"/>
  <bookViews>
    <workbookView xWindow="-120" yWindow="-120" windowWidth="29040" windowHeight="15720" xr2:uid="{00000000-000D-0000-FFFF-FFFF00000000}"/>
  </bookViews>
  <sheets>
    <sheet name="Start" sheetId="17" r:id="rId1"/>
    <sheet name="Opzoek" sheetId="18" state="hidden" r:id="rId2"/>
  </sheets>
  <definedNames>
    <definedName name="Details_ja_nee">Start!$C$22</definedName>
    <definedName name="Export_softw">Start!$C$24</definedName>
    <definedName name="Fin_Pakket">Start!$C$23</definedName>
    <definedName name="keerDuizend">Start!$H$16</definedName>
    <definedName name="NaamBronBestand">Start!$C$17</definedName>
    <definedName name="NaamBronTabblad">Start!$C$18</definedName>
    <definedName name="NaamExport">Start!$C$19</definedName>
    <definedName name="per">#REF!</definedName>
  </definedNames>
  <calcPr calcId="191029"/>
  <customWorkbookViews>
    <customWorkbookView name="pbek - Persoonlijke weergave" guid="{3CCC5398-1193-4024-ABCD-59977630A5BF}" mergeInterval="0" personalView="1" maximized="1" windowWidth="1639" windowHeight="862" tabRatio="913" activeSheetId="1" showComments="commIndAndComment"/>
    <customWorkbookView name="E. van Kampen - Persoonlijke weergave" guid="{7ECC52A5-9F01-4F0F-BE2E-EC1362700A49}" mergeInterval="0" personalView="1" maximized="1" windowWidth="1531" windowHeight="806" tabRatio="913"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7" i="18" l="1"/>
  <c r="AE17" i="18" s="1"/>
  <c r="AF17" i="18" s="1"/>
  <c r="AG17" i="18" s="1"/>
  <c r="AH17" i="18" s="1"/>
  <c r="AI17" i="18" s="1"/>
  <c r="AJ17" i="18" s="1"/>
  <c r="AK17" i="18" s="1"/>
  <c r="AL17" i="18" s="1"/>
  <c r="AM17" i="18" s="1"/>
  <c r="AN17" i="18" s="1"/>
  <c r="AO17" i="18" s="1"/>
  <c r="AP17" i="18" s="1"/>
  <c r="AQ17" i="18" s="1"/>
  <c r="AR17" i="18" s="1"/>
  <c r="AS17" i="18" s="1"/>
  <c r="AS19" i="18" s="1"/>
  <c r="AC17" i="18"/>
  <c r="AR19" i="18" l="1"/>
  <c r="AO19" i="18"/>
  <c r="AL19" i="18"/>
  <c r="AI19" i="18"/>
  <c r="AQ19" i="18"/>
  <c r="AN19" i="18"/>
  <c r="AK19" i="18"/>
  <c r="AP19" i="18"/>
  <c r="AM19" i="18"/>
  <c r="AJ19" i="18"/>
  <c r="E13" i="18"/>
  <c r="F13" i="18" s="1"/>
  <c r="E12" i="18"/>
  <c r="F12" i="18" s="1"/>
  <c r="E11" i="18"/>
  <c r="F11" i="18" s="1"/>
  <c r="E10" i="18"/>
  <c r="F10" i="18" s="1"/>
  <c r="E9" i="18"/>
  <c r="F9" i="18" s="1"/>
  <c r="E8" i="18"/>
  <c r="F8" i="18" s="1"/>
  <c r="E7" i="18"/>
  <c r="F7" i="18" s="1"/>
  <c r="E6" i="18"/>
  <c r="F6" i="18" s="1"/>
  <c r="E5" i="18"/>
  <c r="F5" i="18" s="1"/>
  <c r="E4" i="18"/>
  <c r="F4" i="18" s="1"/>
  <c r="E3" i="18"/>
  <c r="F3" i="18" s="1"/>
</calcChain>
</file>

<file path=xl/sharedStrings.xml><?xml version="1.0" encoding="utf-8"?>
<sst xmlns="http://schemas.openxmlformats.org/spreadsheetml/2006/main" count="269" uniqueCount="72">
  <si>
    <t>volledig pad en naam bronbestand</t>
  </si>
  <si>
    <t>Volledig pad en naam Exportbestand</t>
  </si>
  <si>
    <t>GR</t>
  </si>
  <si>
    <t>Gemeente</t>
  </si>
  <si>
    <t>Provincie</t>
  </si>
  <si>
    <t>kies een bestand met behulp van deze knop:</t>
  </si>
  <si>
    <t>Kengetallen</t>
  </si>
  <si>
    <t>Beleidsindicatoren</t>
  </si>
  <si>
    <t>Netto schuldquote</t>
  </si>
  <si>
    <t>Netto schuldquote gecorrigeerd voor alle verstrekte leningen</t>
  </si>
  <si>
    <t>Solvabiliteitsratio</t>
  </si>
  <si>
    <t>Structurele exploitatieruimte</t>
  </si>
  <si>
    <t>Grondexploitatie</t>
  </si>
  <si>
    <t>Belastingcapaciteit</t>
  </si>
  <si>
    <t>omschr</t>
  </si>
  <si>
    <t>code</t>
  </si>
  <si>
    <t>Kengetallen Vertaling omschrijvingen --&gt; codes</t>
  </si>
  <si>
    <t>beleidsindicatoren Vertaling omschrijvingen --&gt; codes</t>
  </si>
  <si>
    <t>Formatie (Fte per 1.000 inwoners)</t>
  </si>
  <si>
    <t>Bezetting (Fte per 1.000 inwoners)</t>
  </si>
  <si>
    <t>Apparaatskosten (kosten per inwoner)</t>
  </si>
  <si>
    <t>Externe inhuur (kosten inhuur externen als % van totale loonsom + totale kosten inhuur externen)</t>
  </si>
  <si>
    <t>Overhead (% van totale lasten)</t>
  </si>
  <si>
    <t>fk.1</t>
  </si>
  <si>
    <t>fk.2</t>
  </si>
  <si>
    <t>fk.3</t>
  </si>
  <si>
    <t>fk.4</t>
  </si>
  <si>
    <t>fk.5</t>
  </si>
  <si>
    <t>fk.6</t>
  </si>
  <si>
    <t>bi.1</t>
  </si>
  <si>
    <t>bi.2</t>
  </si>
  <si>
    <t>bi.3</t>
  </si>
  <si>
    <t>bi.4</t>
  </si>
  <si>
    <t>bi.5</t>
  </si>
  <si>
    <t>kolomnummer:</t>
  </si>
  <si>
    <t>array_nummer:</t>
  </si>
  <si>
    <t>lasten</t>
  </si>
  <si>
    <t>baten</t>
  </si>
  <si>
    <t>balans_lasten</t>
  </si>
  <si>
    <t>Rijnr kop codes</t>
  </si>
  <si>
    <t>Rijnr kop omschr</t>
  </si>
  <si>
    <t>kol kop codes</t>
  </si>
  <si>
    <t>kol kop omschr</t>
  </si>
  <si>
    <t>regelVA</t>
  </si>
  <si>
    <t>regelTM</t>
  </si>
  <si>
    <t>kolomVA</t>
  </si>
  <si>
    <t>kolomTM</t>
  </si>
  <si>
    <t>balans_baten</t>
  </si>
  <si>
    <t>balans_standen</t>
  </si>
  <si>
    <t>Jaren</t>
  </si>
  <si>
    <t>TabNaam</t>
  </si>
  <si>
    <t>5.Verdelingsmatrix lasten</t>
  </si>
  <si>
    <t>6.Verdelingsmatrix baten</t>
  </si>
  <si>
    <t>7.Balansstanden</t>
  </si>
  <si>
    <t>11.Financiële kengetallen</t>
  </si>
  <si>
    <t>12.Beleidsindicatoren</t>
  </si>
  <si>
    <t>vertalingen</t>
  </si>
  <si>
    <t>verslagperiode Vertaling omschrijvingen --&gt; codes</t>
  </si>
  <si>
    <t>voortgang… zie de balk</t>
  </si>
  <si>
    <t>Ja</t>
  </si>
  <si>
    <t>Nee</t>
  </si>
  <si>
    <t>Keuzelijst voor start-blad</t>
  </si>
  <si>
    <t>Kies ja of nee</t>
  </si>
  <si>
    <t>Welk pakket gebruikt u voor uw financiële administratie</t>
  </si>
  <si>
    <t>details openbaar ja of nee</t>
  </si>
  <si>
    <t>export software (BI-software of gewoon het pakket)</t>
  </si>
  <si>
    <t xml:space="preserve">bijvoorbeeld Sap of Coda of Key2Financiën </t>
  </si>
  <si>
    <t>bijvoorbeeld Cognos of Coda o.i.d.</t>
  </si>
  <si>
    <t xml:space="preserve">bedragen keer 1000? </t>
  </si>
  <si>
    <t>Extra informatie</t>
  </si>
  <si>
    <t>Omzetten iv3 naar JSON                  versie.2025_1</t>
  </si>
  <si>
    <t>Met dit hulpmiddel is het mogelijk om de iv3-levering van Gemeenten, Provincies en Gemeenschappelijke Regelingen om te zetten van Excel naar het JSON format.
Deze versie is van juli 2025. Hiermee kunnen bestanden voor boekjaar 2024, 2025 en 2026 worden verwerkt.
Op de CBS site zal telkens een nieuwe versie van dit hulpmiddel worden geplaatst indien er belangrijke wijzigingen zijn.
Er kan geen enkele garantie worden gegeven voor de juiste werking van deze tool. Er kunnen ook geen rechten aan worden ontleend.
Sector Overheidsfinanciën en consumentenprijzen (EOC), Centraal Bureau voor de Statistiek, juli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</si>
</sst>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9" x14ac:knownFonts="1">
    <font>
      <sz val="10"/>
      <name val="Arial"/>
    </font>
    <font>
      <u/>
      <sz val="10"/>
      <color indexed="12"/>
      <name val="Arial"/>
      <family val="2"/>
    </font>
    <font>
      <sz val="10"/>
      <name val="Arial"/>
      <family val="2"/>
    </font>
    <font>
      <sz val="10"/>
      <color indexed="8"/>
      <name val="Arial"/>
      <family val="2"/>
    </font>
    <font>
      <sz val="8"/>
      <color theme="1"/>
      <name val="Verdana"/>
      <family val="2"/>
    </font>
    <font>
      <sz val="10"/>
      <color rgb="FF000000"/>
      <name val="Arial"/>
      <family val="2"/>
    </font>
    <font>
      <sz val="20"/>
      <color theme="5" tint="-0.249977111117893"/>
      <name val="Calibri"/>
      <family val="2"/>
      <scheme val="minor"/>
    </font>
    <font>
      <sz val="10"/>
      <color theme="1"/>
      <name val="Arial"/>
      <family val="2"/>
    </font>
    <font>
      <b/>
      <sz val="1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style="medium">
        <color theme="6" tint="-0.499984740745262"/>
      </left>
      <right/>
      <top/>
      <bottom style="medium">
        <color theme="6" tint="-0.499984740745262"/>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3"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xf numFmtId="0" fontId="2" fillId="0" borderId="0"/>
  </cellStyleXfs>
  <cellXfs count="64">
    <xf numFmtId="0" fontId="0" fillId="0" borderId="0" xfId="0"/>
    <xf numFmtId="0" fontId="0" fillId="2" borderId="0" xfId="0" applyFill="1"/>
    <xf numFmtId="0" fontId="4" fillId="2" borderId="0" xfId="0" applyFont="1" applyFill="1" applyBorder="1" applyAlignment="1">
      <alignment horizontal="left" vertical="top"/>
    </xf>
    <xf numFmtId="0" fontId="2" fillId="2" borderId="0" xfId="0" applyFont="1" applyFill="1" applyBorder="1"/>
    <xf numFmtId="0" fontId="2" fillId="2" borderId="0" xfId="0" applyFont="1" applyFill="1"/>
    <xf numFmtId="0" fontId="0" fillId="0" borderId="12"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9" xfId="0" applyBorder="1"/>
    <xf numFmtId="0" fontId="0" fillId="0" borderId="0" xfId="0" applyFill="1" applyBorder="1"/>
    <xf numFmtId="0" fontId="0" fillId="0" borderId="10" xfId="0" applyBorder="1"/>
    <xf numFmtId="0" fontId="0" fillId="0" borderId="0" xfId="0" applyAlignment="1">
      <alignment horizontal="left"/>
    </xf>
    <xf numFmtId="0" fontId="2" fillId="0" borderId="12" xfId="0" applyFont="1" applyFill="1" applyBorder="1"/>
    <xf numFmtId="0" fontId="2" fillId="0" borderId="13" xfId="0" applyFont="1" applyFill="1" applyBorder="1"/>
    <xf numFmtId="0" fontId="7" fillId="0" borderId="12" xfId="0" applyFont="1" applyFill="1" applyBorder="1" applyAlignment="1">
      <alignment horizontal="left" vertical="center"/>
    </xf>
    <xf numFmtId="0" fontId="0" fillId="0" borderId="13" xfId="0" applyFill="1" applyBorder="1"/>
    <xf numFmtId="0" fontId="2" fillId="0" borderId="14" xfId="0" applyFont="1" applyFill="1" applyBorder="1"/>
    <xf numFmtId="0" fontId="2" fillId="0" borderId="16" xfId="0" applyFont="1" applyFill="1" applyBorder="1"/>
    <xf numFmtId="0" fontId="7" fillId="0" borderId="9" xfId="0" applyFont="1" applyFill="1" applyBorder="1" applyAlignment="1">
      <alignment horizontal="left" vertical="center"/>
    </xf>
    <xf numFmtId="0" fontId="7" fillId="0" borderId="11" xfId="0" applyFont="1" applyFill="1" applyBorder="1" applyAlignment="1">
      <alignment horizontal="center" vertical="center"/>
    </xf>
    <xf numFmtId="0" fontId="7" fillId="0" borderId="13" xfId="0" applyFont="1" applyFill="1" applyBorder="1" applyAlignment="1">
      <alignment horizontal="center" vertical="center"/>
    </xf>
    <xf numFmtId="0" fontId="2" fillId="0" borderId="13" xfId="0" applyFont="1" applyFill="1" applyBorder="1" applyAlignment="1"/>
    <xf numFmtId="0" fontId="0" fillId="0" borderId="0" xfId="0" applyFill="1" applyAlignment="1">
      <alignment vertical="top"/>
    </xf>
    <xf numFmtId="0" fontId="0" fillId="0" borderId="11" xfId="0" applyFill="1" applyBorder="1" applyAlignment="1">
      <alignment vertical="top"/>
    </xf>
    <xf numFmtId="0" fontId="0" fillId="0" borderId="13" xfId="0" applyFill="1" applyBorder="1" applyAlignment="1">
      <alignment vertical="top"/>
    </xf>
    <xf numFmtId="0" fontId="0" fillId="0" borderId="0" xfId="0" applyFont="1" applyFill="1" applyBorder="1" applyAlignment="1">
      <alignment wrapText="1"/>
    </xf>
    <xf numFmtId="0" fontId="2" fillId="0" borderId="0" xfId="0" applyFont="1"/>
    <xf numFmtId="0" fontId="2" fillId="0" borderId="15" xfId="0" applyFont="1" applyFill="1" applyBorder="1"/>
    <xf numFmtId="0" fontId="7" fillId="0" borderId="0" xfId="0" applyFont="1" applyFill="1" applyBorder="1" applyAlignment="1">
      <alignment vertical="center"/>
    </xf>
    <xf numFmtId="0" fontId="7" fillId="0" borderId="0" xfId="0" applyFont="1" applyFill="1" applyBorder="1" applyAlignment="1">
      <alignment horizontal="left" vertical="center"/>
    </xf>
    <xf numFmtId="0" fontId="0" fillId="0" borderId="0" xfId="0" applyBorder="1" applyAlignment="1">
      <alignment wrapText="1"/>
    </xf>
    <xf numFmtId="0" fontId="0" fillId="0" borderId="0" xfId="0" applyBorder="1" applyAlignment="1"/>
    <xf numFmtId="0" fontId="2" fillId="0" borderId="0" xfId="0" applyFont="1" applyBorder="1" applyAlignment="1"/>
    <xf numFmtId="0" fontId="8" fillId="2" borderId="0" xfId="0" applyFont="1" applyFill="1" applyAlignment="1">
      <alignment horizontal="center"/>
    </xf>
    <xf numFmtId="0" fontId="2" fillId="2" borderId="0" xfId="0" applyFont="1" applyFill="1" applyAlignment="1">
      <alignment horizontal="right"/>
    </xf>
    <xf numFmtId="0" fontId="2" fillId="0" borderId="17" xfId="0" applyFont="1" applyFill="1" applyBorder="1"/>
    <xf numFmtId="0" fontId="0" fillId="2" borderId="0" xfId="0" applyFill="1" applyAlignment="1">
      <alignment horizontal="right"/>
    </xf>
    <xf numFmtId="0" fontId="1" fillId="0" borderId="17" xfId="2" applyFill="1" applyBorder="1" applyAlignment="1" applyProtection="1">
      <alignment wrapText="1"/>
    </xf>
    <xf numFmtId="0" fontId="0" fillId="5" borderId="17" xfId="0" applyFill="1" applyBorder="1"/>
    <xf numFmtId="0" fontId="7" fillId="0" borderId="0" xfId="0" applyFont="1" applyFill="1" applyBorder="1" applyAlignment="1">
      <alignment horizontal="center" vertical="top"/>
    </xf>
    <xf numFmtId="0" fontId="7" fillId="0" borderId="0" xfId="0" applyFont="1" applyFill="1" applyBorder="1" applyAlignment="1">
      <alignment horizontal="center" vertical="center"/>
    </xf>
    <xf numFmtId="0" fontId="7" fillId="0" borderId="14" xfId="0" applyFont="1" applyFill="1" applyBorder="1" applyAlignment="1">
      <alignment horizontal="left" vertical="center"/>
    </xf>
    <xf numFmtId="0" fontId="2" fillId="0" borderId="16" xfId="0" applyFont="1" applyFill="1" applyBorder="1" applyAlignment="1"/>
    <xf numFmtId="0" fontId="7" fillId="0" borderId="10" xfId="0" applyFont="1" applyFill="1" applyBorder="1" applyAlignment="1">
      <alignment vertical="center"/>
    </xf>
    <xf numFmtId="0" fontId="0" fillId="3" borderId="0" xfId="0" applyFill="1" applyAlignment="1">
      <alignment horizontal="center"/>
    </xf>
    <xf numFmtId="0" fontId="0" fillId="7" borderId="0" xfId="0" applyFill="1"/>
    <xf numFmtId="0" fontId="6" fillId="7" borderId="0" xfId="0" applyFont="1" applyFill="1" applyAlignment="1">
      <alignment horizontal="center" vertical="center"/>
    </xf>
    <xf numFmtId="0" fontId="2" fillId="0" borderId="1"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2" fillId="2" borderId="0" xfId="0" applyFont="1" applyFill="1" applyAlignment="1">
      <alignment horizontal="center" wrapText="1"/>
    </xf>
    <xf numFmtId="0" fontId="0" fillId="6" borderId="0" xfId="0" applyFill="1" applyAlignment="1">
      <alignment horizontal="center"/>
    </xf>
    <xf numFmtId="0" fontId="0" fillId="4" borderId="0" xfId="0" applyFill="1" applyAlignment="1">
      <alignment horizontal="center"/>
    </xf>
    <xf numFmtId="0" fontId="2" fillId="0" borderId="9"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cellXfs>
  <cellStyles count="6">
    <cellStyle name="Euro" xfId="1" xr:uid="{00000000-0005-0000-0000-000000000000}"/>
    <cellStyle name="Hyperlink" xfId="2" builtinId="8"/>
    <cellStyle name="Normal 3" xfId="3" xr:uid="{00000000-0005-0000-0000-000002000000}"/>
    <cellStyle name="Procent 2" xfId="4" xr:uid="{00000000-0005-0000-0000-000003000000}"/>
    <cellStyle name="Standaard" xfId="0" builtinId="0"/>
    <cellStyle name="Standaard 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104775</xdr:colOff>
          <xdr:row>13</xdr:row>
          <xdr:rowOff>66675</xdr:rowOff>
        </xdr:from>
        <xdr:to>
          <xdr:col>2</xdr:col>
          <xdr:colOff>1581150</xdr:colOff>
          <xdr:row>15</xdr:row>
          <xdr:rowOff>19050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Arial"/>
                  <a:cs typeface="Arial"/>
                </a:rPr>
                <a:t>Selecteer een iv3 Excel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16</xdr:row>
          <xdr:rowOff>66675</xdr:rowOff>
        </xdr:from>
        <xdr:to>
          <xdr:col>7</xdr:col>
          <xdr:colOff>285750</xdr:colOff>
          <xdr:row>18</xdr:row>
          <xdr:rowOff>85725</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Arial"/>
                  <a:cs typeface="Arial"/>
                </a:rPr>
                <a:t>maak json</a:t>
              </a:r>
            </a:p>
          </xdr:txBody>
        </xdr:sp>
        <xdr:clientData fPrintsWithSheet="0"/>
      </xdr:twoCellAnchor>
    </mc:Choice>
    <mc:Fallback/>
  </mc:AlternateContent>
  <xdr:twoCellAnchor>
    <xdr:from>
      <xdr:col>1</xdr:col>
      <xdr:colOff>1752600</xdr:colOff>
      <xdr:row>29</xdr:row>
      <xdr:rowOff>95251</xdr:rowOff>
    </xdr:from>
    <xdr:to>
      <xdr:col>1</xdr:col>
      <xdr:colOff>2095500</xdr:colOff>
      <xdr:row>32</xdr:row>
      <xdr:rowOff>9526</xdr:rowOff>
    </xdr:to>
    <xdr:sp macro="" textlink="">
      <xdr:nvSpPr>
        <xdr:cNvPr id="2" name="Pijl-omlaag 1">
          <a:extLst>
            <a:ext uri="{FF2B5EF4-FFF2-40B4-BE49-F238E27FC236}">
              <a16:creationId xmlns:a16="http://schemas.microsoft.com/office/drawing/2014/main" id="{00000000-0008-0000-0000-000002000000}"/>
            </a:ext>
          </a:extLst>
        </xdr:cNvPr>
        <xdr:cNvSpPr/>
      </xdr:nvSpPr>
      <xdr:spPr>
        <a:xfrm>
          <a:off x="2362200" y="4981576"/>
          <a:ext cx="342900" cy="400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B3:H42"/>
  <sheetViews>
    <sheetView tabSelected="1" zoomScale="89" zoomScaleNormal="89" workbookViewId="0">
      <selection activeCell="C31" sqref="C31"/>
    </sheetView>
  </sheetViews>
  <sheetFormatPr defaultColWidth="9.140625" defaultRowHeight="12.75" x14ac:dyDescent="0.2"/>
  <cols>
    <col min="1" max="1" width="9.140625" style="1"/>
    <col min="2" max="2" width="41.42578125" style="1" customWidth="1"/>
    <col min="3" max="3" width="111.42578125" style="1" customWidth="1"/>
    <col min="4" max="16384" width="9.140625" style="1"/>
  </cols>
  <sheetData>
    <row r="3" spans="2:8" ht="26.25" x14ac:dyDescent="0.2">
      <c r="B3" s="48" t="s">
        <v>70</v>
      </c>
      <c r="C3" s="48"/>
      <c r="D3" s="48"/>
      <c r="E3" s="48"/>
      <c r="F3" s="48"/>
    </row>
    <row r="5" spans="2:8" ht="13.5" thickBot="1" x14ac:dyDescent="0.25"/>
    <row r="6" spans="2:8" x14ac:dyDescent="0.2">
      <c r="B6" s="49" t="s">
        <v>71</v>
      </c>
      <c r="C6" s="50"/>
      <c r="D6" s="50"/>
      <c r="E6" s="50"/>
      <c r="F6" s="51"/>
    </row>
    <row r="7" spans="2:8" x14ac:dyDescent="0.2">
      <c r="B7" s="52"/>
      <c r="C7" s="53"/>
      <c r="D7" s="53"/>
      <c r="E7" s="53"/>
      <c r="F7" s="54"/>
    </row>
    <row r="8" spans="2:8" x14ac:dyDescent="0.2">
      <c r="B8" s="52"/>
      <c r="C8" s="53"/>
      <c r="D8" s="53"/>
      <c r="E8" s="53"/>
      <c r="F8" s="54"/>
    </row>
    <row r="9" spans="2:8" x14ac:dyDescent="0.2">
      <c r="B9" s="52"/>
      <c r="C9" s="53"/>
      <c r="D9" s="53"/>
      <c r="E9" s="53"/>
      <c r="F9" s="54"/>
    </row>
    <row r="10" spans="2:8" x14ac:dyDescent="0.2">
      <c r="B10" s="52"/>
      <c r="C10" s="53"/>
      <c r="D10" s="53"/>
      <c r="E10" s="53"/>
      <c r="F10" s="54"/>
    </row>
    <row r="11" spans="2:8" x14ac:dyDescent="0.2">
      <c r="B11" s="52"/>
      <c r="C11" s="53"/>
      <c r="D11" s="53"/>
      <c r="E11" s="53"/>
      <c r="F11" s="54"/>
    </row>
    <row r="12" spans="2:8" ht="13.5" thickBot="1" x14ac:dyDescent="0.25">
      <c r="B12" s="55"/>
      <c r="C12" s="56"/>
      <c r="D12" s="56"/>
      <c r="E12" s="56"/>
      <c r="F12" s="57"/>
    </row>
    <row r="14" spans="2:8" x14ac:dyDescent="0.2">
      <c r="B14" s="58" t="s">
        <v>5</v>
      </c>
    </row>
    <row r="15" spans="2:8" x14ac:dyDescent="0.2">
      <c r="B15" s="58"/>
      <c r="C15" s="4"/>
    </row>
    <row r="16" spans="2:8" x14ac:dyDescent="0.2">
      <c r="E16" s="4" t="s">
        <v>68</v>
      </c>
      <c r="H16" s="40" t="s">
        <v>59</v>
      </c>
    </row>
    <row r="17" spans="2:5" ht="25.5" customHeight="1" x14ac:dyDescent="0.2">
      <c r="B17" s="4" t="s">
        <v>0</v>
      </c>
      <c r="C17" s="39"/>
    </row>
    <row r="19" spans="2:5" ht="25.5" customHeight="1" x14ac:dyDescent="0.2">
      <c r="B19" s="4" t="s">
        <v>1</v>
      </c>
      <c r="C19" s="39"/>
    </row>
    <row r="21" spans="2:5" x14ac:dyDescent="0.2">
      <c r="B21" s="35" t="s">
        <v>69</v>
      </c>
    </row>
    <row r="22" spans="2:5" x14ac:dyDescent="0.2">
      <c r="B22" s="36" t="s">
        <v>64</v>
      </c>
      <c r="C22" s="37"/>
      <c r="E22" s="1" t="s">
        <v>62</v>
      </c>
    </row>
    <row r="23" spans="2:5" x14ac:dyDescent="0.2">
      <c r="B23" s="38" t="s">
        <v>63</v>
      </c>
      <c r="C23" s="37"/>
      <c r="E23" s="1" t="s">
        <v>66</v>
      </c>
    </row>
    <row r="24" spans="2:5" x14ac:dyDescent="0.2">
      <c r="B24" s="36" t="s">
        <v>65</v>
      </c>
      <c r="C24" s="37"/>
      <c r="E24" s="1" t="s">
        <v>67</v>
      </c>
    </row>
    <row r="25" spans="2:5" x14ac:dyDescent="0.2">
      <c r="B25" s="2"/>
      <c r="C25" s="3"/>
    </row>
    <row r="26" spans="2:5" x14ac:dyDescent="0.2">
      <c r="C26" s="3"/>
    </row>
    <row r="27" spans="2:5" x14ac:dyDescent="0.2">
      <c r="C27" s="3"/>
    </row>
    <row r="28" spans="2:5" x14ac:dyDescent="0.2">
      <c r="C28" s="2"/>
    </row>
    <row r="29" spans="2:5" x14ac:dyDescent="0.2">
      <c r="B29" s="2"/>
      <c r="C29" s="2"/>
    </row>
    <row r="30" spans="2:5" x14ac:dyDescent="0.2">
      <c r="B30" s="2"/>
      <c r="C30" s="2"/>
    </row>
    <row r="31" spans="2:5" x14ac:dyDescent="0.2">
      <c r="B31" s="1" t="s">
        <v>58</v>
      </c>
      <c r="C31" s="2"/>
    </row>
    <row r="32" spans="2:5" x14ac:dyDescent="0.2">
      <c r="B32" s="2"/>
      <c r="C32" s="2"/>
    </row>
    <row r="33" spans="2:3" x14ac:dyDescent="0.2">
      <c r="B33" s="2"/>
      <c r="C33" s="2"/>
    </row>
    <row r="34" spans="2:3" x14ac:dyDescent="0.2">
      <c r="B34" s="2"/>
      <c r="C34" s="2"/>
    </row>
    <row r="35" spans="2:3" x14ac:dyDescent="0.2">
      <c r="B35" s="2"/>
      <c r="C35" s="2"/>
    </row>
    <row r="36" spans="2:3" x14ac:dyDescent="0.2">
      <c r="B36" s="2"/>
      <c r="C36" s="2"/>
    </row>
    <row r="37" spans="2:3" x14ac:dyDescent="0.2">
      <c r="B37" s="2"/>
      <c r="C37" s="2"/>
    </row>
    <row r="38" spans="2:3" x14ac:dyDescent="0.2">
      <c r="B38" s="2"/>
      <c r="C38" s="2"/>
    </row>
    <row r="39" spans="2:3" x14ac:dyDescent="0.2">
      <c r="B39" s="2"/>
      <c r="C39" s="2"/>
    </row>
    <row r="40" spans="2:3" x14ac:dyDescent="0.2">
      <c r="B40" s="2"/>
      <c r="C40" s="2"/>
    </row>
    <row r="41" spans="2:3" x14ac:dyDescent="0.2">
      <c r="B41" s="2"/>
      <c r="C41" s="2"/>
    </row>
    <row r="42" spans="2:3" x14ac:dyDescent="0.2">
      <c r="B42" s="2"/>
      <c r="C42" s="2"/>
    </row>
  </sheetData>
  <mergeCells count="3">
    <mergeCell ref="B3:F3"/>
    <mergeCell ref="B6:F12"/>
    <mergeCell ref="B14:B1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zoek_bestand">
                <anchor moveWithCells="1" sizeWithCells="1">
                  <from>
                    <xdr:col>2</xdr:col>
                    <xdr:colOff>104775</xdr:colOff>
                    <xdr:row>13</xdr:row>
                    <xdr:rowOff>66675</xdr:rowOff>
                  </from>
                  <to>
                    <xdr:col>2</xdr:col>
                    <xdr:colOff>1581150</xdr:colOff>
                    <xdr:row>15</xdr:row>
                    <xdr:rowOff>19050</xdr:rowOff>
                  </to>
                </anchor>
              </controlPr>
            </control>
          </mc:Choice>
        </mc:AlternateContent>
        <mc:AlternateContent xmlns:mc="http://schemas.openxmlformats.org/markup-compatibility/2006">
          <mc:Choice Requires="x14">
            <control shapeId="1027" r:id="rId5" name="Button 3">
              <controlPr defaultSize="0" print="0" autoFill="0" autoPict="0" macro="[0]!maakJSON_v2">
                <anchor moveWithCells="1" sizeWithCells="1">
                  <from>
                    <xdr:col>3</xdr:col>
                    <xdr:colOff>381000</xdr:colOff>
                    <xdr:row>16</xdr:row>
                    <xdr:rowOff>66675</xdr:rowOff>
                  </from>
                  <to>
                    <xdr:col>7</xdr:col>
                    <xdr:colOff>285750</xdr:colOff>
                    <xdr:row>18</xdr:row>
                    <xdr:rowOff>85725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Opzoek!$N$2:$N$3</xm:f>
          </x14:formula1>
          <xm:sqref>C22 H16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AS51"/>
  <sheetViews>
    <sheetView zoomScaleNormal="100" workbookViewId="0">
      <pane xSplit="2" ySplit="2" topLeftCell="C20" activePane="bottomRight" state="frozen"/>
      <selection pane="topRight" activeCell="C1" sqref="C1"/>
      <selection pane="bottomLeft" activeCell="A3" sqref="A3"/>
      <selection pane="bottomRight" activeCell="AD53" sqref="AD53"/>
    </sheetView>
  </sheetViews>
  <sheetFormatPr defaultRowHeight="12.75" x14ac:dyDescent="0.2"/>
  <cols>
    <col min="2" max="2" width="19.7109375" customWidth="1"/>
    <col min="3" max="3" width="26.140625" customWidth="1"/>
    <col min="5" max="5" width="19.5703125" bestFit="1" customWidth="1"/>
    <col min="6" max="6" width="9.7109375" bestFit="1" customWidth="1"/>
    <col min="7" max="7" width="26.5703125" customWidth="1"/>
    <col min="14" max="14" width="23.140625" bestFit="1" customWidth="1"/>
    <col min="25" max="25" width="22.42578125" bestFit="1" customWidth="1"/>
    <col min="29" max="29" width="11.85546875" customWidth="1"/>
    <col min="31" max="31" width="12.28515625" customWidth="1"/>
    <col min="32" max="32" width="9.7109375" bestFit="1" customWidth="1"/>
    <col min="33" max="33" width="13.42578125" customWidth="1"/>
    <col min="36" max="36" width="23.140625" bestFit="1" customWidth="1"/>
  </cols>
  <sheetData>
    <row r="1" spans="1:31" x14ac:dyDescent="0.2">
      <c r="A1" s="10" t="s">
        <v>56</v>
      </c>
      <c r="B1" s="12">
        <v>2024</v>
      </c>
      <c r="C1" s="63" t="s">
        <v>16</v>
      </c>
      <c r="D1" s="62"/>
      <c r="E1" s="61" t="s">
        <v>57</v>
      </c>
      <c r="F1" s="62"/>
      <c r="G1" s="61" t="s">
        <v>17</v>
      </c>
      <c r="H1" s="62"/>
      <c r="I1" s="33"/>
      <c r="J1" s="33"/>
      <c r="K1" s="33"/>
      <c r="L1" s="33"/>
      <c r="M1" s="33"/>
      <c r="N1" s="33" t="s">
        <v>61</v>
      </c>
      <c r="O1" s="33"/>
      <c r="P1" s="33"/>
      <c r="Q1" s="34"/>
      <c r="R1" s="34"/>
      <c r="S1" s="34"/>
      <c r="T1" s="34"/>
      <c r="U1" s="34"/>
      <c r="V1" s="34"/>
      <c r="W1" s="34"/>
      <c r="X1" s="34"/>
      <c r="Y1" s="34"/>
      <c r="Z1" s="34"/>
      <c r="AA1" s="34"/>
      <c r="AB1" s="34"/>
    </row>
    <row r="2" spans="1:31" ht="24.75" customHeight="1" thickBot="1" x14ac:dyDescent="0.25">
      <c r="A2" s="7"/>
      <c r="B2" s="8"/>
      <c r="C2" s="29" t="s">
        <v>14</v>
      </c>
      <c r="D2" s="19" t="s">
        <v>15</v>
      </c>
      <c r="E2" s="14" t="s">
        <v>14</v>
      </c>
      <c r="F2" s="15" t="s">
        <v>15</v>
      </c>
      <c r="G2" s="18" t="s">
        <v>14</v>
      </c>
      <c r="H2" s="19" t="s">
        <v>15</v>
      </c>
      <c r="I2" s="32"/>
      <c r="J2" s="32"/>
      <c r="K2" s="32"/>
      <c r="L2" s="32"/>
      <c r="M2" s="32"/>
      <c r="N2" s="32" t="s">
        <v>59</v>
      </c>
      <c r="O2" s="32"/>
      <c r="P2" s="32"/>
      <c r="Q2" s="27"/>
      <c r="R2" s="27"/>
      <c r="S2" s="27"/>
      <c r="T2" s="27"/>
      <c r="U2" s="27"/>
      <c r="V2" s="27"/>
      <c r="W2" s="27"/>
      <c r="X2" s="27"/>
      <c r="Y2" s="27"/>
      <c r="Z2" s="27"/>
      <c r="AA2" s="27"/>
      <c r="AB2" s="27"/>
    </row>
    <row r="3" spans="1:31" x14ac:dyDescent="0.2">
      <c r="A3" s="5"/>
      <c r="B3" s="6"/>
      <c r="C3" s="30" t="s">
        <v>8</v>
      </c>
      <c r="D3" s="24" t="s">
        <v>23</v>
      </c>
      <c r="E3" s="20" t="str">
        <f xml:space="preserve"> "Rekening "&amp; TEXT($B$1-3,"@")</f>
        <v>Rekening 2021</v>
      </c>
      <c r="F3" s="21" t="str">
        <f>LEFT(E3,3) &amp; "_"&amp; RIGHT(E3,4)</f>
        <v>Rek_2021</v>
      </c>
      <c r="G3" s="45" t="s">
        <v>18</v>
      </c>
      <c r="H3" s="25" t="s">
        <v>29</v>
      </c>
      <c r="I3" s="6"/>
      <c r="J3" s="6"/>
      <c r="K3" s="42"/>
      <c r="L3" s="11"/>
      <c r="M3" s="11"/>
      <c r="N3" s="11" t="s">
        <v>60</v>
      </c>
      <c r="O3" s="11"/>
      <c r="P3" s="6"/>
      <c r="Q3" s="6"/>
      <c r="R3" s="6"/>
      <c r="S3" s="6"/>
      <c r="T3" s="6"/>
      <c r="U3" s="6"/>
      <c r="V3" s="6"/>
      <c r="W3" s="6"/>
      <c r="X3" s="6"/>
      <c r="Y3" s="6"/>
      <c r="Z3" s="6"/>
      <c r="AA3" s="6"/>
      <c r="AB3" s="6"/>
    </row>
    <row r="4" spans="1:31" x14ac:dyDescent="0.2">
      <c r="A4" s="5"/>
      <c r="B4" s="6"/>
      <c r="C4" s="31" t="s">
        <v>9</v>
      </c>
      <c r="D4" s="24" t="s">
        <v>24</v>
      </c>
      <c r="E4" s="16" t="str">
        <f xml:space="preserve"> "Begroting "&amp; TEXT($B$1-2,"@")</f>
        <v>Begroting 2022</v>
      </c>
      <c r="F4" s="22" t="str">
        <f t="shared" ref="F4:F9" si="0">LEFT(E4,3) &amp; "_"&amp; RIGHT(E4,4)</f>
        <v>Beg_2022</v>
      </c>
      <c r="G4" s="31" t="s">
        <v>19</v>
      </c>
      <c r="H4" s="26" t="s">
        <v>30</v>
      </c>
      <c r="I4" s="6"/>
      <c r="J4" s="6"/>
      <c r="K4" s="42"/>
      <c r="L4" s="11"/>
      <c r="M4" s="11"/>
      <c r="N4" s="11"/>
      <c r="O4" s="11"/>
      <c r="P4" s="6"/>
      <c r="Q4" s="6"/>
      <c r="R4" s="6"/>
      <c r="S4" s="6"/>
      <c r="T4" s="6"/>
      <c r="U4" s="6"/>
      <c r="V4" s="6"/>
      <c r="W4" s="6"/>
      <c r="X4" s="6"/>
      <c r="Y4" s="6"/>
      <c r="Z4" s="6"/>
      <c r="AA4" s="6"/>
      <c r="AB4" s="6"/>
    </row>
    <row r="5" spans="1:31" x14ac:dyDescent="0.2">
      <c r="A5" s="5"/>
      <c r="B5" s="6"/>
      <c r="C5" s="30" t="s">
        <v>10</v>
      </c>
      <c r="D5" s="24" t="s">
        <v>25</v>
      </c>
      <c r="E5" s="16" t="str">
        <f xml:space="preserve"> "Rekening "&amp; TEXT($B$1-2,"@")</f>
        <v>Rekening 2022</v>
      </c>
      <c r="F5" s="22" t="str">
        <f t="shared" si="0"/>
        <v>Rek_2022</v>
      </c>
      <c r="G5" s="30" t="s">
        <v>20</v>
      </c>
      <c r="H5" s="26" t="s">
        <v>31</v>
      </c>
      <c r="I5" s="6"/>
      <c r="J5" s="6"/>
      <c r="K5" s="42"/>
      <c r="L5" s="11"/>
      <c r="M5" s="11"/>
      <c r="N5" s="11"/>
      <c r="O5" s="11"/>
      <c r="P5" s="6"/>
      <c r="Q5" s="6"/>
      <c r="R5" s="6"/>
      <c r="S5" s="6"/>
      <c r="T5" s="6"/>
      <c r="U5" s="6"/>
      <c r="V5" s="6"/>
      <c r="W5" s="6"/>
      <c r="X5" s="6"/>
      <c r="Y5" s="6"/>
      <c r="Z5" s="6"/>
      <c r="AA5" s="6"/>
      <c r="AB5" s="6"/>
    </row>
    <row r="6" spans="1:31" x14ac:dyDescent="0.2">
      <c r="A6" s="5"/>
      <c r="B6" s="6"/>
      <c r="C6" s="30" t="s">
        <v>11</v>
      </c>
      <c r="D6" s="24" t="s">
        <v>26</v>
      </c>
      <c r="E6" s="16" t="str">
        <f xml:space="preserve"> "Begroting "&amp; TEXT($B$1-1,"@")</f>
        <v>Begroting 2023</v>
      </c>
      <c r="F6" s="22" t="str">
        <f t="shared" si="0"/>
        <v>Beg_2023</v>
      </c>
      <c r="G6" s="30" t="s">
        <v>21</v>
      </c>
      <c r="H6" s="26" t="s">
        <v>32</v>
      </c>
      <c r="I6" s="6"/>
      <c r="J6" s="6"/>
      <c r="K6" s="42"/>
      <c r="L6" s="6"/>
      <c r="M6" s="6"/>
      <c r="N6" s="6"/>
      <c r="O6" s="6"/>
      <c r="P6" s="6"/>
      <c r="Q6" s="6"/>
      <c r="R6" s="6"/>
      <c r="S6" s="6"/>
      <c r="T6" s="6"/>
      <c r="U6" s="6"/>
      <c r="V6" s="6"/>
      <c r="W6" s="6"/>
      <c r="X6" s="6"/>
      <c r="Y6" s="6"/>
      <c r="Z6" s="6"/>
      <c r="AA6" s="6"/>
      <c r="AB6" s="6"/>
    </row>
    <row r="7" spans="1:31" x14ac:dyDescent="0.2">
      <c r="A7" s="5"/>
      <c r="B7" s="6"/>
      <c r="C7" s="31" t="s">
        <v>12</v>
      </c>
      <c r="D7" s="24" t="s">
        <v>27</v>
      </c>
      <c r="E7" s="16" t="str">
        <f xml:space="preserve"> "Rekening "&amp; TEXT($B$1-1,"@")</f>
        <v>Rekening 2023</v>
      </c>
      <c r="F7" s="22" t="str">
        <f t="shared" si="0"/>
        <v>Rek_2023</v>
      </c>
      <c r="G7" s="31" t="s">
        <v>22</v>
      </c>
      <c r="H7" s="26" t="s">
        <v>33</v>
      </c>
      <c r="I7" s="6"/>
      <c r="J7" s="6"/>
      <c r="K7" s="42"/>
      <c r="L7" s="11"/>
      <c r="M7" s="11"/>
      <c r="N7" s="11"/>
      <c r="O7" s="11"/>
      <c r="P7" s="6"/>
      <c r="Q7" s="6"/>
      <c r="R7" s="6"/>
      <c r="S7" s="6"/>
      <c r="T7" s="6"/>
      <c r="U7" s="6"/>
      <c r="V7" s="6"/>
      <c r="W7" s="6"/>
      <c r="X7" s="6"/>
      <c r="Y7" s="6"/>
      <c r="Z7" s="6"/>
      <c r="AA7" s="6"/>
      <c r="AB7" s="6"/>
    </row>
    <row r="8" spans="1:31" x14ac:dyDescent="0.2">
      <c r="A8" s="5"/>
      <c r="B8" s="6"/>
      <c r="C8" s="31" t="s">
        <v>13</v>
      </c>
      <c r="D8" s="24" t="s">
        <v>28</v>
      </c>
      <c r="E8" s="16" t="str">
        <f xml:space="preserve"> "Begroting "&amp; TEXT($B$1,"@")</f>
        <v>Begroting 2024</v>
      </c>
      <c r="F8" s="22" t="str">
        <f t="shared" si="0"/>
        <v>Beg_2024</v>
      </c>
      <c r="G8" s="6"/>
      <c r="H8" s="17"/>
      <c r="I8" s="6"/>
      <c r="J8" s="6"/>
      <c r="K8" s="41"/>
      <c r="L8" s="11"/>
      <c r="M8" s="11"/>
      <c r="N8" s="11"/>
      <c r="O8" s="11"/>
      <c r="P8" s="6"/>
      <c r="Q8" s="6"/>
      <c r="R8" s="6"/>
      <c r="S8" s="6"/>
      <c r="T8" s="6"/>
      <c r="U8" s="6"/>
      <c r="V8" s="6"/>
      <c r="W8" s="6"/>
      <c r="X8" s="6"/>
      <c r="Y8" s="6"/>
      <c r="Z8" s="6"/>
      <c r="AA8" s="6"/>
      <c r="AB8" s="6"/>
    </row>
    <row r="9" spans="1:31" x14ac:dyDescent="0.2">
      <c r="A9" s="5"/>
      <c r="B9" s="6"/>
      <c r="C9" s="6"/>
      <c r="D9" s="11"/>
      <c r="E9" s="16" t="str">
        <f xml:space="preserve"> "Rekening "&amp; TEXT($B$1,"@")</f>
        <v>Rekening 2024</v>
      </c>
      <c r="F9" s="22" t="str">
        <f t="shared" si="0"/>
        <v>Rek_2024</v>
      </c>
      <c r="G9" s="6"/>
      <c r="H9" s="17"/>
      <c r="I9" s="6"/>
      <c r="J9" s="6"/>
      <c r="K9" s="41"/>
      <c r="L9" s="6"/>
      <c r="M9" s="6"/>
      <c r="N9" s="6"/>
      <c r="O9" s="6"/>
      <c r="P9" s="6"/>
      <c r="Q9" s="6"/>
      <c r="R9" s="6"/>
      <c r="S9" s="6"/>
      <c r="T9" s="6"/>
      <c r="U9" s="6"/>
      <c r="V9" s="6"/>
      <c r="W9" s="6"/>
      <c r="X9" s="6"/>
      <c r="Y9" s="6"/>
      <c r="Z9" s="6"/>
      <c r="AA9" s="6"/>
      <c r="AB9" s="6"/>
    </row>
    <row r="10" spans="1:31" x14ac:dyDescent="0.2">
      <c r="A10" s="5"/>
      <c r="B10" s="6"/>
      <c r="C10" s="11"/>
      <c r="D10" s="11"/>
      <c r="E10" s="16" t="str">
        <f xml:space="preserve"> "Meerjarenraming "&amp; TEXT($B$1,"@")</f>
        <v>Meerjarenraming 2024</v>
      </c>
      <c r="F10" s="23" t="str">
        <f>"MJR_" &amp; RIGHT(E10,4)</f>
        <v>MJR_2024</v>
      </c>
      <c r="G10" s="6"/>
      <c r="H10" s="17"/>
      <c r="I10" s="6"/>
      <c r="J10" s="6"/>
      <c r="K10" s="41"/>
      <c r="L10" s="11"/>
      <c r="M10" s="11"/>
      <c r="N10" s="11"/>
      <c r="O10" s="11"/>
      <c r="P10" s="6"/>
      <c r="Q10" s="6"/>
      <c r="R10" s="6"/>
      <c r="S10" s="6"/>
      <c r="T10" s="6"/>
      <c r="U10" s="6"/>
      <c r="V10" s="6"/>
      <c r="W10" s="6"/>
      <c r="X10" s="6"/>
      <c r="Y10" s="6"/>
      <c r="Z10" s="6"/>
      <c r="AA10" s="6"/>
      <c r="AB10" s="6"/>
    </row>
    <row r="11" spans="1:31" x14ac:dyDescent="0.2">
      <c r="A11" s="5"/>
      <c r="B11" s="6"/>
      <c r="C11" s="11"/>
      <c r="D11" s="11"/>
      <c r="E11" s="16" t="str">
        <f xml:space="preserve"> "Meerjarenraming "&amp; TEXT($B$1 + 1,"@")</f>
        <v>Meerjarenraming 2025</v>
      </c>
      <c r="F11" s="23" t="str">
        <f t="shared" ref="F11:F13" si="1">"MJR_" &amp; RIGHT(E11,4)</f>
        <v>MJR_2025</v>
      </c>
      <c r="G11" s="6"/>
      <c r="H11" s="17"/>
      <c r="I11" s="6"/>
      <c r="J11" s="6"/>
      <c r="K11" s="41"/>
      <c r="L11" s="11"/>
      <c r="M11" s="11"/>
      <c r="N11" s="11"/>
      <c r="O11" s="11"/>
      <c r="P11" s="6"/>
      <c r="Q11" s="6"/>
      <c r="R11" s="6"/>
      <c r="S11" s="6"/>
      <c r="T11" s="6"/>
      <c r="U11" s="6"/>
      <c r="V11" s="6"/>
      <c r="W11" s="6"/>
      <c r="X11" s="6"/>
      <c r="Y11" s="6"/>
      <c r="Z11" s="6"/>
      <c r="AA11" s="6"/>
      <c r="AB11" s="6"/>
    </row>
    <row r="12" spans="1:31" x14ac:dyDescent="0.2">
      <c r="A12" s="5"/>
      <c r="B12" s="6"/>
      <c r="C12" s="6"/>
      <c r="D12" s="11"/>
      <c r="E12" s="16" t="str">
        <f xml:space="preserve"> "Meerjarenraming "&amp; TEXT($B$1 + 2,"@")</f>
        <v>Meerjarenraming 2026</v>
      </c>
      <c r="F12" s="23" t="str">
        <f t="shared" si="1"/>
        <v>MJR_2026</v>
      </c>
      <c r="G12" s="11"/>
      <c r="H12" s="17"/>
      <c r="I12" s="6"/>
      <c r="J12" s="6"/>
      <c r="K12" s="42"/>
      <c r="L12" s="11"/>
      <c r="M12" s="11"/>
      <c r="N12" s="11"/>
      <c r="O12" s="11"/>
      <c r="P12" s="6"/>
      <c r="Q12" s="6"/>
      <c r="R12" s="11"/>
      <c r="S12" s="11"/>
      <c r="T12" s="11"/>
      <c r="U12" s="11"/>
      <c r="V12" s="6"/>
      <c r="W12" s="6"/>
      <c r="X12" s="11"/>
      <c r="Y12" s="11"/>
      <c r="Z12" s="11"/>
      <c r="AA12" s="11"/>
      <c r="AB12" s="6"/>
    </row>
    <row r="13" spans="1:31" ht="13.5" thickBot="1" x14ac:dyDescent="0.25">
      <c r="A13" s="7"/>
      <c r="B13" s="8"/>
      <c r="C13" s="8"/>
      <c r="D13" s="8"/>
      <c r="E13" s="43" t="str">
        <f xml:space="preserve"> "Meerjarenraming "&amp; TEXT($B$1 + 3,"@")</f>
        <v>Meerjarenraming 2027</v>
      </c>
      <c r="F13" s="44" t="str">
        <f t="shared" si="1"/>
        <v>MJR_2027</v>
      </c>
      <c r="G13" s="8"/>
      <c r="H13" s="9"/>
      <c r="I13" s="6"/>
      <c r="J13" s="6"/>
      <c r="K13" s="42"/>
      <c r="L13" s="6"/>
      <c r="M13" s="6"/>
      <c r="N13" s="6"/>
      <c r="O13" s="6"/>
      <c r="P13" s="6"/>
      <c r="Q13" s="6"/>
      <c r="R13" s="6"/>
      <c r="S13" s="6"/>
      <c r="T13" s="6"/>
      <c r="U13" s="6"/>
      <c r="V13" s="6"/>
      <c r="W13" s="6"/>
      <c r="X13" s="6"/>
      <c r="Y13" s="6"/>
      <c r="Z13" s="6"/>
      <c r="AA13" s="6"/>
      <c r="AB13" s="6"/>
    </row>
    <row r="14" spans="1:31" x14ac:dyDescent="0.2">
      <c r="E14" s="13"/>
      <c r="K14" s="42"/>
    </row>
    <row r="15" spans="1:31" x14ac:dyDescent="0.2">
      <c r="K15" s="42"/>
      <c r="AE15" s="13"/>
    </row>
    <row r="16" spans="1:31" x14ac:dyDescent="0.2">
      <c r="A16" t="s">
        <v>34</v>
      </c>
      <c r="K16" s="42"/>
      <c r="AE16" s="13"/>
    </row>
    <row r="17" spans="1:45" x14ac:dyDescent="0.2">
      <c r="A17">
        <v>1</v>
      </c>
      <c r="B17">
        <v>2</v>
      </c>
      <c r="C17">
        <v>3</v>
      </c>
      <c r="D17">
        <v>4</v>
      </c>
      <c r="E17">
        <v>5</v>
      </c>
      <c r="F17">
        <v>6</v>
      </c>
      <c r="G17">
        <v>7</v>
      </c>
      <c r="H17">
        <v>8</v>
      </c>
      <c r="I17">
        <v>9</v>
      </c>
      <c r="J17">
        <v>10</v>
      </c>
      <c r="K17">
        <v>11</v>
      </c>
      <c r="L17">
        <v>12</v>
      </c>
      <c r="M17">
        <v>13</v>
      </c>
      <c r="N17">
        <v>14</v>
      </c>
      <c r="O17">
        <v>15</v>
      </c>
      <c r="P17">
        <v>16</v>
      </c>
      <c r="Q17">
        <v>17</v>
      </c>
      <c r="R17">
        <v>18</v>
      </c>
      <c r="S17">
        <v>19</v>
      </c>
      <c r="T17">
        <v>20</v>
      </c>
      <c r="U17">
        <v>21</v>
      </c>
      <c r="V17">
        <v>22</v>
      </c>
      <c r="W17">
        <v>23</v>
      </c>
      <c r="X17">
        <v>24</v>
      </c>
      <c r="Y17">
        <v>25</v>
      </c>
      <c r="Z17">
        <v>26</v>
      </c>
      <c r="AA17">
        <v>27</v>
      </c>
      <c r="AB17">
        <v>28</v>
      </c>
      <c r="AC17">
        <f>AB17+1</f>
        <v>29</v>
      </c>
      <c r="AD17">
        <f t="shared" ref="AD17:AS17" si="2">AC17+1</f>
        <v>30</v>
      </c>
      <c r="AE17">
        <f t="shared" si="2"/>
        <v>31</v>
      </c>
      <c r="AF17">
        <f t="shared" si="2"/>
        <v>32</v>
      </c>
      <c r="AG17">
        <f t="shared" si="2"/>
        <v>33</v>
      </c>
      <c r="AH17">
        <f t="shared" si="2"/>
        <v>34</v>
      </c>
      <c r="AI17">
        <f t="shared" si="2"/>
        <v>35</v>
      </c>
      <c r="AJ17">
        <f t="shared" si="2"/>
        <v>36</v>
      </c>
      <c r="AK17">
        <f t="shared" si="2"/>
        <v>37</v>
      </c>
      <c r="AL17">
        <f t="shared" si="2"/>
        <v>38</v>
      </c>
      <c r="AM17">
        <f t="shared" si="2"/>
        <v>39</v>
      </c>
      <c r="AN17">
        <f t="shared" si="2"/>
        <v>40</v>
      </c>
      <c r="AO17">
        <f t="shared" si="2"/>
        <v>41</v>
      </c>
      <c r="AP17">
        <f t="shared" si="2"/>
        <v>42</v>
      </c>
      <c r="AQ17">
        <f t="shared" si="2"/>
        <v>43</v>
      </c>
      <c r="AR17">
        <f t="shared" si="2"/>
        <v>44</v>
      </c>
      <c r="AS17">
        <f t="shared" si="2"/>
        <v>45</v>
      </c>
    </row>
    <row r="18" spans="1:45" x14ac:dyDescent="0.2">
      <c r="A18" t="s">
        <v>35</v>
      </c>
    </row>
    <row r="19" spans="1:45" x14ac:dyDescent="0.2">
      <c r="C19">
        <v>0</v>
      </c>
      <c r="D19">
        <v>1</v>
      </c>
      <c r="E19">
        <v>2</v>
      </c>
      <c r="F19">
        <v>3</v>
      </c>
      <c r="G19">
        <v>4</v>
      </c>
      <c r="H19">
        <v>5</v>
      </c>
      <c r="I19">
        <v>6</v>
      </c>
      <c r="J19">
        <v>7</v>
      </c>
      <c r="K19">
        <v>8</v>
      </c>
      <c r="L19">
        <v>9</v>
      </c>
      <c r="M19">
        <v>10</v>
      </c>
      <c r="N19">
        <v>11</v>
      </c>
      <c r="O19">
        <v>12</v>
      </c>
      <c r="P19">
        <v>13</v>
      </c>
      <c r="Q19">
        <v>14</v>
      </c>
      <c r="R19">
        <v>15</v>
      </c>
      <c r="S19">
        <v>16</v>
      </c>
      <c r="T19">
        <v>17</v>
      </c>
      <c r="U19">
        <v>18</v>
      </c>
      <c r="V19">
        <v>19</v>
      </c>
      <c r="W19">
        <v>20</v>
      </c>
      <c r="X19">
        <v>21</v>
      </c>
      <c r="Y19">
        <v>22</v>
      </c>
      <c r="Z19">
        <v>23</v>
      </c>
      <c r="AA19">
        <v>24</v>
      </c>
      <c r="AB19">
        <v>25</v>
      </c>
      <c r="AC19">
        <v>26</v>
      </c>
      <c r="AD19">
        <v>27</v>
      </c>
      <c r="AE19">
        <v>28</v>
      </c>
      <c r="AF19">
        <v>29</v>
      </c>
      <c r="AG19">
        <v>30</v>
      </c>
      <c r="AH19">
        <v>31</v>
      </c>
      <c r="AI19">
        <f>AI17-3</f>
        <v>32</v>
      </c>
      <c r="AJ19">
        <f t="shared" ref="AJ19:AS19" si="3">AJ17-3</f>
        <v>33</v>
      </c>
      <c r="AK19">
        <f t="shared" si="3"/>
        <v>34</v>
      </c>
      <c r="AL19">
        <f t="shared" si="3"/>
        <v>35</v>
      </c>
      <c r="AM19">
        <f t="shared" si="3"/>
        <v>36</v>
      </c>
      <c r="AN19">
        <f t="shared" si="3"/>
        <v>37</v>
      </c>
      <c r="AO19">
        <f t="shared" si="3"/>
        <v>38</v>
      </c>
      <c r="AP19">
        <f t="shared" si="3"/>
        <v>39</v>
      </c>
      <c r="AQ19">
        <f t="shared" si="3"/>
        <v>40</v>
      </c>
      <c r="AR19">
        <f t="shared" si="3"/>
        <v>41</v>
      </c>
      <c r="AS19">
        <f t="shared" si="3"/>
        <v>42</v>
      </c>
    </row>
    <row r="22" spans="1:45" x14ac:dyDescent="0.2">
      <c r="A22" t="s">
        <v>49</v>
      </c>
      <c r="C22" s="46">
        <v>2023</v>
      </c>
      <c r="D22" s="46"/>
      <c r="E22" s="46"/>
      <c r="F22" s="46"/>
      <c r="G22" s="46"/>
      <c r="H22" s="46"/>
      <c r="I22" s="46"/>
      <c r="J22" s="46"/>
      <c r="K22" s="46"/>
      <c r="L22" s="46"/>
      <c r="N22" s="60">
        <v>2024</v>
      </c>
      <c r="O22" s="60"/>
      <c r="P22" s="60"/>
      <c r="Q22" s="60"/>
      <c r="R22" s="60"/>
      <c r="S22" s="60"/>
      <c r="T22" s="60"/>
      <c r="U22" s="60"/>
      <c r="V22" s="60"/>
      <c r="W22" s="60"/>
      <c r="Y22" s="60">
        <v>2025</v>
      </c>
      <c r="Z22" s="60"/>
      <c r="AA22" s="60"/>
      <c r="AB22" s="60"/>
      <c r="AC22" s="60"/>
      <c r="AD22" s="60"/>
      <c r="AE22" s="60"/>
      <c r="AF22" s="60"/>
      <c r="AG22" s="60"/>
      <c r="AH22" s="60"/>
      <c r="AJ22" s="59">
        <v>2026</v>
      </c>
      <c r="AK22" s="59"/>
      <c r="AL22" s="59"/>
      <c r="AM22" s="59"/>
      <c r="AN22" s="59"/>
      <c r="AO22" s="59"/>
      <c r="AP22" s="59"/>
      <c r="AQ22" s="59"/>
      <c r="AR22" s="59"/>
      <c r="AS22" s="59"/>
    </row>
    <row r="24" spans="1:45" ht="25.5" x14ac:dyDescent="0.2">
      <c r="C24" s="28" t="s">
        <v>50</v>
      </c>
      <c r="D24" s="27" t="s">
        <v>39</v>
      </c>
      <c r="E24" s="27" t="s">
        <v>40</v>
      </c>
      <c r="F24" s="27" t="s">
        <v>41</v>
      </c>
      <c r="G24" s="27" t="s">
        <v>42</v>
      </c>
      <c r="H24" s="27" t="s">
        <v>43</v>
      </c>
      <c r="I24" s="27" t="s">
        <v>44</v>
      </c>
      <c r="J24" s="27" t="s">
        <v>45</v>
      </c>
      <c r="K24" s="27" t="s">
        <v>46</v>
      </c>
      <c r="M24" s="28"/>
      <c r="N24" s="28" t="s">
        <v>50</v>
      </c>
      <c r="O24" s="27" t="s">
        <v>39</v>
      </c>
      <c r="P24" s="27" t="s">
        <v>40</v>
      </c>
      <c r="Q24" s="27" t="s">
        <v>41</v>
      </c>
      <c r="R24" s="27" t="s">
        <v>42</v>
      </c>
      <c r="S24" s="27" t="s">
        <v>43</v>
      </c>
      <c r="T24" s="27" t="s">
        <v>44</v>
      </c>
      <c r="U24" s="27" t="s">
        <v>45</v>
      </c>
      <c r="V24" s="27" t="s">
        <v>46</v>
      </c>
      <c r="X24" s="28"/>
      <c r="Y24" s="28" t="s">
        <v>50</v>
      </c>
      <c r="Z24" s="27" t="s">
        <v>39</v>
      </c>
      <c r="AA24" s="27" t="s">
        <v>40</v>
      </c>
      <c r="AB24" s="27" t="s">
        <v>41</v>
      </c>
      <c r="AC24" s="27" t="s">
        <v>42</v>
      </c>
      <c r="AD24" s="27" t="s">
        <v>43</v>
      </c>
      <c r="AE24" s="27" t="s">
        <v>44</v>
      </c>
      <c r="AF24" s="27" t="s">
        <v>45</v>
      </c>
      <c r="AG24" s="27" t="s">
        <v>46</v>
      </c>
      <c r="AJ24" s="28" t="s">
        <v>50</v>
      </c>
      <c r="AK24" s="27" t="s">
        <v>39</v>
      </c>
      <c r="AL24" s="27" t="s">
        <v>40</v>
      </c>
      <c r="AM24" s="27" t="s">
        <v>41</v>
      </c>
      <c r="AN24" s="27" t="s">
        <v>42</v>
      </c>
      <c r="AO24" s="27" t="s">
        <v>43</v>
      </c>
      <c r="AP24" s="27" t="s">
        <v>44</v>
      </c>
      <c r="AQ24" s="27" t="s">
        <v>45</v>
      </c>
      <c r="AR24" s="27" t="s">
        <v>46</v>
      </c>
    </row>
    <row r="25" spans="1:45" x14ac:dyDescent="0.2">
      <c r="A25" t="s">
        <v>4</v>
      </c>
      <c r="B25" t="s">
        <v>36</v>
      </c>
      <c r="C25" t="s">
        <v>51</v>
      </c>
      <c r="D25">
        <v>1</v>
      </c>
      <c r="E25">
        <v>2</v>
      </c>
      <c r="F25">
        <v>1</v>
      </c>
      <c r="G25">
        <v>2</v>
      </c>
      <c r="H25">
        <v>5</v>
      </c>
      <c r="I25">
        <v>77</v>
      </c>
      <c r="J25">
        <v>3</v>
      </c>
      <c r="K25">
        <v>37</v>
      </c>
      <c r="N25" t="s">
        <v>51</v>
      </c>
      <c r="O25">
        <v>1</v>
      </c>
      <c r="P25">
        <v>2</v>
      </c>
      <c r="Q25">
        <v>1</v>
      </c>
      <c r="R25">
        <v>2</v>
      </c>
      <c r="S25">
        <v>5</v>
      </c>
      <c r="T25">
        <v>77</v>
      </c>
      <c r="U25">
        <v>3</v>
      </c>
      <c r="V25">
        <v>37</v>
      </c>
      <c r="Y25" t="s">
        <v>51</v>
      </c>
      <c r="Z25">
        <v>1</v>
      </c>
      <c r="AA25">
        <v>2</v>
      </c>
      <c r="AB25">
        <v>1</v>
      </c>
      <c r="AC25">
        <v>2</v>
      </c>
      <c r="AD25">
        <v>5</v>
      </c>
      <c r="AE25">
        <v>77</v>
      </c>
      <c r="AF25">
        <v>3</v>
      </c>
      <c r="AG25">
        <v>39</v>
      </c>
      <c r="AJ25" t="s">
        <v>51</v>
      </c>
      <c r="AK25">
        <v>1</v>
      </c>
      <c r="AL25">
        <v>2</v>
      </c>
      <c r="AM25">
        <v>1</v>
      </c>
      <c r="AN25">
        <v>2</v>
      </c>
      <c r="AO25">
        <v>5</v>
      </c>
      <c r="AP25">
        <v>77</v>
      </c>
      <c r="AQ25">
        <v>3</v>
      </c>
      <c r="AR25">
        <v>39</v>
      </c>
    </row>
    <row r="26" spans="1:45" x14ac:dyDescent="0.2">
      <c r="B26" t="s">
        <v>37</v>
      </c>
      <c r="C26" t="s">
        <v>52</v>
      </c>
      <c r="D26">
        <v>1</v>
      </c>
      <c r="E26">
        <v>2</v>
      </c>
      <c r="F26">
        <v>1</v>
      </c>
      <c r="G26">
        <v>2</v>
      </c>
      <c r="H26">
        <v>5</v>
      </c>
      <c r="I26">
        <v>77</v>
      </c>
      <c r="J26">
        <v>3</v>
      </c>
      <c r="K26">
        <v>39</v>
      </c>
      <c r="N26" t="s">
        <v>52</v>
      </c>
      <c r="O26">
        <v>1</v>
      </c>
      <c r="P26">
        <v>2</v>
      </c>
      <c r="Q26">
        <v>1</v>
      </c>
      <c r="R26">
        <v>2</v>
      </c>
      <c r="S26">
        <v>5</v>
      </c>
      <c r="T26">
        <v>77</v>
      </c>
      <c r="U26">
        <v>3</v>
      </c>
      <c r="V26">
        <v>39</v>
      </c>
      <c r="Y26" t="s">
        <v>52</v>
      </c>
      <c r="Z26">
        <v>1</v>
      </c>
      <c r="AA26">
        <v>2</v>
      </c>
      <c r="AB26">
        <v>1</v>
      </c>
      <c r="AC26">
        <v>2</v>
      </c>
      <c r="AD26">
        <v>5</v>
      </c>
      <c r="AE26">
        <v>77</v>
      </c>
      <c r="AF26">
        <v>3</v>
      </c>
      <c r="AG26">
        <v>41</v>
      </c>
      <c r="AJ26" t="s">
        <v>52</v>
      </c>
      <c r="AK26">
        <v>1</v>
      </c>
      <c r="AL26">
        <v>2</v>
      </c>
      <c r="AM26">
        <v>1</v>
      </c>
      <c r="AN26">
        <v>2</v>
      </c>
      <c r="AO26">
        <v>5</v>
      </c>
      <c r="AP26">
        <v>77</v>
      </c>
      <c r="AQ26">
        <v>3</v>
      </c>
      <c r="AR26">
        <v>41</v>
      </c>
    </row>
    <row r="27" spans="1:45" x14ac:dyDescent="0.2">
      <c r="B27" t="s">
        <v>38</v>
      </c>
      <c r="C27" t="s">
        <v>51</v>
      </c>
      <c r="D27">
        <v>1</v>
      </c>
      <c r="E27">
        <v>2</v>
      </c>
      <c r="F27">
        <v>1</v>
      </c>
      <c r="G27">
        <v>2</v>
      </c>
      <c r="H27">
        <v>85</v>
      </c>
      <c r="I27">
        <v>155</v>
      </c>
      <c r="J27">
        <v>3</v>
      </c>
      <c r="K27">
        <v>37</v>
      </c>
      <c r="N27" t="s">
        <v>51</v>
      </c>
      <c r="O27">
        <v>1</v>
      </c>
      <c r="P27">
        <v>2</v>
      </c>
      <c r="Q27">
        <v>1</v>
      </c>
      <c r="R27">
        <v>2</v>
      </c>
      <c r="S27">
        <v>85</v>
      </c>
      <c r="T27">
        <v>155</v>
      </c>
      <c r="U27">
        <v>3</v>
      </c>
      <c r="V27">
        <v>37</v>
      </c>
      <c r="Y27" t="s">
        <v>51</v>
      </c>
      <c r="Z27">
        <v>1</v>
      </c>
      <c r="AA27">
        <v>2</v>
      </c>
      <c r="AB27">
        <v>1</v>
      </c>
      <c r="AC27">
        <v>2</v>
      </c>
      <c r="AD27">
        <v>85</v>
      </c>
      <c r="AE27">
        <v>170</v>
      </c>
      <c r="AF27">
        <v>3</v>
      </c>
      <c r="AG27">
        <v>39</v>
      </c>
      <c r="AJ27" t="s">
        <v>51</v>
      </c>
      <c r="AK27">
        <v>1</v>
      </c>
      <c r="AL27">
        <v>2</v>
      </c>
      <c r="AM27">
        <v>1</v>
      </c>
      <c r="AN27">
        <v>2</v>
      </c>
      <c r="AO27">
        <v>85</v>
      </c>
      <c r="AP27">
        <v>170</v>
      </c>
      <c r="AQ27">
        <v>3</v>
      </c>
      <c r="AR27">
        <v>39</v>
      </c>
    </row>
    <row r="28" spans="1:45" x14ac:dyDescent="0.2">
      <c r="B28" t="s">
        <v>47</v>
      </c>
      <c r="C28" t="s">
        <v>52</v>
      </c>
      <c r="D28">
        <v>1</v>
      </c>
      <c r="E28">
        <v>2</v>
      </c>
      <c r="F28">
        <v>1</v>
      </c>
      <c r="G28">
        <v>2</v>
      </c>
      <c r="H28">
        <v>85</v>
      </c>
      <c r="I28">
        <v>155</v>
      </c>
      <c r="J28">
        <v>3</v>
      </c>
      <c r="K28">
        <v>39</v>
      </c>
      <c r="N28" t="s">
        <v>52</v>
      </c>
      <c r="O28">
        <v>1</v>
      </c>
      <c r="P28">
        <v>2</v>
      </c>
      <c r="Q28">
        <v>1</v>
      </c>
      <c r="R28">
        <v>2</v>
      </c>
      <c r="S28">
        <v>85</v>
      </c>
      <c r="T28">
        <v>155</v>
      </c>
      <c r="U28">
        <v>3</v>
      </c>
      <c r="V28">
        <v>39</v>
      </c>
      <c r="Y28" t="s">
        <v>52</v>
      </c>
      <c r="Z28">
        <v>1</v>
      </c>
      <c r="AA28">
        <v>2</v>
      </c>
      <c r="AB28">
        <v>1</v>
      </c>
      <c r="AC28">
        <v>2</v>
      </c>
      <c r="AD28">
        <v>85</v>
      </c>
      <c r="AE28">
        <v>170</v>
      </c>
      <c r="AF28">
        <v>3</v>
      </c>
      <c r="AG28">
        <v>41</v>
      </c>
      <c r="AJ28" t="s">
        <v>52</v>
      </c>
      <c r="AK28">
        <v>1</v>
      </c>
      <c r="AL28">
        <v>2</v>
      </c>
      <c r="AM28">
        <v>1</v>
      </c>
      <c r="AN28">
        <v>2</v>
      </c>
      <c r="AO28">
        <v>85</v>
      </c>
      <c r="AP28">
        <v>170</v>
      </c>
      <c r="AQ28">
        <v>3</v>
      </c>
      <c r="AR28">
        <v>41</v>
      </c>
    </row>
    <row r="29" spans="1:45" x14ac:dyDescent="0.2">
      <c r="B29" s="28" t="s">
        <v>48</v>
      </c>
      <c r="C29" t="s">
        <v>53</v>
      </c>
      <c r="D29">
        <v>3</v>
      </c>
      <c r="E29">
        <v>3</v>
      </c>
      <c r="F29">
        <v>4</v>
      </c>
      <c r="G29">
        <v>2</v>
      </c>
      <c r="H29">
        <v>7</v>
      </c>
      <c r="I29">
        <v>84</v>
      </c>
      <c r="J29">
        <v>6</v>
      </c>
      <c r="K29">
        <v>8</v>
      </c>
      <c r="N29" t="s">
        <v>53</v>
      </c>
      <c r="O29">
        <v>3</v>
      </c>
      <c r="P29">
        <v>3</v>
      </c>
      <c r="Q29">
        <v>4</v>
      </c>
      <c r="R29">
        <v>2</v>
      </c>
      <c r="S29">
        <v>7</v>
      </c>
      <c r="T29">
        <v>84</v>
      </c>
      <c r="U29">
        <v>6</v>
      </c>
      <c r="V29">
        <v>8</v>
      </c>
      <c r="Y29" t="s">
        <v>53</v>
      </c>
      <c r="Z29">
        <v>3</v>
      </c>
      <c r="AA29">
        <v>3</v>
      </c>
      <c r="AB29">
        <v>4</v>
      </c>
      <c r="AC29">
        <v>2</v>
      </c>
      <c r="AD29">
        <v>7</v>
      </c>
      <c r="AE29">
        <v>98</v>
      </c>
      <c r="AF29">
        <v>6</v>
      </c>
      <c r="AG29">
        <v>8</v>
      </c>
      <c r="AJ29" t="s">
        <v>53</v>
      </c>
      <c r="AK29">
        <v>3</v>
      </c>
      <c r="AL29">
        <v>3</v>
      </c>
      <c r="AM29">
        <v>4</v>
      </c>
      <c r="AN29">
        <v>2</v>
      </c>
      <c r="AO29">
        <v>7</v>
      </c>
      <c r="AP29">
        <v>98</v>
      </c>
      <c r="AQ29">
        <v>6</v>
      </c>
      <c r="AR29">
        <v>8</v>
      </c>
    </row>
    <row r="30" spans="1:45" x14ac:dyDescent="0.2">
      <c r="B30" s="28" t="s">
        <v>6</v>
      </c>
      <c r="C30" t="s">
        <v>54</v>
      </c>
      <c r="D30">
        <v>0</v>
      </c>
      <c r="E30">
        <v>0</v>
      </c>
      <c r="F30">
        <v>0</v>
      </c>
      <c r="G30">
        <v>0</v>
      </c>
      <c r="H30">
        <v>0</v>
      </c>
      <c r="I30">
        <v>0</v>
      </c>
      <c r="J30">
        <v>0</v>
      </c>
      <c r="K30">
        <v>0</v>
      </c>
      <c r="N30" t="s">
        <v>54</v>
      </c>
      <c r="O30">
        <v>0</v>
      </c>
      <c r="P30">
        <v>0</v>
      </c>
      <c r="Q30">
        <v>0</v>
      </c>
      <c r="R30">
        <v>0</v>
      </c>
      <c r="S30">
        <v>0</v>
      </c>
      <c r="T30">
        <v>0</v>
      </c>
      <c r="U30">
        <v>0</v>
      </c>
      <c r="V30">
        <v>0</v>
      </c>
      <c r="Y30" t="s">
        <v>54</v>
      </c>
      <c r="Z30">
        <v>0</v>
      </c>
      <c r="AA30">
        <v>0</v>
      </c>
      <c r="AB30">
        <v>0</v>
      </c>
      <c r="AC30">
        <v>0</v>
      </c>
      <c r="AD30">
        <v>0</v>
      </c>
      <c r="AE30">
        <v>0</v>
      </c>
      <c r="AF30">
        <v>0</v>
      </c>
      <c r="AG30">
        <v>0</v>
      </c>
      <c r="AJ30" t="s">
        <v>54</v>
      </c>
      <c r="AK30" s="47">
        <v>0</v>
      </c>
      <c r="AL30" s="47">
        <v>0</v>
      </c>
      <c r="AM30" s="47">
        <v>0</v>
      </c>
      <c r="AN30" s="47">
        <v>0</v>
      </c>
      <c r="AO30" s="47">
        <v>0</v>
      </c>
      <c r="AP30" s="47">
        <v>0</v>
      </c>
      <c r="AQ30" s="47">
        <v>0</v>
      </c>
      <c r="AR30" s="47">
        <v>0</v>
      </c>
    </row>
    <row r="31" spans="1:45" x14ac:dyDescent="0.2">
      <c r="B31" s="28" t="s">
        <v>7</v>
      </c>
      <c r="C31" t="s">
        <v>55</v>
      </c>
      <c r="D31">
        <v>0</v>
      </c>
      <c r="E31">
        <v>0</v>
      </c>
      <c r="F31">
        <v>0</v>
      </c>
      <c r="G31">
        <v>0</v>
      </c>
      <c r="H31">
        <v>0</v>
      </c>
      <c r="I31">
        <v>0</v>
      </c>
      <c r="J31">
        <v>0</v>
      </c>
      <c r="K31">
        <v>0</v>
      </c>
      <c r="N31" t="s">
        <v>55</v>
      </c>
      <c r="O31">
        <v>0</v>
      </c>
      <c r="P31">
        <v>0</v>
      </c>
      <c r="Q31">
        <v>0</v>
      </c>
      <c r="R31">
        <v>0</v>
      </c>
      <c r="S31">
        <v>0</v>
      </c>
      <c r="T31">
        <v>0</v>
      </c>
      <c r="U31">
        <v>0</v>
      </c>
      <c r="V31">
        <v>0</v>
      </c>
      <c r="Y31" t="s">
        <v>55</v>
      </c>
      <c r="Z31">
        <v>0</v>
      </c>
      <c r="AA31">
        <v>0</v>
      </c>
      <c r="AB31">
        <v>0</v>
      </c>
      <c r="AC31">
        <v>0</v>
      </c>
      <c r="AD31">
        <v>0</v>
      </c>
      <c r="AE31">
        <v>0</v>
      </c>
      <c r="AF31">
        <v>0</v>
      </c>
      <c r="AG31">
        <v>0</v>
      </c>
      <c r="AJ31" t="s">
        <v>55</v>
      </c>
      <c r="AK31" s="47">
        <v>0</v>
      </c>
      <c r="AL31" s="47">
        <v>0</v>
      </c>
      <c r="AM31" s="47">
        <v>0</v>
      </c>
      <c r="AN31" s="47">
        <v>0</v>
      </c>
      <c r="AO31" s="47">
        <v>0</v>
      </c>
      <c r="AP31" s="47">
        <v>0</v>
      </c>
      <c r="AQ31" s="47">
        <v>0</v>
      </c>
      <c r="AR31" s="47">
        <v>0</v>
      </c>
    </row>
    <row r="34" spans="1:44" ht="25.5" x14ac:dyDescent="0.2">
      <c r="C34" s="28" t="s">
        <v>50</v>
      </c>
      <c r="D34" s="27" t="s">
        <v>39</v>
      </c>
      <c r="E34" s="27" t="s">
        <v>40</v>
      </c>
      <c r="F34" s="27" t="s">
        <v>41</v>
      </c>
      <c r="G34" s="27" t="s">
        <v>42</v>
      </c>
      <c r="H34" s="27" t="s">
        <v>43</v>
      </c>
      <c r="I34" s="27" t="s">
        <v>44</v>
      </c>
      <c r="J34" s="27" t="s">
        <v>45</v>
      </c>
      <c r="K34" s="27" t="s">
        <v>46</v>
      </c>
      <c r="N34" s="28" t="s">
        <v>50</v>
      </c>
      <c r="O34" s="27" t="s">
        <v>39</v>
      </c>
      <c r="P34" s="27" t="s">
        <v>40</v>
      </c>
      <c r="Q34" s="27" t="s">
        <v>41</v>
      </c>
      <c r="R34" s="27" t="s">
        <v>42</v>
      </c>
      <c r="S34" s="27" t="s">
        <v>43</v>
      </c>
      <c r="T34" s="27" t="s">
        <v>44</v>
      </c>
      <c r="U34" s="27" t="s">
        <v>45</v>
      </c>
      <c r="V34" s="27" t="s">
        <v>46</v>
      </c>
      <c r="Y34" s="28" t="s">
        <v>50</v>
      </c>
      <c r="Z34" s="27" t="s">
        <v>39</v>
      </c>
      <c r="AA34" s="27" t="s">
        <v>40</v>
      </c>
      <c r="AB34" s="27" t="s">
        <v>41</v>
      </c>
      <c r="AC34" s="27" t="s">
        <v>42</v>
      </c>
      <c r="AD34" s="27" t="s">
        <v>43</v>
      </c>
      <c r="AE34" s="27" t="s">
        <v>44</v>
      </c>
      <c r="AF34" s="27" t="s">
        <v>45</v>
      </c>
      <c r="AG34" s="27" t="s">
        <v>46</v>
      </c>
      <c r="AJ34" s="28" t="s">
        <v>50</v>
      </c>
      <c r="AK34" s="27" t="s">
        <v>39</v>
      </c>
      <c r="AL34" s="27" t="s">
        <v>40</v>
      </c>
      <c r="AM34" s="27" t="s">
        <v>41</v>
      </c>
      <c r="AN34" s="27" t="s">
        <v>42</v>
      </c>
      <c r="AO34" s="27" t="s">
        <v>43</v>
      </c>
      <c r="AP34" s="27" t="s">
        <v>44</v>
      </c>
      <c r="AQ34" s="27" t="s">
        <v>45</v>
      </c>
      <c r="AR34" s="27" t="s">
        <v>46</v>
      </c>
    </row>
    <row r="35" spans="1:44" x14ac:dyDescent="0.2">
      <c r="A35" t="s">
        <v>2</v>
      </c>
      <c r="B35" t="s">
        <v>36</v>
      </c>
      <c r="C35" t="s">
        <v>51</v>
      </c>
      <c r="D35">
        <v>1</v>
      </c>
      <c r="E35">
        <v>2</v>
      </c>
      <c r="F35">
        <v>1</v>
      </c>
      <c r="G35">
        <v>2</v>
      </c>
      <c r="H35">
        <v>5</v>
      </c>
      <c r="I35">
        <v>99</v>
      </c>
      <c r="J35">
        <v>3</v>
      </c>
      <c r="K35">
        <v>37</v>
      </c>
      <c r="N35" t="s">
        <v>51</v>
      </c>
      <c r="O35">
        <v>1</v>
      </c>
      <c r="P35">
        <v>2</v>
      </c>
      <c r="Q35">
        <v>1</v>
      </c>
      <c r="R35">
        <v>2</v>
      </c>
      <c r="S35">
        <v>5</v>
      </c>
      <c r="T35">
        <v>99</v>
      </c>
      <c r="U35">
        <v>3</v>
      </c>
      <c r="V35">
        <v>37</v>
      </c>
      <c r="Y35" t="s">
        <v>51</v>
      </c>
      <c r="Z35">
        <v>1</v>
      </c>
      <c r="AA35">
        <v>2</v>
      </c>
      <c r="AB35">
        <v>1</v>
      </c>
      <c r="AC35">
        <v>2</v>
      </c>
      <c r="AD35">
        <v>5</v>
      </c>
      <c r="AE35">
        <v>100</v>
      </c>
      <c r="AF35">
        <v>3</v>
      </c>
      <c r="AG35">
        <v>40</v>
      </c>
      <c r="AJ35" t="s">
        <v>51</v>
      </c>
      <c r="AK35">
        <v>1</v>
      </c>
      <c r="AL35">
        <v>2</v>
      </c>
      <c r="AM35">
        <v>1</v>
      </c>
      <c r="AN35">
        <v>2</v>
      </c>
      <c r="AO35">
        <v>5</v>
      </c>
      <c r="AP35">
        <v>100</v>
      </c>
      <c r="AQ35">
        <v>3</v>
      </c>
      <c r="AR35">
        <v>40</v>
      </c>
    </row>
    <row r="36" spans="1:44" x14ac:dyDescent="0.2">
      <c r="B36" t="s">
        <v>37</v>
      </c>
      <c r="C36" t="s">
        <v>52</v>
      </c>
      <c r="D36">
        <v>1</v>
      </c>
      <c r="E36">
        <v>2</v>
      </c>
      <c r="F36">
        <v>1</v>
      </c>
      <c r="G36">
        <v>2</v>
      </c>
      <c r="H36">
        <v>5</v>
      </c>
      <c r="I36">
        <v>99</v>
      </c>
      <c r="J36">
        <v>3</v>
      </c>
      <c r="K36">
        <v>39</v>
      </c>
      <c r="N36" t="s">
        <v>52</v>
      </c>
      <c r="O36">
        <v>1</v>
      </c>
      <c r="P36">
        <v>2</v>
      </c>
      <c r="Q36">
        <v>1</v>
      </c>
      <c r="R36">
        <v>2</v>
      </c>
      <c r="S36">
        <v>5</v>
      </c>
      <c r="T36">
        <v>99</v>
      </c>
      <c r="U36">
        <v>3</v>
      </c>
      <c r="V36">
        <v>39</v>
      </c>
      <c r="Y36" t="s">
        <v>52</v>
      </c>
      <c r="Z36">
        <v>1</v>
      </c>
      <c r="AA36">
        <v>2</v>
      </c>
      <c r="AB36">
        <v>1</v>
      </c>
      <c r="AC36">
        <v>2</v>
      </c>
      <c r="AD36">
        <v>5</v>
      </c>
      <c r="AE36">
        <v>100</v>
      </c>
      <c r="AF36">
        <v>3</v>
      </c>
      <c r="AG36">
        <v>42</v>
      </c>
      <c r="AJ36" t="s">
        <v>52</v>
      </c>
      <c r="AK36">
        <v>1</v>
      </c>
      <c r="AL36">
        <v>2</v>
      </c>
      <c r="AM36">
        <v>1</v>
      </c>
      <c r="AN36">
        <v>2</v>
      </c>
      <c r="AO36">
        <v>5</v>
      </c>
      <c r="AP36">
        <v>100</v>
      </c>
      <c r="AQ36">
        <v>3</v>
      </c>
      <c r="AR36">
        <v>42</v>
      </c>
    </row>
    <row r="37" spans="1:44" x14ac:dyDescent="0.2">
      <c r="B37" t="s">
        <v>38</v>
      </c>
      <c r="C37" t="s">
        <v>51</v>
      </c>
      <c r="D37">
        <v>1</v>
      </c>
      <c r="E37">
        <v>2</v>
      </c>
      <c r="F37">
        <v>1</v>
      </c>
      <c r="G37">
        <v>2</v>
      </c>
      <c r="H37">
        <v>107</v>
      </c>
      <c r="I37">
        <v>177</v>
      </c>
      <c r="J37">
        <v>3</v>
      </c>
      <c r="K37">
        <v>37</v>
      </c>
      <c r="N37" t="s">
        <v>51</v>
      </c>
      <c r="O37">
        <v>1</v>
      </c>
      <c r="P37">
        <v>2</v>
      </c>
      <c r="Q37">
        <v>1</v>
      </c>
      <c r="R37">
        <v>2</v>
      </c>
      <c r="S37">
        <v>107</v>
      </c>
      <c r="T37">
        <v>177</v>
      </c>
      <c r="U37">
        <v>3</v>
      </c>
      <c r="V37">
        <v>37</v>
      </c>
      <c r="Y37" t="s">
        <v>51</v>
      </c>
      <c r="Z37">
        <v>1</v>
      </c>
      <c r="AA37">
        <v>2</v>
      </c>
      <c r="AB37">
        <v>1</v>
      </c>
      <c r="AC37">
        <v>2</v>
      </c>
      <c r="AD37">
        <v>105</v>
      </c>
      <c r="AE37">
        <v>194</v>
      </c>
      <c r="AF37">
        <v>3</v>
      </c>
      <c r="AG37">
        <v>40</v>
      </c>
      <c r="AJ37" t="s">
        <v>51</v>
      </c>
      <c r="AK37">
        <v>1</v>
      </c>
      <c r="AL37">
        <v>2</v>
      </c>
      <c r="AM37">
        <v>1</v>
      </c>
      <c r="AN37">
        <v>2</v>
      </c>
      <c r="AO37">
        <v>105</v>
      </c>
      <c r="AP37">
        <v>194</v>
      </c>
      <c r="AQ37">
        <v>3</v>
      </c>
      <c r="AR37">
        <v>40</v>
      </c>
    </row>
    <row r="38" spans="1:44" x14ac:dyDescent="0.2">
      <c r="B38" t="s">
        <v>47</v>
      </c>
      <c r="C38" t="s">
        <v>52</v>
      </c>
      <c r="D38">
        <v>1</v>
      </c>
      <c r="E38">
        <v>2</v>
      </c>
      <c r="F38">
        <v>1</v>
      </c>
      <c r="G38">
        <v>2</v>
      </c>
      <c r="H38">
        <v>107</v>
      </c>
      <c r="I38">
        <v>177</v>
      </c>
      <c r="J38">
        <v>3</v>
      </c>
      <c r="K38">
        <v>39</v>
      </c>
      <c r="N38" t="s">
        <v>52</v>
      </c>
      <c r="O38">
        <v>1</v>
      </c>
      <c r="P38">
        <v>2</v>
      </c>
      <c r="Q38">
        <v>1</v>
      </c>
      <c r="R38">
        <v>2</v>
      </c>
      <c r="S38">
        <v>107</v>
      </c>
      <c r="T38">
        <v>177</v>
      </c>
      <c r="U38">
        <v>3</v>
      </c>
      <c r="V38">
        <v>39</v>
      </c>
      <c r="Y38" t="s">
        <v>52</v>
      </c>
      <c r="Z38">
        <v>1</v>
      </c>
      <c r="AA38">
        <v>2</v>
      </c>
      <c r="AB38">
        <v>1</v>
      </c>
      <c r="AC38">
        <v>2</v>
      </c>
      <c r="AD38">
        <v>105</v>
      </c>
      <c r="AE38">
        <v>194</v>
      </c>
      <c r="AF38">
        <v>3</v>
      </c>
      <c r="AG38">
        <v>42</v>
      </c>
      <c r="AJ38" t="s">
        <v>52</v>
      </c>
      <c r="AK38">
        <v>1</v>
      </c>
      <c r="AL38">
        <v>2</v>
      </c>
      <c r="AM38">
        <v>1</v>
      </c>
      <c r="AN38">
        <v>2</v>
      </c>
      <c r="AO38">
        <v>105</v>
      </c>
      <c r="AP38">
        <v>194</v>
      </c>
      <c r="AQ38">
        <v>3</v>
      </c>
      <c r="AR38">
        <v>42</v>
      </c>
    </row>
    <row r="39" spans="1:44" x14ac:dyDescent="0.2">
      <c r="B39" s="28" t="s">
        <v>48</v>
      </c>
      <c r="C39" t="s">
        <v>53</v>
      </c>
      <c r="D39">
        <v>3</v>
      </c>
      <c r="E39">
        <v>3</v>
      </c>
      <c r="F39">
        <v>4</v>
      </c>
      <c r="G39">
        <v>2</v>
      </c>
      <c r="H39">
        <v>7</v>
      </c>
      <c r="I39">
        <v>84</v>
      </c>
      <c r="J39">
        <v>6</v>
      </c>
      <c r="K39">
        <v>8</v>
      </c>
      <c r="N39" t="s">
        <v>53</v>
      </c>
      <c r="O39">
        <v>3</v>
      </c>
      <c r="P39">
        <v>3</v>
      </c>
      <c r="Q39">
        <v>4</v>
      </c>
      <c r="R39">
        <v>2</v>
      </c>
      <c r="S39">
        <v>7</v>
      </c>
      <c r="T39">
        <v>84</v>
      </c>
      <c r="U39">
        <v>6</v>
      </c>
      <c r="V39">
        <v>8</v>
      </c>
      <c r="Y39" t="s">
        <v>53</v>
      </c>
      <c r="Z39">
        <v>3</v>
      </c>
      <c r="AA39">
        <v>3</v>
      </c>
      <c r="AB39">
        <v>4</v>
      </c>
      <c r="AC39">
        <v>2</v>
      </c>
      <c r="AD39">
        <v>7</v>
      </c>
      <c r="AE39">
        <v>99</v>
      </c>
      <c r="AF39">
        <v>6</v>
      </c>
      <c r="AG39">
        <v>8</v>
      </c>
      <c r="AJ39" t="s">
        <v>53</v>
      </c>
      <c r="AK39">
        <v>3</v>
      </c>
      <c r="AL39">
        <v>3</v>
      </c>
      <c r="AM39">
        <v>4</v>
      </c>
      <c r="AN39">
        <v>2</v>
      </c>
      <c r="AO39">
        <v>7</v>
      </c>
      <c r="AP39">
        <v>99</v>
      </c>
      <c r="AQ39">
        <v>6</v>
      </c>
      <c r="AR39">
        <v>8</v>
      </c>
    </row>
    <row r="40" spans="1:44" x14ac:dyDescent="0.2">
      <c r="B40" s="28" t="s">
        <v>6</v>
      </c>
      <c r="C40" t="s">
        <v>54</v>
      </c>
      <c r="D40">
        <v>0</v>
      </c>
      <c r="E40">
        <v>0</v>
      </c>
      <c r="F40">
        <v>0</v>
      </c>
      <c r="G40">
        <v>0</v>
      </c>
      <c r="H40">
        <v>0</v>
      </c>
      <c r="I40">
        <v>0</v>
      </c>
      <c r="J40">
        <v>0</v>
      </c>
      <c r="K40">
        <v>0</v>
      </c>
      <c r="N40" t="s">
        <v>54</v>
      </c>
      <c r="O40">
        <v>0</v>
      </c>
      <c r="P40">
        <v>0</v>
      </c>
      <c r="Q40">
        <v>0</v>
      </c>
      <c r="R40">
        <v>0</v>
      </c>
      <c r="S40">
        <v>0</v>
      </c>
      <c r="T40">
        <v>0</v>
      </c>
      <c r="U40">
        <v>0</v>
      </c>
      <c r="V40">
        <v>0</v>
      </c>
      <c r="Y40" t="s">
        <v>54</v>
      </c>
      <c r="Z40">
        <v>0</v>
      </c>
      <c r="AA40">
        <v>14</v>
      </c>
      <c r="AB40">
        <v>0</v>
      </c>
      <c r="AC40">
        <v>1</v>
      </c>
      <c r="AD40">
        <v>15</v>
      </c>
      <c r="AE40">
        <v>20</v>
      </c>
      <c r="AF40">
        <v>2</v>
      </c>
      <c r="AG40">
        <v>9</v>
      </c>
      <c r="AJ40" t="s">
        <v>54</v>
      </c>
      <c r="AK40">
        <v>0</v>
      </c>
      <c r="AL40">
        <v>14</v>
      </c>
      <c r="AM40">
        <v>0</v>
      </c>
      <c r="AN40">
        <v>1</v>
      </c>
      <c r="AO40">
        <v>15</v>
      </c>
      <c r="AP40">
        <v>20</v>
      </c>
      <c r="AQ40">
        <v>2</v>
      </c>
      <c r="AR40">
        <v>9</v>
      </c>
    </row>
    <row r="41" spans="1:44" x14ac:dyDescent="0.2">
      <c r="B41" s="28" t="s">
        <v>7</v>
      </c>
      <c r="C41" t="s">
        <v>55</v>
      </c>
      <c r="D41">
        <v>0</v>
      </c>
      <c r="E41">
        <v>0</v>
      </c>
      <c r="F41">
        <v>0</v>
      </c>
      <c r="G41">
        <v>0</v>
      </c>
      <c r="H41">
        <v>0</v>
      </c>
      <c r="I41">
        <v>0</v>
      </c>
      <c r="J41">
        <v>0</v>
      </c>
      <c r="K41">
        <v>0</v>
      </c>
      <c r="N41" t="s">
        <v>55</v>
      </c>
      <c r="O41">
        <v>0</v>
      </c>
      <c r="P41">
        <v>0</v>
      </c>
      <c r="Q41">
        <v>0</v>
      </c>
      <c r="R41">
        <v>0</v>
      </c>
      <c r="S41">
        <v>0</v>
      </c>
      <c r="T41">
        <v>0</v>
      </c>
      <c r="U41">
        <v>0</v>
      </c>
      <c r="V41">
        <v>0</v>
      </c>
      <c r="Y41" t="s">
        <v>55</v>
      </c>
      <c r="Z41">
        <v>0</v>
      </c>
      <c r="AA41">
        <v>15</v>
      </c>
      <c r="AB41">
        <v>0</v>
      </c>
      <c r="AC41">
        <v>1</v>
      </c>
      <c r="AD41">
        <v>16</v>
      </c>
      <c r="AE41">
        <v>20</v>
      </c>
      <c r="AF41">
        <v>2</v>
      </c>
      <c r="AG41">
        <v>9</v>
      </c>
      <c r="AJ41" t="s">
        <v>55</v>
      </c>
      <c r="AK41" s="47">
        <v>0</v>
      </c>
      <c r="AL41" s="47">
        <v>0</v>
      </c>
      <c r="AM41" s="47">
        <v>0</v>
      </c>
      <c r="AN41" s="47">
        <v>0</v>
      </c>
      <c r="AO41" s="47">
        <v>0</v>
      </c>
      <c r="AP41" s="47">
        <v>0</v>
      </c>
      <c r="AQ41" s="47">
        <v>0</v>
      </c>
      <c r="AR41" s="47">
        <v>0</v>
      </c>
    </row>
    <row r="44" spans="1:44" ht="25.5" x14ac:dyDescent="0.2">
      <c r="C44" s="28" t="s">
        <v>50</v>
      </c>
      <c r="D44" s="27" t="s">
        <v>39</v>
      </c>
      <c r="E44" s="27" t="s">
        <v>40</v>
      </c>
      <c r="F44" s="27" t="s">
        <v>41</v>
      </c>
      <c r="G44" s="27" t="s">
        <v>42</v>
      </c>
      <c r="H44" s="27" t="s">
        <v>43</v>
      </c>
      <c r="I44" s="27" t="s">
        <v>44</v>
      </c>
      <c r="J44" s="27" t="s">
        <v>45</v>
      </c>
      <c r="K44" s="27" t="s">
        <v>46</v>
      </c>
      <c r="N44" s="28" t="s">
        <v>50</v>
      </c>
      <c r="O44" s="27" t="s">
        <v>39</v>
      </c>
      <c r="P44" s="27" t="s">
        <v>40</v>
      </c>
      <c r="Q44" s="27" t="s">
        <v>41</v>
      </c>
      <c r="R44" s="27" t="s">
        <v>42</v>
      </c>
      <c r="S44" s="27" t="s">
        <v>43</v>
      </c>
      <c r="T44" s="27" t="s">
        <v>44</v>
      </c>
      <c r="U44" s="27" t="s">
        <v>45</v>
      </c>
      <c r="V44" s="27" t="s">
        <v>46</v>
      </c>
      <c r="Y44" s="28" t="s">
        <v>50</v>
      </c>
      <c r="Z44" s="27" t="s">
        <v>39</v>
      </c>
      <c r="AA44" s="27" t="s">
        <v>40</v>
      </c>
      <c r="AB44" s="27" t="s">
        <v>41</v>
      </c>
      <c r="AC44" s="27" t="s">
        <v>42</v>
      </c>
      <c r="AD44" s="27" t="s">
        <v>43</v>
      </c>
      <c r="AE44" s="27" t="s">
        <v>44</v>
      </c>
      <c r="AF44" s="27" t="s">
        <v>45</v>
      </c>
      <c r="AG44" s="27" t="s">
        <v>46</v>
      </c>
      <c r="AJ44" s="28" t="s">
        <v>50</v>
      </c>
      <c r="AK44" s="27" t="s">
        <v>39</v>
      </c>
      <c r="AL44" s="27" t="s">
        <v>40</v>
      </c>
      <c r="AM44" s="27" t="s">
        <v>41</v>
      </c>
      <c r="AN44" s="27" t="s">
        <v>42</v>
      </c>
      <c r="AO44" s="27" t="s">
        <v>43</v>
      </c>
      <c r="AP44" s="27" t="s">
        <v>44</v>
      </c>
      <c r="AQ44" s="27" t="s">
        <v>45</v>
      </c>
      <c r="AR44" s="27" t="s">
        <v>46</v>
      </c>
    </row>
    <row r="45" spans="1:44" x14ac:dyDescent="0.2">
      <c r="A45" t="s">
        <v>3</v>
      </c>
      <c r="B45" t="s">
        <v>36</v>
      </c>
      <c r="C45" t="s">
        <v>51</v>
      </c>
      <c r="D45">
        <v>1</v>
      </c>
      <c r="E45">
        <v>2</v>
      </c>
      <c r="F45">
        <v>1</v>
      </c>
      <c r="G45">
        <v>2</v>
      </c>
      <c r="H45">
        <v>5</v>
      </c>
      <c r="I45">
        <v>99</v>
      </c>
      <c r="J45">
        <v>3</v>
      </c>
      <c r="K45">
        <v>37</v>
      </c>
      <c r="N45" t="s">
        <v>51</v>
      </c>
      <c r="O45">
        <v>1</v>
      </c>
      <c r="P45">
        <v>2</v>
      </c>
      <c r="Q45">
        <v>1</v>
      </c>
      <c r="R45">
        <v>2</v>
      </c>
      <c r="S45">
        <v>5</v>
      </c>
      <c r="T45">
        <v>99</v>
      </c>
      <c r="U45">
        <v>3</v>
      </c>
      <c r="V45">
        <v>37</v>
      </c>
      <c r="Y45" t="s">
        <v>51</v>
      </c>
      <c r="Z45">
        <v>1</v>
      </c>
      <c r="AA45">
        <v>2</v>
      </c>
      <c r="AB45">
        <v>1</v>
      </c>
      <c r="AC45">
        <v>2</v>
      </c>
      <c r="AD45">
        <v>5</v>
      </c>
      <c r="AE45">
        <v>100</v>
      </c>
      <c r="AF45">
        <v>3</v>
      </c>
      <c r="AG45">
        <v>40</v>
      </c>
      <c r="AJ45" t="s">
        <v>51</v>
      </c>
      <c r="AK45">
        <v>1</v>
      </c>
      <c r="AL45">
        <v>2</v>
      </c>
      <c r="AM45">
        <v>1</v>
      </c>
      <c r="AN45">
        <v>2</v>
      </c>
      <c r="AO45">
        <v>5</v>
      </c>
      <c r="AP45">
        <v>100</v>
      </c>
      <c r="AQ45">
        <v>3</v>
      </c>
      <c r="AR45">
        <v>40</v>
      </c>
    </row>
    <row r="46" spans="1:44" x14ac:dyDescent="0.2">
      <c r="B46" t="s">
        <v>37</v>
      </c>
      <c r="C46" t="s">
        <v>52</v>
      </c>
      <c r="D46">
        <v>1</v>
      </c>
      <c r="E46">
        <v>2</v>
      </c>
      <c r="F46">
        <v>1</v>
      </c>
      <c r="G46">
        <v>2</v>
      </c>
      <c r="H46">
        <v>5</v>
      </c>
      <c r="I46">
        <v>99</v>
      </c>
      <c r="J46">
        <v>3</v>
      </c>
      <c r="K46">
        <v>39</v>
      </c>
      <c r="N46" t="s">
        <v>52</v>
      </c>
      <c r="O46">
        <v>1</v>
      </c>
      <c r="P46">
        <v>2</v>
      </c>
      <c r="Q46">
        <v>1</v>
      </c>
      <c r="R46">
        <v>2</v>
      </c>
      <c r="S46">
        <v>5</v>
      </c>
      <c r="T46">
        <v>99</v>
      </c>
      <c r="U46">
        <v>3</v>
      </c>
      <c r="V46">
        <v>39</v>
      </c>
      <c r="Y46" t="s">
        <v>52</v>
      </c>
      <c r="Z46">
        <v>1</v>
      </c>
      <c r="AA46">
        <v>2</v>
      </c>
      <c r="AB46">
        <v>1</v>
      </c>
      <c r="AC46">
        <v>2</v>
      </c>
      <c r="AD46">
        <v>5</v>
      </c>
      <c r="AE46">
        <v>100</v>
      </c>
      <c r="AF46">
        <v>3</v>
      </c>
      <c r="AG46">
        <v>42</v>
      </c>
      <c r="AJ46" t="s">
        <v>52</v>
      </c>
      <c r="AK46">
        <v>1</v>
      </c>
      <c r="AL46">
        <v>2</v>
      </c>
      <c r="AM46">
        <v>1</v>
      </c>
      <c r="AN46">
        <v>2</v>
      </c>
      <c r="AO46">
        <v>5</v>
      </c>
      <c r="AP46">
        <v>100</v>
      </c>
      <c r="AQ46">
        <v>3</v>
      </c>
      <c r="AR46">
        <v>42</v>
      </c>
    </row>
    <row r="47" spans="1:44" x14ac:dyDescent="0.2">
      <c r="B47" t="s">
        <v>38</v>
      </c>
      <c r="C47" t="s">
        <v>51</v>
      </c>
      <c r="D47">
        <v>1</v>
      </c>
      <c r="E47">
        <v>2</v>
      </c>
      <c r="F47">
        <v>1</v>
      </c>
      <c r="G47">
        <v>2</v>
      </c>
      <c r="H47">
        <v>107</v>
      </c>
      <c r="I47">
        <v>177</v>
      </c>
      <c r="J47">
        <v>3</v>
      </c>
      <c r="K47">
        <v>37</v>
      </c>
      <c r="N47" t="s">
        <v>51</v>
      </c>
      <c r="O47">
        <v>1</v>
      </c>
      <c r="P47">
        <v>2</v>
      </c>
      <c r="Q47">
        <v>1</v>
      </c>
      <c r="R47">
        <v>2</v>
      </c>
      <c r="S47">
        <v>107</v>
      </c>
      <c r="T47">
        <v>177</v>
      </c>
      <c r="U47">
        <v>3</v>
      </c>
      <c r="V47">
        <v>37</v>
      </c>
      <c r="Y47" t="s">
        <v>51</v>
      </c>
      <c r="Z47">
        <v>1</v>
      </c>
      <c r="AA47">
        <v>2</v>
      </c>
      <c r="AB47">
        <v>1</v>
      </c>
      <c r="AC47">
        <v>2</v>
      </c>
      <c r="AD47">
        <v>105</v>
      </c>
      <c r="AE47">
        <v>194</v>
      </c>
      <c r="AF47">
        <v>3</v>
      </c>
      <c r="AG47">
        <v>40</v>
      </c>
      <c r="AJ47" t="s">
        <v>51</v>
      </c>
      <c r="AK47">
        <v>1</v>
      </c>
      <c r="AL47">
        <v>2</v>
      </c>
      <c r="AM47">
        <v>1</v>
      </c>
      <c r="AN47">
        <v>2</v>
      </c>
      <c r="AO47">
        <v>105</v>
      </c>
      <c r="AP47">
        <v>194</v>
      </c>
      <c r="AQ47">
        <v>3</v>
      </c>
      <c r="AR47">
        <v>40</v>
      </c>
    </row>
    <row r="48" spans="1:44" x14ac:dyDescent="0.2">
      <c r="B48" t="s">
        <v>47</v>
      </c>
      <c r="C48" t="s">
        <v>52</v>
      </c>
      <c r="D48">
        <v>1</v>
      </c>
      <c r="E48">
        <v>2</v>
      </c>
      <c r="F48">
        <v>1</v>
      </c>
      <c r="G48">
        <v>2</v>
      </c>
      <c r="H48">
        <v>107</v>
      </c>
      <c r="I48">
        <v>177</v>
      </c>
      <c r="J48">
        <v>3</v>
      </c>
      <c r="K48">
        <v>39</v>
      </c>
      <c r="N48" t="s">
        <v>52</v>
      </c>
      <c r="O48">
        <v>1</v>
      </c>
      <c r="P48">
        <v>2</v>
      </c>
      <c r="Q48">
        <v>1</v>
      </c>
      <c r="R48">
        <v>2</v>
      </c>
      <c r="S48">
        <v>107</v>
      </c>
      <c r="T48">
        <v>177</v>
      </c>
      <c r="U48">
        <v>3</v>
      </c>
      <c r="V48">
        <v>39</v>
      </c>
      <c r="Y48" t="s">
        <v>52</v>
      </c>
      <c r="Z48">
        <v>1</v>
      </c>
      <c r="AA48">
        <v>2</v>
      </c>
      <c r="AB48">
        <v>1</v>
      </c>
      <c r="AC48">
        <v>2</v>
      </c>
      <c r="AD48">
        <v>105</v>
      </c>
      <c r="AE48">
        <v>194</v>
      </c>
      <c r="AF48">
        <v>3</v>
      </c>
      <c r="AG48">
        <v>42</v>
      </c>
      <c r="AJ48" t="s">
        <v>52</v>
      </c>
      <c r="AK48">
        <v>1</v>
      </c>
      <c r="AL48">
        <v>2</v>
      </c>
      <c r="AM48">
        <v>1</v>
      </c>
      <c r="AN48">
        <v>2</v>
      </c>
      <c r="AO48">
        <v>105</v>
      </c>
      <c r="AP48">
        <v>194</v>
      </c>
      <c r="AQ48">
        <v>3</v>
      </c>
      <c r="AR48">
        <v>42</v>
      </c>
    </row>
    <row r="49" spans="2:44" x14ac:dyDescent="0.2">
      <c r="B49" s="28" t="s">
        <v>48</v>
      </c>
      <c r="C49" t="s">
        <v>53</v>
      </c>
      <c r="D49">
        <v>3</v>
      </c>
      <c r="E49">
        <v>3</v>
      </c>
      <c r="F49">
        <v>4</v>
      </c>
      <c r="G49">
        <v>2</v>
      </c>
      <c r="H49">
        <v>7</v>
      </c>
      <c r="I49">
        <v>84</v>
      </c>
      <c r="J49">
        <v>6</v>
      </c>
      <c r="K49">
        <v>8</v>
      </c>
      <c r="N49" t="s">
        <v>53</v>
      </c>
      <c r="O49">
        <v>3</v>
      </c>
      <c r="P49">
        <v>3</v>
      </c>
      <c r="Q49">
        <v>4</v>
      </c>
      <c r="R49">
        <v>2</v>
      </c>
      <c r="S49">
        <v>7</v>
      </c>
      <c r="T49">
        <v>84</v>
      </c>
      <c r="U49">
        <v>6</v>
      </c>
      <c r="V49">
        <v>8</v>
      </c>
      <c r="Y49" t="s">
        <v>53</v>
      </c>
      <c r="Z49">
        <v>3</v>
      </c>
      <c r="AA49">
        <v>3</v>
      </c>
      <c r="AB49">
        <v>4</v>
      </c>
      <c r="AC49">
        <v>2</v>
      </c>
      <c r="AD49">
        <v>7</v>
      </c>
      <c r="AE49">
        <v>99</v>
      </c>
      <c r="AF49">
        <v>6</v>
      </c>
      <c r="AG49">
        <v>8</v>
      </c>
      <c r="AJ49" t="s">
        <v>53</v>
      </c>
      <c r="AK49">
        <v>3</v>
      </c>
      <c r="AL49">
        <v>3</v>
      </c>
      <c r="AM49">
        <v>4</v>
      </c>
      <c r="AN49">
        <v>2</v>
      </c>
      <c r="AO49">
        <v>7</v>
      </c>
      <c r="AP49">
        <v>99</v>
      </c>
      <c r="AQ49">
        <v>6</v>
      </c>
      <c r="AR49">
        <v>8</v>
      </c>
    </row>
    <row r="50" spans="2:44" x14ac:dyDescent="0.2">
      <c r="B50" s="28" t="s">
        <v>6</v>
      </c>
      <c r="C50" t="s">
        <v>54</v>
      </c>
      <c r="D50">
        <v>0</v>
      </c>
      <c r="E50">
        <v>14</v>
      </c>
      <c r="F50">
        <v>0</v>
      </c>
      <c r="G50">
        <v>1</v>
      </c>
      <c r="H50">
        <v>15</v>
      </c>
      <c r="I50">
        <v>20</v>
      </c>
      <c r="J50">
        <v>2</v>
      </c>
      <c r="K50">
        <v>8</v>
      </c>
      <c r="N50" t="s">
        <v>54</v>
      </c>
      <c r="O50">
        <v>0</v>
      </c>
      <c r="P50">
        <v>14</v>
      </c>
      <c r="Q50">
        <v>0</v>
      </c>
      <c r="R50">
        <v>1</v>
      </c>
      <c r="S50">
        <v>15</v>
      </c>
      <c r="T50">
        <v>20</v>
      </c>
      <c r="U50">
        <v>2</v>
      </c>
      <c r="V50">
        <v>8</v>
      </c>
      <c r="Y50" t="s">
        <v>54</v>
      </c>
      <c r="Z50">
        <v>0</v>
      </c>
      <c r="AA50">
        <v>14</v>
      </c>
      <c r="AB50">
        <v>0</v>
      </c>
      <c r="AC50">
        <v>1</v>
      </c>
      <c r="AD50">
        <v>15</v>
      </c>
      <c r="AE50">
        <v>20</v>
      </c>
      <c r="AF50">
        <v>2</v>
      </c>
      <c r="AG50">
        <v>9</v>
      </c>
      <c r="AJ50" t="s">
        <v>54</v>
      </c>
      <c r="AK50">
        <v>0</v>
      </c>
      <c r="AL50">
        <v>14</v>
      </c>
      <c r="AM50">
        <v>0</v>
      </c>
      <c r="AN50">
        <v>1</v>
      </c>
      <c r="AO50">
        <v>15</v>
      </c>
      <c r="AP50">
        <v>20</v>
      </c>
      <c r="AQ50">
        <v>2</v>
      </c>
      <c r="AR50">
        <v>9</v>
      </c>
    </row>
    <row r="51" spans="2:44" x14ac:dyDescent="0.2">
      <c r="B51" s="28" t="s">
        <v>7</v>
      </c>
      <c r="C51" t="s">
        <v>55</v>
      </c>
      <c r="D51">
        <v>0</v>
      </c>
      <c r="E51">
        <v>15</v>
      </c>
      <c r="F51">
        <v>0</v>
      </c>
      <c r="G51">
        <v>1</v>
      </c>
      <c r="H51">
        <v>16</v>
      </c>
      <c r="I51">
        <v>20</v>
      </c>
      <c r="J51">
        <v>2</v>
      </c>
      <c r="K51">
        <v>8</v>
      </c>
      <c r="N51" t="s">
        <v>55</v>
      </c>
      <c r="O51">
        <v>0</v>
      </c>
      <c r="P51">
        <v>15</v>
      </c>
      <c r="Q51">
        <v>0</v>
      </c>
      <c r="R51">
        <v>1</v>
      </c>
      <c r="S51">
        <v>16</v>
      </c>
      <c r="T51">
        <v>20</v>
      </c>
      <c r="U51">
        <v>2</v>
      </c>
      <c r="V51">
        <v>8</v>
      </c>
      <c r="Y51" t="s">
        <v>55</v>
      </c>
      <c r="Z51">
        <v>0</v>
      </c>
      <c r="AA51">
        <v>15</v>
      </c>
      <c r="AB51">
        <v>0</v>
      </c>
      <c r="AC51">
        <v>1</v>
      </c>
      <c r="AD51">
        <v>16</v>
      </c>
      <c r="AE51">
        <v>20</v>
      </c>
      <c r="AF51">
        <v>2</v>
      </c>
      <c r="AG51">
        <v>9</v>
      </c>
      <c r="AJ51" t="s">
        <v>55</v>
      </c>
      <c r="AK51" s="47">
        <v>0</v>
      </c>
      <c r="AL51" s="47">
        <v>0</v>
      </c>
      <c r="AM51" s="47">
        <v>0</v>
      </c>
      <c r="AN51" s="47">
        <v>0</v>
      </c>
      <c r="AO51" s="47">
        <v>0</v>
      </c>
      <c r="AP51" s="47">
        <v>0</v>
      </c>
      <c r="AQ51" s="47">
        <v>0</v>
      </c>
      <c r="AR51" s="47">
        <v>0</v>
      </c>
    </row>
  </sheetData>
  <mergeCells count="6">
    <mergeCell ref="AJ22:AS22"/>
    <mergeCell ref="N22:W22"/>
    <mergeCell ref="Y22:AH22"/>
    <mergeCell ref="E1:F1"/>
    <mergeCell ref="C1:D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2</vt:i4>
      </vt:variant>
      <vt:variant>
        <vt:lpstr>Benoemde bereiken</vt:lpstr>
      </vt:variant>
      <vt:variant>
        <vt:i4>7</vt:i4>
      </vt:variant>
    </vt:vector>
  </HeadingPairs>
  <TitlesOfParts>
    <vt:vector size="9" baseType="lpstr">
      <vt:lpstr>Start</vt:lpstr>
      <vt:lpstr>Opzoek</vt:lpstr>
      <vt:lpstr>Details_ja_nee</vt:lpstr>
      <vt:lpstr>Export_softw</vt:lpstr>
      <vt:lpstr>Fin_Pakket</vt:lpstr>
      <vt:lpstr>keerDuizend</vt:lpstr>
      <vt:lpstr>NaamBronBestand</vt:lpstr>
      <vt:lpstr>NaamBronTabblad</vt:lpstr>
      <vt:lpstr>NaamExport</vt:lpstr>
    </vt:vector>
  </TitlesOfParts>
  <Company>Bureau Kredo - 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gemeente</dc:title>
  <dc:creator>Bureau Kredo</dc:creator>
  <cp:lastModifiedBy>Ohm, V.S. (Vincent)</cp:lastModifiedBy>
  <cp:lastPrinted>2017-03-03T10:45:44Z</cp:lastPrinted>
  <dcterms:created xsi:type="dcterms:W3CDTF">2003-06-19T13:24:40Z</dcterms:created>
  <dcterms:modified xsi:type="dcterms:W3CDTF">2025-09-26T13:54:41Z</dcterms:modified>
  <cp:contentStatus>21-4-2015</cp:contentStatus>
</cp:coreProperties>
</file>