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66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15" i="1"/>
  <c r="S13"/>
  <c r="S14" s="1"/>
  <c r="Q15"/>
  <c r="Q14"/>
  <c r="Q13"/>
  <c r="S7"/>
  <c r="S8"/>
  <c r="S9"/>
  <c r="S10"/>
  <c r="S11"/>
  <c r="S6"/>
  <c r="R7"/>
  <c r="R8"/>
  <c r="R9"/>
  <c r="R10"/>
  <c r="R11"/>
  <c r="R6"/>
  <c r="Q7"/>
  <c r="Q8"/>
  <c r="Q9"/>
  <c r="Q10"/>
  <c r="Q11"/>
  <c r="Q6"/>
  <c r="P7"/>
  <c r="P8"/>
  <c r="P9"/>
  <c r="P10"/>
  <c r="P11"/>
  <c r="P6"/>
  <c r="O15"/>
  <c r="O14"/>
  <c r="O13"/>
  <c r="O7"/>
  <c r="O8"/>
  <c r="O9"/>
  <c r="O10"/>
  <c r="O11"/>
  <c r="O6"/>
  <c r="N7"/>
  <c r="N8"/>
  <c r="N9"/>
  <c r="N10"/>
  <c r="N11"/>
  <c r="N6"/>
  <c r="M11"/>
  <c r="M10"/>
  <c r="M9"/>
  <c r="M8"/>
  <c r="M7"/>
  <c r="M6"/>
  <c r="D14"/>
  <c r="D13"/>
  <c r="L14"/>
  <c r="I14"/>
  <c r="L13"/>
  <c r="I13"/>
  <c r="L11"/>
  <c r="L10"/>
  <c r="L9"/>
  <c r="L8"/>
  <c r="L7"/>
  <c r="L6"/>
  <c r="I11"/>
  <c r="I10"/>
  <c r="I9"/>
  <c r="I8"/>
  <c r="I7"/>
  <c r="I6"/>
  <c r="K7"/>
  <c r="K8"/>
  <c r="K9"/>
  <c r="K10"/>
  <c r="K11"/>
  <c r="K6"/>
  <c r="J11"/>
  <c r="J10"/>
  <c r="J9"/>
  <c r="J8"/>
  <c r="J7"/>
  <c r="J6"/>
  <c r="C17"/>
  <c r="C16"/>
  <c r="F8"/>
  <c r="F9" s="1"/>
  <c r="F10" s="1"/>
  <c r="F11" s="1"/>
  <c r="F7"/>
  <c r="E7"/>
  <c r="E8"/>
  <c r="E13" s="1"/>
  <c r="E14" s="1"/>
  <c r="E9"/>
  <c r="E10"/>
  <c r="E11"/>
  <c r="E6"/>
  <c r="C13"/>
  <c r="C14" s="1"/>
  <c r="G11" l="1"/>
  <c r="H11" s="1"/>
  <c r="G9"/>
  <c r="H9" s="1"/>
  <c r="G7"/>
  <c r="H7" s="1"/>
  <c r="G10"/>
  <c r="H10" s="1"/>
  <c r="G8"/>
  <c r="H8" s="1"/>
  <c r="G6"/>
  <c r="H6" s="1"/>
</calcChain>
</file>

<file path=xl/sharedStrings.xml><?xml version="1.0" encoding="utf-8"?>
<sst xmlns="http://schemas.openxmlformats.org/spreadsheetml/2006/main" count="37" uniqueCount="37">
  <si>
    <t>class interval</t>
  </si>
  <si>
    <t>f</t>
  </si>
  <si>
    <t>sum of frequency</t>
  </si>
  <si>
    <t>mean</t>
  </si>
  <si>
    <t>x</t>
  </si>
  <si>
    <t>0-40</t>
  </si>
  <si>
    <t>50-90</t>
  </si>
  <si>
    <t>100-140</t>
  </si>
  <si>
    <t>150-190</t>
  </si>
  <si>
    <t>200-240</t>
  </si>
  <si>
    <t>250-290</t>
  </si>
  <si>
    <t>x*f</t>
  </si>
  <si>
    <t>cf</t>
  </si>
  <si>
    <t>x-mean</t>
  </si>
  <si>
    <t>abs(x-mean)</t>
  </si>
  <si>
    <t>n/2      48/2</t>
  </si>
  <si>
    <t>median=l+(n/2-cf)/f*w</t>
  </si>
  <si>
    <t>x-median</t>
  </si>
  <si>
    <t>abs(x-median)</t>
  </si>
  <si>
    <t>abs(x-mean)*f</t>
  </si>
  <si>
    <t>abs(x-median)*f</t>
  </si>
  <si>
    <t>md abt mean</t>
  </si>
  <si>
    <t>md abt median</t>
  </si>
  <si>
    <t>x-146.6667</t>
  </si>
  <si>
    <t>square(d)</t>
  </si>
  <si>
    <t>d^2*f</t>
  </si>
  <si>
    <t>variance</t>
  </si>
  <si>
    <t>sd</t>
  </si>
  <si>
    <t>x=log</t>
  </si>
  <si>
    <t>logx*f</t>
  </si>
  <si>
    <t>1/x</t>
  </si>
  <si>
    <t>f*1/x</t>
  </si>
  <si>
    <t>sum</t>
  </si>
  <si>
    <t>sum/48</t>
  </si>
  <si>
    <t>antilog</t>
  </si>
  <si>
    <t>48/hm</t>
  </si>
  <si>
    <t>1/hm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</si>
</sst>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7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Sheet1!$C$5</c:f>
              <c:strCache>
                <c:ptCount val="1"/>
                <c:pt idx="0">
                  <c:v>f</c:v>
                </c:pt>
              </c:strCache>
            </c:strRef>
          </c:tx>
          <c:marker>
            <c:symbol val="none"/>
          </c:marker>
          <c:xVal>
            <c:strRef>
              <c:f>Sheet1!$B$6:$B$11</c:f>
              <c:strCache>
                <c:ptCount val="6"/>
                <c:pt idx="0">
                  <c:v>0-40</c:v>
                </c:pt>
                <c:pt idx="1">
                  <c:v>50-90</c:v>
                </c:pt>
                <c:pt idx="2">
                  <c:v>100-140</c:v>
                </c:pt>
                <c:pt idx="3">
                  <c:v>150-190</c:v>
                </c:pt>
                <c:pt idx="4">
                  <c:v>200-240</c:v>
                </c:pt>
                <c:pt idx="5">
                  <c:v>250-290</c:v>
                </c:pt>
              </c:strCache>
            </c:strRef>
          </c:xVal>
          <c:yVal>
            <c:numRef>
              <c:f>Sheet1!$C$6:$C$11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</c:numCache>
            </c:numRef>
          </c:yVal>
          <c:smooth val="1"/>
        </c:ser>
        <c:axId val="133127168"/>
        <c:axId val="84669952"/>
      </c:scatterChart>
      <c:valAx>
        <c:axId val="133127168"/>
        <c:scaling>
          <c:orientation val="minMax"/>
        </c:scaling>
        <c:axPos val="b"/>
        <c:tickLblPos val="nextTo"/>
        <c:crossAx val="84669952"/>
        <c:crosses val="autoZero"/>
        <c:crossBetween val="midCat"/>
      </c:valAx>
      <c:valAx>
        <c:axId val="84669952"/>
        <c:scaling>
          <c:orientation val="minMax"/>
        </c:scaling>
        <c:axPos val="l"/>
        <c:majorGridlines/>
        <c:numFmt formatCode="General" sourceLinked="1"/>
        <c:tickLblPos val="nextTo"/>
        <c:crossAx val="133127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16</xdr:row>
      <xdr:rowOff>114300</xdr:rowOff>
    </xdr:from>
    <xdr:to>
      <xdr:col>11</xdr:col>
      <xdr:colOff>438150</xdr:colOff>
      <xdr:row>29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S17"/>
  <sheetViews>
    <sheetView tabSelected="1" topLeftCell="C4" workbookViewId="0">
      <selection activeCell="S10" sqref="S10"/>
    </sheetView>
  </sheetViews>
  <sheetFormatPr defaultRowHeight="15"/>
  <cols>
    <col min="2" max="2" width="22.42578125" customWidth="1"/>
    <col min="8" max="8" width="12.28515625" customWidth="1"/>
    <col min="9" max="9" width="18" customWidth="1"/>
    <col min="11" max="11" width="14.28515625" customWidth="1"/>
    <col min="12" max="12" width="16.85546875" customWidth="1"/>
    <col min="13" max="13" width="11.7109375" customWidth="1"/>
  </cols>
  <sheetData>
    <row r="5" spans="2:19">
      <c r="B5" t="s">
        <v>0</v>
      </c>
      <c r="C5" t="s">
        <v>1</v>
      </c>
      <c r="D5" t="s">
        <v>4</v>
      </c>
      <c r="E5" t="s">
        <v>11</v>
      </c>
      <c r="F5" t="s">
        <v>12</v>
      </c>
      <c r="G5" t="s">
        <v>13</v>
      </c>
      <c r="H5" t="s">
        <v>14</v>
      </c>
      <c r="I5" t="s">
        <v>19</v>
      </c>
      <c r="J5" t="s">
        <v>17</v>
      </c>
      <c r="K5" t="s">
        <v>18</v>
      </c>
      <c r="L5" t="s">
        <v>20</v>
      </c>
      <c r="M5" t="s">
        <v>23</v>
      </c>
      <c r="N5" t="s">
        <v>24</v>
      </c>
      <c r="O5" t="s">
        <v>25</v>
      </c>
      <c r="P5" t="s">
        <v>28</v>
      </c>
      <c r="Q5" t="s">
        <v>29</v>
      </c>
      <c r="R5" t="s">
        <v>30</v>
      </c>
      <c r="S5" t="s">
        <v>31</v>
      </c>
    </row>
    <row r="6" spans="2:19">
      <c r="B6" s="2" t="s">
        <v>5</v>
      </c>
      <c r="C6">
        <v>9</v>
      </c>
      <c r="D6">
        <v>30</v>
      </c>
      <c r="E6">
        <f>D6*C6</f>
        <v>270</v>
      </c>
      <c r="F6" s="1">
        <v>9</v>
      </c>
      <c r="G6">
        <f>D6-E14</f>
        <v>-102.29166666666666</v>
      </c>
      <c r="H6">
        <f>ABS(G6)</f>
        <v>102.29166666666666</v>
      </c>
      <c r="I6">
        <f>H6*C6</f>
        <v>920.62499999999989</v>
      </c>
      <c r="J6">
        <f>D6-C17</f>
        <v>-10</v>
      </c>
      <c r="K6">
        <f>ABS(J6)</f>
        <v>10</v>
      </c>
      <c r="L6">
        <f>K6*C6</f>
        <v>90</v>
      </c>
      <c r="M6">
        <f>D6-D14</f>
        <v>-116.66666666666666</v>
      </c>
      <c r="N6">
        <f>M6^2</f>
        <v>13611.111111111109</v>
      </c>
      <c r="O6">
        <f>N6*C6</f>
        <v>122499.99999999999</v>
      </c>
      <c r="P6">
        <f>LOG(D6)</f>
        <v>1.4771212547196624</v>
      </c>
      <c r="Q6">
        <f>P6*C6</f>
        <v>13.294091292476962</v>
      </c>
      <c r="R6">
        <f>1/D6</f>
        <v>3.3333333333333333E-2</v>
      </c>
      <c r="S6">
        <f>R6*C6</f>
        <v>0.3</v>
      </c>
    </row>
    <row r="7" spans="2:19">
      <c r="B7" t="s">
        <v>6</v>
      </c>
      <c r="C7">
        <v>10</v>
      </c>
      <c r="D7">
        <v>70</v>
      </c>
      <c r="E7">
        <f t="shared" ref="E7:E11" si="0">D7*C7</f>
        <v>700</v>
      </c>
      <c r="F7">
        <f>F6+C7</f>
        <v>19</v>
      </c>
      <c r="G7">
        <f>D7-E14</f>
        <v>-62.291666666666657</v>
      </c>
      <c r="H7">
        <f t="shared" ref="H7:H11" si="1">ABS(G7)</f>
        <v>62.291666666666657</v>
      </c>
      <c r="I7">
        <f>H7*C7</f>
        <v>622.91666666666652</v>
      </c>
      <c r="J7">
        <f>D7-C17</f>
        <v>30</v>
      </c>
      <c r="K7">
        <f t="shared" ref="K7:K11" si="2">ABS(J7)</f>
        <v>30</v>
      </c>
      <c r="L7">
        <f>K7*C7</f>
        <v>300</v>
      </c>
      <c r="M7">
        <f>D7-D14</f>
        <v>-76.666666666666657</v>
      </c>
      <c r="N7">
        <f t="shared" ref="N7:N11" si="3">M7^2</f>
        <v>5877.7777777777765</v>
      </c>
      <c r="O7">
        <f t="shared" ref="O7:O11" si="4">N7*C7</f>
        <v>58777.777777777766</v>
      </c>
      <c r="P7">
        <f t="shared" ref="P7:P11" si="5">LOG(D7)</f>
        <v>1.8450980400142569</v>
      </c>
      <c r="Q7">
        <f t="shared" ref="Q7:Q11" si="6">P7*C7</f>
        <v>18.450980400142569</v>
      </c>
      <c r="R7">
        <f t="shared" ref="R7:R11" si="7">1/D7</f>
        <v>1.4285714285714285E-2</v>
      </c>
      <c r="S7">
        <f t="shared" ref="S7:S11" si="8">R7*C7</f>
        <v>0.14285714285714285</v>
      </c>
    </row>
    <row r="8" spans="2:19">
      <c r="B8" t="s">
        <v>7</v>
      </c>
      <c r="C8">
        <v>13</v>
      </c>
      <c r="D8">
        <v>120</v>
      </c>
      <c r="E8">
        <f t="shared" si="0"/>
        <v>1560</v>
      </c>
      <c r="F8">
        <f t="shared" ref="F8:F11" si="9">F7+C8</f>
        <v>32</v>
      </c>
      <c r="G8">
        <f>D8-E14</f>
        <v>-12.291666666666657</v>
      </c>
      <c r="H8">
        <f t="shared" si="1"/>
        <v>12.291666666666657</v>
      </c>
      <c r="I8">
        <f>H8*C8</f>
        <v>159.79166666666654</v>
      </c>
      <c r="J8">
        <f>D8-C17</f>
        <v>80</v>
      </c>
      <c r="K8">
        <f t="shared" si="2"/>
        <v>80</v>
      </c>
      <c r="L8">
        <f>K8*C8</f>
        <v>1040</v>
      </c>
      <c r="M8">
        <f>D8-D14</f>
        <v>-26.666666666666657</v>
      </c>
      <c r="N8">
        <f t="shared" si="3"/>
        <v>711.11111111111063</v>
      </c>
      <c r="O8">
        <f t="shared" si="4"/>
        <v>9244.444444444438</v>
      </c>
      <c r="P8">
        <f t="shared" si="5"/>
        <v>2.0791812460476247</v>
      </c>
      <c r="Q8">
        <f t="shared" si="6"/>
        <v>27.029356198619119</v>
      </c>
      <c r="R8">
        <f t="shared" si="7"/>
        <v>8.3333333333333332E-3</v>
      </c>
      <c r="S8">
        <f t="shared" si="8"/>
        <v>0.10833333333333334</v>
      </c>
    </row>
    <row r="9" spans="2:19">
      <c r="B9" t="s">
        <v>8</v>
      </c>
      <c r="C9">
        <v>2</v>
      </c>
      <c r="D9">
        <v>170</v>
      </c>
      <c r="E9">
        <f t="shared" si="0"/>
        <v>340</v>
      </c>
      <c r="F9">
        <f t="shared" si="9"/>
        <v>34</v>
      </c>
      <c r="G9">
        <f>D9-E14</f>
        <v>37.708333333333343</v>
      </c>
      <c r="H9">
        <f t="shared" si="1"/>
        <v>37.708333333333343</v>
      </c>
      <c r="I9">
        <f>H9*C9</f>
        <v>75.416666666666686</v>
      </c>
      <c r="J9">
        <f>D9-C17</f>
        <v>130</v>
      </c>
      <c r="K9">
        <f t="shared" si="2"/>
        <v>130</v>
      </c>
      <c r="L9">
        <f>K9*C9</f>
        <v>260</v>
      </c>
      <c r="M9">
        <f>D9-D14</f>
        <v>23.333333333333343</v>
      </c>
      <c r="N9">
        <f t="shared" si="3"/>
        <v>544.44444444444491</v>
      </c>
      <c r="O9">
        <f t="shared" si="4"/>
        <v>1088.8888888888898</v>
      </c>
      <c r="P9">
        <f t="shared" si="5"/>
        <v>2.2304489213782741</v>
      </c>
      <c r="Q9">
        <f t="shared" si="6"/>
        <v>4.4608978427565482</v>
      </c>
      <c r="R9">
        <f t="shared" si="7"/>
        <v>5.8823529411764705E-3</v>
      </c>
      <c r="S9">
        <f t="shared" si="8"/>
        <v>1.1764705882352941E-2</v>
      </c>
    </row>
    <row r="10" spans="2:19">
      <c r="B10" t="s">
        <v>9</v>
      </c>
      <c r="C10">
        <v>6</v>
      </c>
      <c r="D10">
        <v>220</v>
      </c>
      <c r="E10">
        <f t="shared" si="0"/>
        <v>1320</v>
      </c>
      <c r="F10">
        <f t="shared" si="9"/>
        <v>40</v>
      </c>
      <c r="G10">
        <f>D10-E14</f>
        <v>87.708333333333343</v>
      </c>
      <c r="H10">
        <f t="shared" si="1"/>
        <v>87.708333333333343</v>
      </c>
      <c r="I10">
        <f>H10*C10</f>
        <v>526.25</v>
      </c>
      <c r="J10">
        <f>D10-C17</f>
        <v>180</v>
      </c>
      <c r="K10">
        <f t="shared" si="2"/>
        <v>180</v>
      </c>
      <c r="L10">
        <f>K10*C10</f>
        <v>1080</v>
      </c>
      <c r="M10">
        <f>D10-D14</f>
        <v>73.333333333333343</v>
      </c>
      <c r="N10">
        <f t="shared" si="3"/>
        <v>5377.7777777777792</v>
      </c>
      <c r="O10">
        <f t="shared" si="4"/>
        <v>32266.666666666675</v>
      </c>
      <c r="P10">
        <f t="shared" si="5"/>
        <v>2.3424226808222062</v>
      </c>
      <c r="Q10">
        <f t="shared" si="6"/>
        <v>14.054536084933236</v>
      </c>
      <c r="R10">
        <f t="shared" si="7"/>
        <v>4.5454545454545452E-3</v>
      </c>
      <c r="S10">
        <f t="shared" si="8"/>
        <v>2.7272727272727271E-2</v>
      </c>
    </row>
    <row r="11" spans="2:19">
      <c r="B11" t="s">
        <v>10</v>
      </c>
      <c r="C11">
        <v>8</v>
      </c>
      <c r="D11">
        <v>270</v>
      </c>
      <c r="E11">
        <f t="shared" si="0"/>
        <v>2160</v>
      </c>
      <c r="F11">
        <f t="shared" si="9"/>
        <v>48</v>
      </c>
      <c r="G11">
        <f>D11-E14</f>
        <v>137.70833333333334</v>
      </c>
      <c r="H11">
        <f t="shared" si="1"/>
        <v>137.70833333333334</v>
      </c>
      <c r="I11">
        <f>H11*C11</f>
        <v>1101.6666666666667</v>
      </c>
      <c r="J11">
        <f>D11-C17</f>
        <v>230</v>
      </c>
      <c r="K11">
        <f t="shared" si="2"/>
        <v>230</v>
      </c>
      <c r="L11">
        <f>K11*C11</f>
        <v>1840</v>
      </c>
      <c r="M11">
        <f>D11-D14</f>
        <v>123.33333333333334</v>
      </c>
      <c r="N11">
        <f t="shared" si="3"/>
        <v>15211.111111111113</v>
      </c>
      <c r="O11">
        <f t="shared" si="4"/>
        <v>121688.88888888891</v>
      </c>
      <c r="P11">
        <f t="shared" si="5"/>
        <v>2.4313637641589874</v>
      </c>
      <c r="Q11">
        <f t="shared" si="6"/>
        <v>19.450910113271899</v>
      </c>
      <c r="R11">
        <f t="shared" si="7"/>
        <v>3.7037037037037038E-3</v>
      </c>
      <c r="S11">
        <f t="shared" si="8"/>
        <v>2.9629629629629631E-2</v>
      </c>
    </row>
    <row r="13" spans="2:19" ht="43.5" customHeight="1">
      <c r="B13" t="s">
        <v>2</v>
      </c>
      <c r="C13">
        <f>SUM(C6:C11)</f>
        <v>48</v>
      </c>
      <c r="D13">
        <f>SUM(D6:D11)</f>
        <v>880</v>
      </c>
      <c r="E13">
        <f>SUM(E6:E11)</f>
        <v>6350</v>
      </c>
      <c r="I13">
        <f>SUM(I6:I11)</f>
        <v>3406.666666666667</v>
      </c>
      <c r="L13">
        <f>SUM(L6:L11)</f>
        <v>4610</v>
      </c>
      <c r="O13">
        <f>SUM(O6:O11)</f>
        <v>345566.66666666663</v>
      </c>
      <c r="P13" t="s">
        <v>32</v>
      </c>
      <c r="Q13">
        <f>SUM(Q6:Q11)</f>
        <v>96.740771932200332</v>
      </c>
      <c r="S13">
        <f>SUM(S6:S11)</f>
        <v>0.61985753897518603</v>
      </c>
    </row>
    <row r="14" spans="2:19" ht="43.5" customHeight="1">
      <c r="B14" t="s">
        <v>3</v>
      </c>
      <c r="C14">
        <f>C13/6</f>
        <v>8</v>
      </c>
      <c r="D14">
        <f>D13/6</f>
        <v>146.66666666666666</v>
      </c>
      <c r="E14">
        <f>E13/C13</f>
        <v>132.29166666666666</v>
      </c>
      <c r="H14" t="s">
        <v>21</v>
      </c>
      <c r="I14">
        <f>I13/C13</f>
        <v>70.972222222222229</v>
      </c>
      <c r="K14" t="s">
        <v>22</v>
      </c>
      <c r="L14">
        <f>L13/48</f>
        <v>96.041666666666671</v>
      </c>
      <c r="N14" t="s">
        <v>26</v>
      </c>
      <c r="O14">
        <f>O13/C13</f>
        <v>7199.3055555555547</v>
      </c>
      <c r="P14" t="s">
        <v>33</v>
      </c>
      <c r="Q14">
        <f>Q13/48</f>
        <v>2.0154327485875068</v>
      </c>
      <c r="R14" t="s">
        <v>35</v>
      </c>
      <c r="S14">
        <f>48/S13</f>
        <v>77.437148024945657</v>
      </c>
    </row>
    <row r="15" spans="2:19">
      <c r="N15" t="s">
        <v>27</v>
      </c>
      <c r="O15">
        <f>SQRT(O14)</f>
        <v>84.848721590578805</v>
      </c>
      <c r="P15" t="s">
        <v>34</v>
      </c>
      <c r="Q15">
        <f>POWER(10,2.015433)</f>
        <v>103.61747381059321</v>
      </c>
      <c r="R15" t="s">
        <v>36</v>
      </c>
      <c r="S15">
        <f>1/S14</f>
        <v>1.2913698728649708E-2</v>
      </c>
    </row>
    <row r="16" spans="2:19" ht="24.75" customHeight="1">
      <c r="B16" t="s">
        <v>15</v>
      </c>
      <c r="C16">
        <f>48/2</f>
        <v>24</v>
      </c>
    </row>
    <row r="17" spans="2:3" ht="30.75" customHeight="1">
      <c r="B17" t="s">
        <v>16</v>
      </c>
      <c r="C17">
        <f>0+(24-9)/9*24</f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2021-01-25T08:22:08Z</dcterms:created>
  <dcterms:modified xsi:type="dcterms:W3CDTF">2021-01-25T09:18:53Z</dcterms:modified>
</cp:coreProperties>
</file>