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state="visible" r:id="rId1"/>
    <sheet name="ST02B" sheetId="12" state="visible" r:id="rId2"/>
    <sheet name="Codes" sheetId="6" state="visible" r:id="rId3"/>
    <sheet name="Instructions" sheetId="8" state="visible" r:id="rId4"/>
    <sheet name="Filters" sheetId="11" state="visible"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<sst xmlns="http://schemas.openxmlformats.org/spreadsheetml/2006/main" count="2190" uniqueCount="2190">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</sst>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183" headerRowDxfId="105" dataDxfId="104" totalsRowDxfId="103">
  <tableColumns count="20">
    <tableColumn id="1" name="FlagVesCd"/>
    <tableColumn id="2" name="FleetSuffix"/>
    <tableColumn id="3" name="YearC"/>
    <tableColumn id="4" name="SpeciesCd"/>
    <tableColumn id="5" name="SpcStockCd"/>
    <tableColumn id="6" name="SaAreaCd"/>
    <tableColumn id="7" name="AreaT1Cd"/>
    <tableColumn id="8" name="GearCd"/>
    <tableColumn id="9" name="FishZoneCd"/>
    <tableColumn id="10" name="qtyLkg"/>
    <tableColumn id="11" name="qtyDDkg"/>
    <tableColumn id="12" name="qtyDLkg"/>
    <tableColumn id="13" name="qtyFAkg"/>
    <tableColumn id="14" name="TCorBC"/>
    <tableColumn id="15" name="CFL"/>
    <tableColumn id="16" name="CFD"/>
    <tableColumn id="17" name="DSourceLCd"/>
    <tableColumn id="18" name="corrL"/>
    <tableColumn id="19" name="DSourceDCd"/>
    <tableColumn id="20" name="corrD"/>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6.xml.rels><?xml version="1.0" encoding="UTF-8" standalone="yes"?><Relationships xmlns="http://schemas.openxmlformats.org/package/2006/relationships"><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tabColor rgb="FF0070C0"/>
    <pageSetUpPr autoPageBreaks="0" fitToPage="1"/>
  </sheetPr>
  <dimension ref="A1:T183"/>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customFormat="1" ht="20" r="1" s="52" spans="1:18"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customFormat="1" ht="14" r="2" s="52" spans="1:18"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customFormat="1" ht="10.5" r="3" s="38" spans="1:18" x14ac:dyDescent="0.25">
      <c r="A3" s="138"/>
      <c r="B3" s="139"/>
      <c r="C3" s="139"/>
      <c r="D3" s="139"/>
      <c r="E3" s="139"/>
      <c r="F3" s="139"/>
      <c r="G3" s="139"/>
      <c r="H3" s="139"/>
      <c r="I3" s="139"/>
      <c r="J3" s="139"/>
      <c r="K3" s="139"/>
      <c r="L3" s="139"/>
      <c r="M3" s="139"/>
      <c r="N3" s="139"/>
      <c r="O3" s="139"/>
      <c r="P3" s="140"/>
      <c r="Q3" s="141"/>
    </row>
    <row customFormat="1" ht="10.5" r="4" s="38" spans="1:18"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customFormat="1" ht="10.5" r="5" s="38" spans="1:18"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customFormat="1" ht="10.5" r="6" s="38" spans="1:18"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customFormat="1" ht="10.5" r="7" s="38" spans="1:18"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customFormat="1" ht="10.5" r="8" s="38" spans="1:18"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customFormat="1" ht="10.5" r="9" s="38" spans="1:18" x14ac:dyDescent="0.25">
      <c r="A9" s="152"/>
      <c r="B9" s="172" t="str">
        <f>VLOOKUP("hAddress",tblTranslation[],LangFieldID,FALSE)</f>
        <v>Address</v>
      </c>
      <c r="C9" s="302"/>
      <c r="D9" s="302"/>
      <c r="E9" s="302"/>
      <c r="F9" s="173" t="str">
        <f>VLOOKUP("hCountry",tblTranslation[],LangFieldID,FALSE)</f>
        <v>Country</v>
      </c>
      <c r="G9" s="304" t="inlineStr">
        <is>
          <t>EU-España</t>
        </is>
      </c>
      <c r="H9" s="304"/>
      <c r="I9" s="304"/>
      <c r="J9" s="149"/>
      <c r="K9" s="305" t="str">
        <f>IF(AND(J4="ok",J11="ok"),"ST02_"&amp;F12&amp;C13&amp;"-"&amp;RIGHT(E13,2)&amp;LEFT(C17,1)&amp;"-"&amp;LEFT(C19,2)&amp;"#"&amp;M6&amp;".xlsx","")</f>
      </c>
      <c r="L9" s="306"/>
      <c r="M9" s="306"/>
      <c r="N9" s="306"/>
      <c r="O9" s="306"/>
      <c r="P9" s="147" t="s">
        <v>632</v>
      </c>
      <c r="Q9" s="153"/>
      <c r="R9" s="153"/>
    </row>
    <row customFormat="1" ht="10.5" r="10" s="38" spans="1:18" x14ac:dyDescent="0.25">
      <c r="A10" s="154"/>
      <c r="B10" s="155"/>
      <c r="C10" s="155"/>
      <c r="D10" s="155"/>
      <c r="E10" s="155"/>
      <c r="F10" s="155"/>
      <c r="G10" s="155"/>
      <c r="H10" s="155"/>
      <c r="I10" s="155"/>
      <c r="J10" s="156"/>
      <c r="K10" s="157"/>
      <c r="L10" s="156"/>
      <c r="M10" s="156"/>
      <c r="N10" s="156"/>
      <c r="O10" s="156"/>
      <c r="P10" s="156"/>
      <c r="Q10" s="156"/>
      <c r="R10" s="158"/>
    </row>
    <row customFormat="1" ht="10.5" r="11" s="38" spans="1:18"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customFormat="1" ht="10.5" r="12" s="38" spans="1:18" x14ac:dyDescent="0.25">
      <c r="A12" s="353" t="str">
        <f>VLOOKUP("hFlagrep",tblTranslation[],LangFieldID,FALSE)</f>
        <v>Reporting Flag</v>
      </c>
      <c r="B12" s="354"/>
      <c r="C12" s="302" t="inlineStr">
        <is>
          <t>EU-España</t>
        </is>
      </c>
      <c r="D12" s="302"/>
      <c r="E12" s="302"/>
      <c r="F12" s="174" t="str">
        <f>IFERROR(IF(C12&gt;0,VLOOKUP(C12,Codes!A3:B174,2,FALSE),""),"")</f>
      </c>
      <c r="G12" s="333" t="str">
        <f>VLOOKUP("hQtykg",tblTranslation[],LangFieldID,FALSE)</f>
        <v>Quantities: kg</v>
      </c>
      <c r="H12" s="334"/>
      <c r="I12" s="335"/>
      <c r="J12" s="149"/>
      <c r="K12" s="302" t="inlineStr">
        <is>
          <t>Automatically generated from ICCAT T1NC current data on 2024-06-28 12:25:39.892175</t>
        </is>
      </c>
      <c r="L12" s="302"/>
      <c r="M12" s="302"/>
      <c r="N12" s="302"/>
      <c r="O12" s="302"/>
      <c r="P12" s="302"/>
      <c r="Q12" s="302"/>
      <c r="R12" s="326"/>
    </row>
    <row customFormat="1" ht="10.5" r="13" s="38" spans="1:18" x14ac:dyDescent="0.25">
      <c r="A13" s="322" t="str">
        <f>VLOOKUP("hYearfrom",tblTranslation[],LangFieldID,FALSE)</f>
        <v>Years covered (from)</v>
      </c>
      <c r="B13" s="323"/>
      <c r="C13" s="160">
        <v>2012</v>
      </c>
      <c r="D13" s="161" t="str">
        <f>VLOOKUP("hYearto",tblTranslation[],LangFieldID,FALSE)</f>
        <v>(to)</v>
      </c>
      <c r="E13" s="160">
        <v>2012</v>
      </c>
      <c r="F13" s="174"/>
      <c r="G13" s="309" t="str">
        <f>VLOOKUP("hProdtypeLW",tblTranslation[],LangFieldID,FALSE)</f>
        <v>Product type</v>
      </c>
      <c r="H13" s="310"/>
      <c r="I13" s="311"/>
      <c r="J13" s="174"/>
      <c r="K13" s="302"/>
      <c r="L13" s="302"/>
      <c r="M13" s="302"/>
      <c r="N13" s="302"/>
      <c r="O13" s="302"/>
      <c r="P13" s="302"/>
      <c r="Q13" s="302"/>
      <c r="R13" s="326"/>
    </row>
    <row customFormat="1" ht="11" r="14" s="38" spans="1:18" thickBot="1" x14ac:dyDescent="0.3">
      <c r="A14" s="152"/>
      <c r="B14" s="149"/>
      <c r="C14" s="149"/>
      <c r="D14" s="149"/>
      <c r="E14" s="149"/>
      <c r="F14" s="149"/>
      <c r="G14" s="149"/>
      <c r="H14" s="149"/>
      <c r="I14" s="149"/>
      <c r="J14" s="162"/>
      <c r="K14" s="302"/>
      <c r="L14" s="302"/>
      <c r="M14" s="302"/>
      <c r="N14" s="302"/>
      <c r="O14" s="302"/>
      <c r="P14" s="302"/>
      <c r="Q14" s="302"/>
      <c r="R14" s="326"/>
    </row>
    <row customFormat="1" ht="10.5" r="15" s="38" spans="1:18"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customFormat="1" ht="10.5" r="16" s="38" spans="1:18" x14ac:dyDescent="0.25">
      <c r="A16" s="171"/>
      <c r="B16" s="172"/>
      <c r="C16" s="172"/>
      <c r="D16" s="172"/>
      <c r="E16" s="172"/>
      <c r="F16" s="162"/>
      <c r="G16" s="330"/>
      <c r="H16" s="331"/>
      <c r="I16" s="332"/>
      <c r="J16" s="163"/>
      <c r="K16" s="302"/>
      <c r="L16" s="302"/>
      <c r="M16" s="302"/>
      <c r="N16" s="302"/>
      <c r="O16" s="302"/>
      <c r="P16" s="302"/>
      <c r="Q16" s="302"/>
      <c r="R16" s="326"/>
    </row>
    <row customFormat="1" ht="11" r="17" s="38" spans="1:20" thickBot="1" x14ac:dyDescent="0.3">
      <c r="A17" s="322" t="str">
        <f>VLOOKUP("hVersion",tblTranslation[],LangFieldID,FALSE)</f>
        <v>Version reported</v>
      </c>
      <c r="B17" s="323"/>
      <c r="C17" s="302" t="inlineStr">
        <is>
          <t>Final</t>
        </is>
      </c>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customFormat="1" ht="10.5" r="18" s="38" spans="1:20" x14ac:dyDescent="0.25">
      <c r="A18" s="322" t="str">
        <f>VLOOKUP("hContent",tblTranslation[],LangFieldID,FALSE)</f>
        <v>Content (data)</v>
      </c>
      <c r="B18" s="323"/>
      <c r="C18" s="324" t="inlineStr">
        <is>
          <t>Revision (FULL)</t>
        </is>
      </c>
      <c r="D18" s="324"/>
      <c r="E18" s="172"/>
      <c r="F18" s="170"/>
      <c r="G18" s="170"/>
      <c r="H18" s="170"/>
      <c r="I18" s="170"/>
      <c r="J18" s="163"/>
      <c r="K18" s="302"/>
      <c r="L18" s="302"/>
      <c r="M18" s="302"/>
      <c r="N18" s="302"/>
      <c r="O18" s="302"/>
      <c r="P18" s="302"/>
      <c r="Q18" s="302"/>
      <c r="R18" s="326"/>
    </row>
    <row customFormat="1" ht="10.5" r="19" s="38" spans="1:20" x14ac:dyDescent="0.25">
      <c r="A19" s="164"/>
      <c r="B19" s="165"/>
      <c r="C19" s="325" t="str">
        <f>IF(C18&gt;0,VLOOKUP(C18,Codes!$U$92:$W$95,3,FALSE) &amp; ": "&amp; VLOOKUP(C18,Codes!$U$92:$W$95,2,FALSE),"")</f>
      </c>
      <c r="D19" s="325"/>
      <c r="E19" s="325"/>
      <c r="F19" s="325"/>
      <c r="G19" s="325"/>
      <c r="H19" s="325"/>
      <c r="I19" s="325"/>
      <c r="J19" s="166"/>
      <c r="K19" s="166"/>
      <c r="L19" s="166"/>
      <c r="M19" s="166"/>
      <c r="N19" s="166"/>
      <c r="O19" s="166"/>
      <c r="P19" s="166"/>
      <c r="Q19" s="166"/>
      <c r="R19" s="167"/>
    </row>
    <row customFormat="1" ht="13" r="20" s="38" spans="1:20" x14ac:dyDescent="0.25">
      <c r="A20" s="243"/>
      <c r="B20" s="243"/>
    </row>
    <row customFormat="1" customHeight="1" ht="10.25" r="21" s="38" spans="1:20"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customFormat="1" customHeight="1" ht="10.75" r="22" s="38" spans="1:20"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customFormat="1" ht="21" r="23" s="38" spans="1:20" x14ac:dyDescent="0.25">
      <c r="A23" s="168" t="str">
        <f>VLOOKUP(A25,tblTranslation[],LangFieldID,FALSE)</f>
        <v>Flag of Vessel (cod)</v>
      </c>
      <c r="B23" s="168" t="str">
        <f>VLOOKUP(B25,tblTranslation[],LangFieldID,FALSE)</f>
        <v>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customFormat="1" ht="10.5" r="24" s="208" spans="1:20" x14ac:dyDescent="0.25">
      <c r="A24" s="238" t="str" cm="1">
        <f t="array" ref="A24">IF(SUMPRODUCT(MAX(($A26:$T5000&lt;&gt;"")*ROW($A26:$T5000)))=0,"",IF(SUMPRODUCT(MAX(($A26:$A5000&lt;&gt;"")*ROW($A26:$A5000))+1)&lt;&gt;SUMPRODUCT(MAX(($C26:$T5000&lt;&gt;"")*ROW($C26:$T5000))+1),"error",IF(COUNTA($A26:$A5000)&lt;&gt;IFERROR(MATCH(REPT("z",255),$A26:$A5000),0),"error","ok")))</f>
      </c>
      <c r="B24" s="237" t="s">
        <v>2097</v>
      </c>
      <c r="C24" s="238" t="str" cm="1">
        <f t="array" ref="C24" ca="1">IF(SUMPRODUCT(MAX(($A26:T5000&lt;&gt;"")*ROW($A26:$T5000)))=0,"",IF(COUNTA(C26:C5000)&lt;&gt;IFERROR(MATCH(REPT("z",255),$A26:$A5000),0),"error",IF(COUNTA(C26:C5000)&lt;IFERROR(MATCH(RANDBETWEEN($C13,$E13),C26:C5000,1),"error"),"ok",IF(SUMPRODUCT(MAX(($A26:$A5000&lt;&gt;"")*ROW($A26:$A5000))+1)&lt;&gt;SUMPRODUCT(MAX(($C26:$T5000&lt;&gt;"")*ROW($C26:$T5000))+1),"error","ok"))))</f>
      </c>
      <c r="D24" s="238" t="str" cm="1">
        <f t="array" ref="D24">IF(SUMPRODUCT(MAX(($A26:$T5000&lt;&gt;"")*ROW($A26:$T5000)))=0,"",IF(COUNTA(D26:D5000)&lt;&gt;IFERROR(MATCH(REPT("z",255),$A$26:$A$5000),0),"error",IF(COUNTA(D26:D5000)&lt;IFERROR(MATCH(REPT("z",255),D26:D5000,1),"error"),"ok",IF(SUMPRODUCT(MAX(($A26:$A5000&lt;&gt;"")*ROW($A26:$A5000))+1)&lt;&gt;SUMPRODUCT(MAX(($C26:$T5000&lt;&gt;"")*ROW($C26:$T5000))+1),"error","ok"))))</f>
      </c>
      <c r="E24" s="238" t="str" cm="1">
        <f t="array" ref="E24">IF(SUMPRODUCT(MAX(($A26:$T5000&lt;&gt;"")*ROW($A26:$T5000)))=0,"",IF(COUNTA(E26:E5000)&lt;&gt;IFERROR(MATCH(REPT("z",255),$A$26:$A5000),0),"error",IF(COUNTA(E26:E5000)&lt;IFERROR(MATCH(REPT("z",255),E26:E5000,1),"error"),"ok",IF(SUMPRODUCT(MAX(($A26:$A5000&lt;&gt;"")*ROW($A26:$A5000))+1)&lt;&gt;SUMPRODUCT(MAX(($C26:$T5000&lt;&gt;"")*ROW($C26:$T5000))+1),"error","ok"))))</f>
      </c>
      <c r="F24" s="238" t="str" cm="1">
        <f t="array" ref="F24">IF(SUMPRODUCT(MAX(($A26:$T5000&lt;&gt;"")*ROW($A26:$T5000)))=0,"",IF(COUNTA(F26:F5000)&lt;&gt;IFERROR(MATCH(REPT("z",255),$A26:$A5000),0),"error",IF(COUNTA(F26:F5000)&lt;IFERROR(MATCH(REPT("z",255),F26:F5000,1),"error"),"ok",IF(SUMPRODUCT(MAX(($A26:$A5000&lt;&gt;"")*ROW($A26:$A5000))+1)&lt;&gt;SUMPRODUCT(MAX(($C26:$T5000&lt;&gt;"")*ROW($C26:$T5000))+1),"error","ok"))))</f>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c>
      <c r="I24" s="238" t="str" cm="1">
        <f t="array" ref="I24">IF(SUMPRODUCT(MAX(($A26:$T5000&lt;&gt;"")*ROW($A26:$T5000)))=0,"",IF(COUNTA(I26:I5000)&lt;&gt;IFERROR(MATCH(REPT("z",255),$A26:$A5000),0),"error",IF(COUNTA(I26:I5000)&lt;IFERROR(MATCH(REPT("z",255),I26:I5000,1),"error"),"ok",IF(SUMPRODUCT(MAX(($A26:$A5000&lt;&gt;"")*ROW($A26:$A5000))+1)&lt;&gt;SUMPRODUCT(MAX(($C26:$T5000&lt;&gt;"")*ROW($C26:$T5000))+1),"error","ok"))))</f>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c>
      <c r="O24" s="238"/>
      <c r="P24" s="237"/>
      <c r="Q24" s="239"/>
      <c r="R24" s="208" t="str">
        <f>REPT("+",8)</f>
        <v>++++++++</v>
      </c>
      <c r="S24" s="208" t="str">
        <f>REPT("+",8)</f>
        <v>++++++++</v>
      </c>
    </row>
    <row customFormat="1" ht="10.5" r="25" s="38" spans="1:20"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customFormat="1" ht="10.5" r="26" s="160" spans="1:20" x14ac:dyDescent="0.25">
      <c r="A26" s="196" t="inlineStr">
        <is>
          <t>ESP</t>
        </is>
      </c>
      <c r="B26" s="196" t="inlineStr">
        <is>
          <t>ALB_Cantabric</t>
        </is>
      </c>
      <c r="C26" s="191">
        <v>2012</v>
      </c>
      <c r="D26" s="196" t="inlineStr">
        <is>
          <t>ALB</t>
        </is>
      </c>
      <c r="E26" s="196" t="inlineStr">
        <is>
          <t>ALB-M</t>
        </is>
      </c>
      <c r="F26" s="196" t="inlineStr">
        <is>
          <t>AL35</t>
        </is>
      </c>
      <c r="G26" s="205" t="inlineStr">
        <is>
          <t>MEDI</t>
        </is>
      </c>
      <c r="H26" s="196" t="inlineStr">
        <is>
          <t>TROL</t>
        </is>
      </c>
      <c r="I26" s="196" t="inlineStr">
        <is>
          <t>UNKN</t>
        </is>
      </c>
      <c r="J26" s="192">
        <v>1597</v>
      </c>
      <c r="K26" s="191" t="inlineStr">
        <is>
          <t/>
        </is>
      </c>
      <c r="L26" s="191" t="inlineStr">
        <is>
          <t/>
        </is>
      </c>
      <c r="M26" s="191" t="inlineStr">
        <is>
          <t/>
        </is>
      </c>
      <c r="N26" s="196" t="inlineStr">
        <is>
          <t>UN</t>
        </is>
      </c>
      <c r="O26" s="289">
        <v>1</v>
      </c>
      <c r="P26" s="289" t="inlineStr">
        <is>
          <t/>
        </is>
      </c>
      <c r="Q26" s="300" t="inlineStr">
        <is>
          <t/>
        </is>
      </c>
      <c r="R26" s="196" t="inlineStr">
        <is>
          <t/>
        </is>
      </c>
      <c r="S26" s="196" t="inlineStr">
        <is>
          <t/>
        </is>
      </c>
      <c r="T26" s="196" t="inlineStr">
        <is>
          <t/>
        </is>
      </c>
    </row>
    <row customFormat="1" ht="10.5" r="27" s="160" spans="1:20" x14ac:dyDescent="0.25">
      <c r="A27" s="196" t="inlineStr">
        <is>
          <t>ESP</t>
        </is>
      </c>
      <c r="B27" s="196" t="inlineStr">
        <is>
          <t>ALB_Cantabric</t>
        </is>
      </c>
      <c r="C27" s="191">
        <v>2012</v>
      </c>
      <c r="D27" s="196" t="inlineStr">
        <is>
          <t>ALB</t>
        </is>
      </c>
      <c r="E27" s="196" t="inlineStr">
        <is>
          <t>ALB-N</t>
        </is>
      </c>
      <c r="F27" s="196" t="inlineStr">
        <is>
          <t>AL31</t>
        </is>
      </c>
      <c r="G27" s="205" t="inlineStr">
        <is>
          <t>NE</t>
        </is>
      </c>
      <c r="H27" s="196" t="inlineStr">
        <is>
          <t>BB</t>
        </is>
      </c>
      <c r="I27" s="196" t="inlineStr">
        <is>
          <t>UNKN</t>
        </is>
      </c>
      <c r="J27" s="192">
        <v>6182213</v>
      </c>
      <c r="K27" s="191" t="inlineStr">
        <is>
          <t/>
        </is>
      </c>
      <c r="L27" s="191" t="inlineStr">
        <is>
          <t/>
        </is>
      </c>
      <c r="M27" s="191" t="inlineStr">
        <is>
          <t/>
        </is>
      </c>
      <c r="N27" s="196" t="inlineStr">
        <is>
          <t>UN</t>
        </is>
      </c>
      <c r="O27" s="289">
        <v>1</v>
      </c>
      <c r="P27" s="289" t="inlineStr">
        <is>
          <t/>
        </is>
      </c>
      <c r="Q27" s="300" t="inlineStr">
        <is>
          <t/>
        </is>
      </c>
      <c r="R27" s="196" t="inlineStr">
        <is>
          <t/>
        </is>
      </c>
      <c r="S27" s="196" t="inlineStr">
        <is>
          <t/>
        </is>
      </c>
      <c r="T27" s="196" t="inlineStr">
        <is>
          <t/>
        </is>
      </c>
    </row>
    <row customFormat="1" ht="10.5" r="28" s="160" spans="1:20" x14ac:dyDescent="0.25">
      <c r="A28" s="196" t="inlineStr">
        <is>
          <t>ESP</t>
        </is>
      </c>
      <c r="B28" s="196" t="inlineStr">
        <is>
          <t>ALB_Cantabric</t>
        </is>
      </c>
      <c r="C28" s="191">
        <v>2012</v>
      </c>
      <c r="D28" s="196" t="inlineStr">
        <is>
          <t>ALB</t>
        </is>
      </c>
      <c r="E28" s="196" t="inlineStr">
        <is>
          <t>ALB-N</t>
        </is>
      </c>
      <c r="F28" s="196" t="inlineStr">
        <is>
          <t>AL31</t>
        </is>
      </c>
      <c r="G28" s="205" t="inlineStr">
        <is>
          <t>NE</t>
        </is>
      </c>
      <c r="H28" s="196" t="inlineStr">
        <is>
          <t>TROL</t>
        </is>
      </c>
      <c r="I28" s="196" t="inlineStr">
        <is>
          <t>UNKN</t>
        </is>
      </c>
      <c r="J28" s="192">
        <v>5832736</v>
      </c>
      <c r="K28" s="191" t="inlineStr">
        <is>
          <t/>
        </is>
      </c>
      <c r="L28" s="191" t="inlineStr">
        <is>
          <t/>
        </is>
      </c>
      <c r="M28" s="191" t="inlineStr">
        <is>
          <t/>
        </is>
      </c>
      <c r="N28" s="196" t="inlineStr">
        <is>
          <t>UN</t>
        </is>
      </c>
      <c r="O28" s="289">
        <v>1</v>
      </c>
      <c r="P28" s="289" t="inlineStr">
        <is>
          <t/>
        </is>
      </c>
      <c r="Q28" s="300" t="inlineStr">
        <is>
          <t/>
        </is>
      </c>
      <c r="R28" s="196" t="inlineStr">
        <is>
          <t/>
        </is>
      </c>
      <c r="S28" s="196" t="inlineStr">
        <is>
          <t/>
        </is>
      </c>
      <c r="T28" s="196" t="inlineStr">
        <is>
          <t/>
        </is>
      </c>
    </row>
    <row customFormat="1" ht="10.5" r="29" s="160" spans="1:20" x14ac:dyDescent="0.25">
      <c r="A29" s="196" t="inlineStr">
        <is>
          <t>ESP</t>
        </is>
      </c>
      <c r="B29" s="196" t="inlineStr">
        <is>
          <t>ALB_Cantabric</t>
        </is>
      </c>
      <c r="C29" s="191">
        <v>2012</v>
      </c>
      <c r="D29" s="196" t="inlineStr">
        <is>
          <t>BET</t>
        </is>
      </c>
      <c r="E29" s="196" t="inlineStr">
        <is>
          <t>BET-A</t>
        </is>
      </c>
      <c r="F29" s="196" t="inlineStr">
        <is>
          <t>BE01</t>
        </is>
      </c>
      <c r="G29" s="205" t="inlineStr">
        <is>
          <t>NE</t>
        </is>
      </c>
      <c r="H29" s="196" t="inlineStr">
        <is>
          <t>BB</t>
        </is>
      </c>
      <c r="I29" s="196" t="inlineStr">
        <is>
          <t>UNKN</t>
        </is>
      </c>
      <c r="J29" s="192">
        <v>16710</v>
      </c>
      <c r="K29" s="191" t="inlineStr">
        <is>
          <t/>
        </is>
      </c>
      <c r="L29" s="191" t="inlineStr">
        <is>
          <t/>
        </is>
      </c>
      <c r="M29" s="191" t="inlineStr">
        <is>
          <t/>
        </is>
      </c>
      <c r="N29" s="196" t="inlineStr">
        <is>
          <t>UN</t>
        </is>
      </c>
      <c r="O29" s="289">
        <v>1</v>
      </c>
      <c r="P29" s="289" t="inlineStr">
        <is>
          <t/>
        </is>
      </c>
      <c r="Q29" s="300" t="inlineStr">
        <is>
          <t/>
        </is>
      </c>
      <c r="R29" s="196" t="inlineStr">
        <is>
          <t/>
        </is>
      </c>
      <c r="S29" s="196" t="inlineStr">
        <is>
          <t/>
        </is>
      </c>
      <c r="T29" s="196" t="inlineStr">
        <is>
          <t/>
        </is>
      </c>
    </row>
    <row customFormat="1" ht="10.5" r="30" s="160" spans="1:20" x14ac:dyDescent="0.25">
      <c r="A30" s="196" t="inlineStr">
        <is>
          <t>ESP</t>
        </is>
      </c>
      <c r="B30" s="196" t="inlineStr">
        <is>
          <t>ALB_Cantabric</t>
        </is>
      </c>
      <c r="C30" s="191">
        <v>2012</v>
      </c>
      <c r="D30" s="196" t="inlineStr">
        <is>
          <t>BET</t>
        </is>
      </c>
      <c r="E30" s="196" t="inlineStr">
        <is>
          <t>BET-A</t>
        </is>
      </c>
      <c r="F30" s="196" t="inlineStr">
        <is>
          <t>BE01</t>
        </is>
      </c>
      <c r="G30" s="205" t="inlineStr">
        <is>
          <t>NE</t>
        </is>
      </c>
      <c r="H30" s="196" t="inlineStr">
        <is>
          <t>TROL</t>
        </is>
      </c>
      <c r="I30" s="196" t="inlineStr">
        <is>
          <t>UNKN</t>
        </is>
      </c>
      <c r="J30" s="192">
        <v>28453</v>
      </c>
      <c r="K30" s="191" t="inlineStr">
        <is>
          <t/>
        </is>
      </c>
      <c r="L30" s="191" t="inlineStr">
        <is>
          <t/>
        </is>
      </c>
      <c r="M30" s="191" t="inlineStr">
        <is>
          <t/>
        </is>
      </c>
      <c r="N30" s="196" t="inlineStr">
        <is>
          <t>UN</t>
        </is>
      </c>
      <c r="O30" s="289">
        <v>1</v>
      </c>
      <c r="P30" s="289" t="inlineStr">
        <is>
          <t/>
        </is>
      </c>
      <c r="Q30" s="300" t="inlineStr">
        <is>
          <t/>
        </is>
      </c>
      <c r="R30" s="196" t="inlineStr">
        <is>
          <t/>
        </is>
      </c>
      <c r="S30" s="196" t="inlineStr">
        <is>
          <t/>
        </is>
      </c>
      <c r="T30" s="196" t="inlineStr">
        <is>
          <t/>
        </is>
      </c>
    </row>
    <row customFormat="1" ht="10.5" r="31" s="160" spans="1:20" x14ac:dyDescent="0.25">
      <c r="A31" s="196" t="inlineStr">
        <is>
          <t>ESP</t>
        </is>
      </c>
      <c r="B31" s="196" t="inlineStr">
        <is>
          <t>ALB_Cantabric</t>
        </is>
      </c>
      <c r="C31" s="191">
        <v>2012</v>
      </c>
      <c r="D31" s="196" t="inlineStr">
        <is>
          <t>SKJ</t>
        </is>
      </c>
      <c r="E31" s="196" t="inlineStr">
        <is>
          <t>SKJ-E</t>
        </is>
      </c>
      <c r="F31" s="196" t="inlineStr">
        <is>
          <t>SJ01</t>
        </is>
      </c>
      <c r="G31" s="205" t="inlineStr">
        <is>
          <t>NE</t>
        </is>
      </c>
      <c r="H31" s="196" t="inlineStr">
        <is>
          <t>SURF</t>
        </is>
      </c>
      <c r="I31" s="196" t="inlineStr">
        <is>
          <t>UNKN</t>
        </is>
      </c>
      <c r="J31" s="192">
        <v>336353.93</v>
      </c>
      <c r="K31" s="191" t="inlineStr">
        <is>
          <t/>
        </is>
      </c>
      <c r="L31" s="191" t="inlineStr">
        <is>
          <t/>
        </is>
      </c>
      <c r="M31" s="191" t="inlineStr">
        <is>
          <t/>
        </is>
      </c>
      <c r="N31" s="196" t="inlineStr">
        <is>
          <t>UN</t>
        </is>
      </c>
      <c r="O31" s="289">
        <v>1</v>
      </c>
      <c r="P31" s="289" t="inlineStr">
        <is>
          <t/>
        </is>
      </c>
      <c r="Q31" s="300" t="inlineStr">
        <is>
          <t/>
        </is>
      </c>
      <c r="R31" s="196" t="inlineStr">
        <is>
          <t/>
        </is>
      </c>
      <c r="S31" s="196" t="inlineStr">
        <is>
          <t/>
        </is>
      </c>
      <c r="T31" s="196" t="inlineStr">
        <is>
          <t/>
        </is>
      </c>
    </row>
    <row customFormat="1" ht="10.5" r="32" s="160" spans="1:20" x14ac:dyDescent="0.25">
      <c r="A32" s="196" t="inlineStr">
        <is>
          <t>ESP</t>
        </is>
      </c>
      <c r="B32" s="196" t="inlineStr">
        <is>
          <t>BFT_Cantabric</t>
        </is>
      </c>
      <c r="C32" s="191">
        <v>2012</v>
      </c>
      <c r="D32" s="196" t="inlineStr">
        <is>
          <t>BFT</t>
        </is>
      </c>
      <c r="E32" s="196" t="inlineStr">
        <is>
          <t>BFT-E</t>
        </is>
      </c>
      <c r="F32" s="196" t="inlineStr">
        <is>
          <t>BF54</t>
        </is>
      </c>
      <c r="G32" s="205" t="inlineStr">
        <is>
          <t>NE</t>
        </is>
      </c>
      <c r="H32" s="196" t="inlineStr">
        <is>
          <t>BB</t>
        </is>
      </c>
      <c r="I32" s="196" t="inlineStr">
        <is>
          <t>UNKN</t>
        </is>
      </c>
      <c r="J32" s="192">
        <v>134394.5</v>
      </c>
      <c r="K32" s="191" t="inlineStr">
        <is>
          <t/>
        </is>
      </c>
      <c r="L32" s="191" t="inlineStr">
        <is>
          <t/>
        </is>
      </c>
      <c r="M32" s="191" t="inlineStr">
        <is>
          <t/>
        </is>
      </c>
      <c r="N32" s="196" t="inlineStr">
        <is>
          <t>UN</t>
        </is>
      </c>
      <c r="O32" s="289">
        <v>1</v>
      </c>
      <c r="P32" s="289" t="inlineStr">
        <is>
          <t/>
        </is>
      </c>
      <c r="Q32" s="300" t="inlineStr">
        <is>
          <t/>
        </is>
      </c>
      <c r="R32" s="196" t="inlineStr">
        <is>
          <t/>
        </is>
      </c>
      <c r="S32" s="196" t="inlineStr">
        <is>
          <t/>
        </is>
      </c>
      <c r="T32" s="196" t="inlineStr">
        <is>
          <t/>
        </is>
      </c>
    </row>
    <row customFormat="1" ht="10.5" r="33" s="160" spans="1:20" x14ac:dyDescent="0.25">
      <c r="A33" s="196" t="inlineStr">
        <is>
          <t>ESP</t>
        </is>
      </c>
      <c r="B33" s="196" t="inlineStr">
        <is>
          <t>Canarias</t>
        </is>
      </c>
      <c r="C33" s="191">
        <v>2012</v>
      </c>
      <c r="D33" s="196" t="inlineStr">
        <is>
          <t>ALB</t>
        </is>
      </c>
      <c r="E33" s="196" t="inlineStr">
        <is>
          <t>ALB-N</t>
        </is>
      </c>
      <c r="F33" s="196" t="inlineStr">
        <is>
          <t>AL32</t>
        </is>
      </c>
      <c r="G33" s="205" t="inlineStr">
        <is>
          <t>CANA</t>
        </is>
      </c>
      <c r="H33" s="196" t="inlineStr">
        <is>
          <t>BB</t>
        </is>
      </c>
      <c r="I33" s="196" t="inlineStr">
        <is>
          <t>UNKN</t>
        </is>
      </c>
      <c r="J33" s="192">
        <v>1571155</v>
      </c>
      <c r="K33" s="191" t="inlineStr">
        <is>
          <t/>
        </is>
      </c>
      <c r="L33" s="191" t="inlineStr">
        <is>
          <t/>
        </is>
      </c>
      <c r="M33" s="191" t="inlineStr">
        <is>
          <t/>
        </is>
      </c>
      <c r="N33" s="196" t="inlineStr">
        <is>
          <t>UN</t>
        </is>
      </c>
      <c r="O33" s="289">
        <v>1</v>
      </c>
      <c r="P33" s="289" t="inlineStr">
        <is>
          <t/>
        </is>
      </c>
      <c r="Q33" s="300" t="inlineStr">
        <is>
          <t/>
        </is>
      </c>
      <c r="R33" s="196" t="inlineStr">
        <is>
          <t/>
        </is>
      </c>
      <c r="S33" s="196" t="inlineStr">
        <is>
          <t/>
        </is>
      </c>
      <c r="T33" s="196" t="inlineStr">
        <is>
          <t/>
        </is>
      </c>
    </row>
    <row customFormat="1" ht="10.5" r="34" s="160" spans="1:20" x14ac:dyDescent="0.25">
      <c r="A34" s="196" t="inlineStr">
        <is>
          <t>ESP</t>
        </is>
      </c>
      <c r="B34" s="196" t="inlineStr">
        <is>
          <t>Canarias</t>
        </is>
      </c>
      <c r="C34" s="191">
        <v>2012</v>
      </c>
      <c r="D34" s="196" t="inlineStr">
        <is>
          <t>BET</t>
        </is>
      </c>
      <c r="E34" s="196" t="inlineStr">
        <is>
          <t>BET-A</t>
        </is>
      </c>
      <c r="F34" s="196" t="inlineStr">
        <is>
          <t>BE01</t>
        </is>
      </c>
      <c r="G34" s="205" t="inlineStr">
        <is>
          <t>CANA</t>
        </is>
      </c>
      <c r="H34" s="196" t="inlineStr">
        <is>
          <t>BB</t>
        </is>
      </c>
      <c r="I34" s="196" t="inlineStr">
        <is>
          <t>UNKN</t>
        </is>
      </c>
      <c r="J34" s="192">
        <v>2259633</v>
      </c>
      <c r="K34" s="191" t="inlineStr">
        <is>
          <t/>
        </is>
      </c>
      <c r="L34" s="191" t="inlineStr">
        <is>
          <t/>
        </is>
      </c>
      <c r="M34" s="191" t="inlineStr">
        <is>
          <t/>
        </is>
      </c>
      <c r="N34" s="196" t="inlineStr">
        <is>
          <t>UN</t>
        </is>
      </c>
      <c r="O34" s="289">
        <v>1</v>
      </c>
      <c r="P34" s="289" t="inlineStr">
        <is>
          <t/>
        </is>
      </c>
      <c r="Q34" s="300" t="inlineStr">
        <is>
          <t/>
        </is>
      </c>
      <c r="R34" s="196" t="inlineStr">
        <is>
          <t/>
        </is>
      </c>
      <c r="S34" s="196" t="inlineStr">
        <is>
          <t/>
        </is>
      </c>
      <c r="T34" s="196" t="inlineStr">
        <is>
          <t/>
        </is>
      </c>
    </row>
    <row customFormat="1" ht="10.5" r="35" s="160" spans="1:20" x14ac:dyDescent="0.25">
      <c r="A35" s="196" t="inlineStr">
        <is>
          <t>ESP</t>
        </is>
      </c>
      <c r="B35" s="196" t="inlineStr">
        <is>
          <t>Canarias</t>
        </is>
      </c>
      <c r="C35" s="191">
        <v>2012</v>
      </c>
      <c r="D35" s="196" t="inlineStr">
        <is>
          <t>BFT</t>
        </is>
      </c>
      <c r="E35" s="196" t="inlineStr">
        <is>
          <t>BFT-E</t>
        </is>
      </c>
      <c r="F35" s="196" t="inlineStr">
        <is>
          <t>BF58</t>
        </is>
      </c>
      <c r="G35" s="205" t="inlineStr">
        <is>
          <t>CANA</t>
        </is>
      </c>
      <c r="H35" s="196" t="inlineStr">
        <is>
          <t>BB</t>
        </is>
      </c>
      <c r="I35" s="196" t="inlineStr">
        <is>
          <t>UNKN</t>
        </is>
      </c>
      <c r="J35" s="192">
        <v>37764</v>
      </c>
      <c r="K35" s="191" t="inlineStr">
        <is>
          <t/>
        </is>
      </c>
      <c r="L35" s="191" t="inlineStr">
        <is>
          <t/>
        </is>
      </c>
      <c r="M35" s="191" t="inlineStr">
        <is>
          <t/>
        </is>
      </c>
      <c r="N35" s="196" t="inlineStr">
        <is>
          <t>UN</t>
        </is>
      </c>
      <c r="O35" s="289">
        <v>1</v>
      </c>
      <c r="P35" s="289" t="inlineStr">
        <is>
          <t/>
        </is>
      </c>
      <c r="Q35" s="300" t="inlineStr">
        <is>
          <t/>
        </is>
      </c>
      <c r="R35" s="196" t="inlineStr">
        <is>
          <t/>
        </is>
      </c>
      <c r="S35" s="196" t="inlineStr">
        <is>
          <t/>
        </is>
      </c>
      <c r="T35" s="196" t="inlineStr">
        <is>
          <t/>
        </is>
      </c>
    </row>
    <row customFormat="1" ht="10.5" r="36" s="160" spans="1:20" x14ac:dyDescent="0.25">
      <c r="A36" s="196" t="inlineStr">
        <is>
          <t>ESP</t>
        </is>
      </c>
      <c r="B36" s="196" t="inlineStr">
        <is>
          <t>Canarias</t>
        </is>
      </c>
      <c r="C36" s="191">
        <v>2012</v>
      </c>
      <c r="D36" s="196" t="inlineStr">
        <is>
          <t>BIL</t>
        </is>
      </c>
      <c r="E36" s="196" t="inlineStr">
        <is>
          <t>AT-NE</t>
        </is>
      </c>
      <c r="F36" s="196" t="inlineStr">
        <is>
          <t>BIL94B</t>
        </is>
      </c>
      <c r="G36" s="205" t="inlineStr">
        <is>
          <t>CANA</t>
        </is>
      </c>
      <c r="H36" s="196" t="inlineStr">
        <is>
          <t>BB</t>
        </is>
      </c>
      <c r="I36" s="196" t="inlineStr">
        <is>
          <t>UNKN</t>
        </is>
      </c>
      <c r="J36" s="192">
        <v>2700</v>
      </c>
      <c r="K36" s="191" t="inlineStr">
        <is>
          <t/>
        </is>
      </c>
      <c r="L36" s="191" t="inlineStr">
        <is>
          <t/>
        </is>
      </c>
      <c r="M36" s="191" t="inlineStr">
        <is>
          <t/>
        </is>
      </c>
      <c r="N36" s="196" t="inlineStr">
        <is>
          <t>UN</t>
        </is>
      </c>
      <c r="O36" s="289">
        <v>1</v>
      </c>
      <c r="P36" s="289" t="inlineStr">
        <is>
          <t/>
        </is>
      </c>
      <c r="Q36" s="300" t="inlineStr">
        <is>
          <t/>
        </is>
      </c>
      <c r="R36" s="196" t="inlineStr">
        <is>
          <t/>
        </is>
      </c>
      <c r="S36" s="196" t="inlineStr">
        <is>
          <t/>
        </is>
      </c>
      <c r="T36" s="196" t="inlineStr">
        <is>
          <t/>
        </is>
      </c>
    </row>
    <row customFormat="1" ht="10.5" r="37" s="160" spans="1:20" x14ac:dyDescent="0.25">
      <c r="A37" s="196" t="inlineStr">
        <is>
          <t>ESP</t>
        </is>
      </c>
      <c r="B37" s="196" t="inlineStr">
        <is>
          <t>Canarias</t>
        </is>
      </c>
      <c r="C37" s="191">
        <v>2012</v>
      </c>
      <c r="D37" s="196" t="inlineStr">
        <is>
          <t>BON</t>
        </is>
      </c>
      <c r="E37" s="196" t="inlineStr">
        <is>
          <t>AT-NE</t>
        </is>
      </c>
      <c r="F37" s="196" t="inlineStr">
        <is>
          <t>BIL94B</t>
        </is>
      </c>
      <c r="G37" s="205" t="inlineStr">
        <is>
          <t>CANA</t>
        </is>
      </c>
      <c r="H37" s="196" t="inlineStr">
        <is>
          <t>BB</t>
        </is>
      </c>
      <c r="I37" s="196" t="inlineStr">
        <is>
          <t>UNKN</t>
        </is>
      </c>
      <c r="J37" s="192">
        <v>5536</v>
      </c>
      <c r="K37" s="191" t="inlineStr">
        <is>
          <t/>
        </is>
      </c>
      <c r="L37" s="191" t="inlineStr">
        <is>
          <t/>
        </is>
      </c>
      <c r="M37" s="191" t="inlineStr">
        <is>
          <t/>
        </is>
      </c>
      <c r="N37" s="196" t="inlineStr">
        <is>
          <t>UN</t>
        </is>
      </c>
      <c r="O37" s="289">
        <v>1</v>
      </c>
      <c r="P37" s="289" t="inlineStr">
        <is>
          <t/>
        </is>
      </c>
      <c r="Q37" s="300" t="inlineStr">
        <is>
          <t/>
        </is>
      </c>
      <c r="R37" s="196" t="inlineStr">
        <is>
          <t/>
        </is>
      </c>
      <c r="S37" s="196" t="inlineStr">
        <is>
          <t/>
        </is>
      </c>
      <c r="T37" s="196" t="inlineStr">
        <is>
          <t/>
        </is>
      </c>
    </row>
    <row customFormat="1" ht="10.5" r="38" s="160" spans="1:20" x14ac:dyDescent="0.25">
      <c r="A38" s="196" t="inlineStr">
        <is>
          <t>ESP</t>
        </is>
      </c>
      <c r="B38" s="196" t="inlineStr">
        <is>
          <t>Canarias</t>
        </is>
      </c>
      <c r="C38" s="191">
        <v>2012</v>
      </c>
      <c r="D38" s="196" t="inlineStr">
        <is>
          <t>FRI</t>
        </is>
      </c>
      <c r="E38" s="196" t="inlineStr">
        <is>
          <t>AT-NE</t>
        </is>
      </c>
      <c r="F38" s="196" t="inlineStr">
        <is>
          <t>BIL94B</t>
        </is>
      </c>
      <c r="G38" s="205" t="inlineStr">
        <is>
          <t>CANA</t>
        </is>
      </c>
      <c r="H38" s="196" t="inlineStr">
        <is>
          <t>BB</t>
        </is>
      </c>
      <c r="I38" s="196" t="inlineStr">
        <is>
          <t>UNKN</t>
        </is>
      </c>
      <c r="J38" s="192">
        <v>1286</v>
      </c>
      <c r="K38" s="191" t="inlineStr">
        <is>
          <t/>
        </is>
      </c>
      <c r="L38" s="191" t="inlineStr">
        <is>
          <t/>
        </is>
      </c>
      <c r="M38" s="191" t="inlineStr">
        <is>
          <t/>
        </is>
      </c>
      <c r="N38" s="196" t="inlineStr">
        <is>
          <t>UN</t>
        </is>
      </c>
      <c r="O38" s="289">
        <v>1</v>
      </c>
      <c r="P38" s="289" t="inlineStr">
        <is>
          <t/>
        </is>
      </c>
      <c r="Q38" s="300" t="inlineStr">
        <is>
          <t/>
        </is>
      </c>
      <c r="R38" s="196" t="inlineStr">
        <is>
          <t/>
        </is>
      </c>
      <c r="S38" s="196" t="inlineStr">
        <is>
          <t/>
        </is>
      </c>
      <c r="T38" s="196" t="inlineStr">
        <is>
          <t/>
        </is>
      </c>
    </row>
    <row customFormat="1" ht="10.5" r="39" s="160" spans="1:20" x14ac:dyDescent="0.25">
      <c r="A39" s="196" t="inlineStr">
        <is>
          <t>ESP</t>
        </is>
      </c>
      <c r="B39" s="196" t="inlineStr">
        <is>
          <t>Canarias</t>
        </is>
      </c>
      <c r="C39" s="191">
        <v>2012</v>
      </c>
      <c r="D39" s="196" t="inlineStr">
        <is>
          <t>SKJ</t>
        </is>
      </c>
      <c r="E39" s="196" t="inlineStr">
        <is>
          <t>SKJ-E</t>
        </is>
      </c>
      <c r="F39" s="196" t="inlineStr">
        <is>
          <t>SJ01</t>
        </is>
      </c>
      <c r="G39" s="205" t="inlineStr">
        <is>
          <t>CANA</t>
        </is>
      </c>
      <c r="H39" s="196" t="inlineStr">
        <is>
          <t>BB</t>
        </is>
      </c>
      <c r="I39" s="196" t="inlineStr">
        <is>
          <t>UNKN</t>
        </is>
      </c>
      <c r="J39" s="192">
        <v>7320750</v>
      </c>
      <c r="K39" s="191" t="inlineStr">
        <is>
          <t/>
        </is>
      </c>
      <c r="L39" s="191" t="inlineStr">
        <is>
          <t/>
        </is>
      </c>
      <c r="M39" s="191" t="inlineStr">
        <is>
          <t/>
        </is>
      </c>
      <c r="N39" s="196" t="inlineStr">
        <is>
          <t>UN</t>
        </is>
      </c>
      <c r="O39" s="289">
        <v>1</v>
      </c>
      <c r="P39" s="289" t="inlineStr">
        <is>
          <t/>
        </is>
      </c>
      <c r="Q39" s="300" t="inlineStr">
        <is>
          <t/>
        </is>
      </c>
      <c r="R39" s="196" t="inlineStr">
        <is>
          <t/>
        </is>
      </c>
      <c r="S39" s="196" t="inlineStr">
        <is>
          <t/>
        </is>
      </c>
      <c r="T39" s="196" t="inlineStr">
        <is>
          <t/>
        </is>
      </c>
    </row>
    <row customFormat="1" ht="10.5" r="40" s="160" spans="1:20" x14ac:dyDescent="0.25">
      <c r="A40" s="196" t="inlineStr">
        <is>
          <t>ESP</t>
        </is>
      </c>
      <c r="B40" s="196" t="inlineStr">
        <is>
          <t>Canarias</t>
        </is>
      </c>
      <c r="C40" s="191">
        <v>2012</v>
      </c>
      <c r="D40" s="196" t="inlineStr">
        <is>
          <t>SWO</t>
        </is>
      </c>
      <c r="E40" s="196" t="inlineStr">
        <is>
          <t>SWO-N</t>
        </is>
      </c>
      <c r="F40" s="196" t="inlineStr">
        <is>
          <t>BIL94B</t>
        </is>
      </c>
      <c r="G40" s="205" t="inlineStr">
        <is>
          <t>CANA</t>
        </is>
      </c>
      <c r="H40" s="196" t="inlineStr">
        <is>
          <t>BB</t>
        </is>
      </c>
      <c r="I40" s="196" t="inlineStr">
        <is>
          <t>UNKN</t>
        </is>
      </c>
      <c r="J40" s="192">
        <v>21</v>
      </c>
      <c r="K40" s="191" t="inlineStr">
        <is>
          <t/>
        </is>
      </c>
      <c r="L40" s="191" t="inlineStr">
        <is>
          <t/>
        </is>
      </c>
      <c r="M40" s="191" t="inlineStr">
        <is>
          <t/>
        </is>
      </c>
      <c r="N40" s="196" t="inlineStr">
        <is>
          <t>UN</t>
        </is>
      </c>
      <c r="O40" s="289">
        <v>1</v>
      </c>
      <c r="P40" s="289" t="inlineStr">
        <is>
          <t/>
        </is>
      </c>
      <c r="Q40" s="300" t="inlineStr">
        <is>
          <t/>
        </is>
      </c>
      <c r="R40" s="196" t="inlineStr">
        <is>
          <t/>
        </is>
      </c>
      <c r="S40" s="196" t="inlineStr">
        <is>
          <t/>
        </is>
      </c>
      <c r="T40" s="196" t="inlineStr">
        <is>
          <t/>
        </is>
      </c>
    </row>
    <row customFormat="1" ht="10.5" r="41" s="160" spans="1:20" x14ac:dyDescent="0.25">
      <c r="A41" s="196" t="inlineStr">
        <is>
          <t>ESP</t>
        </is>
      </c>
      <c r="B41" s="196" t="inlineStr">
        <is>
          <t>Canarias</t>
        </is>
      </c>
      <c r="C41" s="191">
        <v>2012</v>
      </c>
      <c r="D41" s="196" t="inlineStr">
        <is>
          <t>WAH</t>
        </is>
      </c>
      <c r="E41" s="196" t="inlineStr">
        <is>
          <t>AT-NE</t>
        </is>
      </c>
      <c r="F41" s="196" t="inlineStr">
        <is>
          <t>BIL94B</t>
        </is>
      </c>
      <c r="G41" s="205" t="inlineStr">
        <is>
          <t>CANA</t>
        </is>
      </c>
      <c r="H41" s="196" t="inlineStr">
        <is>
          <t>BB</t>
        </is>
      </c>
      <c r="I41" s="196" t="inlineStr">
        <is>
          <t>UNKN</t>
        </is>
      </c>
      <c r="J41" s="192">
        <v>31996</v>
      </c>
      <c r="K41" s="191" t="inlineStr">
        <is>
          <t/>
        </is>
      </c>
      <c r="L41" s="191" t="inlineStr">
        <is>
          <t/>
        </is>
      </c>
      <c r="M41" s="191" t="inlineStr">
        <is>
          <t/>
        </is>
      </c>
      <c r="N41" s="196" t="inlineStr">
        <is>
          <t>UN</t>
        </is>
      </c>
      <c r="O41" s="289">
        <v>1</v>
      </c>
      <c r="P41" s="289" t="inlineStr">
        <is>
          <t/>
        </is>
      </c>
      <c r="Q41" s="300" t="inlineStr">
        <is>
          <t/>
        </is>
      </c>
      <c r="R41" s="196" t="inlineStr">
        <is>
          <t/>
        </is>
      </c>
      <c r="S41" s="196" t="inlineStr">
        <is>
          <t/>
        </is>
      </c>
      <c r="T41" s="196" t="inlineStr">
        <is>
          <t/>
        </is>
      </c>
    </row>
    <row customFormat="1" ht="10.5" r="42" s="160" spans="1:20" x14ac:dyDescent="0.25">
      <c r="A42" s="196" t="inlineStr">
        <is>
          <t>ESP</t>
        </is>
      </c>
      <c r="B42" s="196" t="inlineStr">
        <is>
          <t>Canarias</t>
        </is>
      </c>
      <c r="C42" s="191">
        <v>2012</v>
      </c>
      <c r="D42" s="196" t="inlineStr">
        <is>
          <t>YFT</t>
        </is>
      </c>
      <c r="E42" s="196" t="inlineStr">
        <is>
          <t>YFT-E</t>
        </is>
      </c>
      <c r="F42" s="196" t="inlineStr">
        <is>
          <t>YF02</t>
        </is>
      </c>
      <c r="G42" s="205" t="inlineStr">
        <is>
          <t>CANA</t>
        </is>
      </c>
      <c r="H42" s="196" t="inlineStr">
        <is>
          <t>BB</t>
        </is>
      </c>
      <c r="I42" s="196" t="inlineStr">
        <is>
          <t>UNKN</t>
        </is>
      </c>
      <c r="J42" s="242">
        <v>88151</v>
      </c>
      <c r="K42" s="241" t="inlineStr">
        <is>
          <t/>
        </is>
      </c>
      <c r="L42" s="241" t="inlineStr">
        <is>
          <t/>
        </is>
      </c>
      <c r="M42" s="241" t="inlineStr">
        <is>
          <t/>
        </is>
      </c>
      <c r="N42" s="196" t="inlineStr">
        <is>
          <t>UN</t>
        </is>
      </c>
      <c r="O42" s="289">
        <v>1</v>
      </c>
      <c r="P42" s="289" t="inlineStr">
        <is>
          <t/>
        </is>
      </c>
      <c r="Q42" s="300" t="inlineStr">
        <is>
          <t/>
        </is>
      </c>
      <c r="R42" s="196" t="inlineStr">
        <is>
          <t/>
        </is>
      </c>
      <c r="S42" s="196" t="inlineStr">
        <is>
          <t/>
        </is>
      </c>
      <c r="T42" s="196" t="inlineStr">
        <is>
          <t/>
        </is>
      </c>
    </row>
    <row customFormat="1" ht="10.5" r="43" s="160" spans="1:20" x14ac:dyDescent="0.25">
      <c r="A43" s="196" t="inlineStr">
        <is>
          <t>ESP</t>
        </is>
      </c>
      <c r="B43" s="196" t="inlineStr">
        <is>
          <t>Coruña</t>
        </is>
      </c>
      <c r="C43" s="191">
        <v>2012</v>
      </c>
      <c r="D43" s="196" t="inlineStr">
        <is>
          <t>ALB</t>
        </is>
      </c>
      <c r="E43" s="196" t="inlineStr">
        <is>
          <t>ALB-N</t>
        </is>
      </c>
      <c r="F43" s="196" t="inlineStr">
        <is>
          <t>AL31</t>
        </is>
      </c>
      <c r="G43" s="205" t="inlineStr">
        <is>
          <t>NE</t>
        </is>
      </c>
      <c r="H43" s="196" t="inlineStr">
        <is>
          <t>LLSWO</t>
        </is>
      </c>
      <c r="I43" s="196" t="inlineStr">
        <is>
          <t>UNKN</t>
        </is>
      </c>
      <c r="J43" s="242">
        <v>91411</v>
      </c>
      <c r="K43" s="241" t="inlineStr">
        <is>
          <t/>
        </is>
      </c>
      <c r="L43" s="241" t="inlineStr">
        <is>
          <t/>
        </is>
      </c>
      <c r="M43" s="241" t="inlineStr">
        <is>
          <t/>
        </is>
      </c>
      <c r="N43" s="196" t="inlineStr">
        <is>
          <t>UN</t>
        </is>
      </c>
      <c r="O43" s="289">
        <v>1</v>
      </c>
      <c r="P43" s="289" t="inlineStr">
        <is>
          <t/>
        </is>
      </c>
      <c r="Q43" s="300" t="inlineStr">
        <is>
          <t/>
        </is>
      </c>
      <c r="R43" s="196" t="inlineStr">
        <is>
          <t/>
        </is>
      </c>
      <c r="S43" s="196" t="inlineStr">
        <is>
          <t/>
        </is>
      </c>
      <c r="T43" s="196" t="inlineStr">
        <is>
          <t/>
        </is>
      </c>
    </row>
    <row customFormat="1" ht="10.5" r="44" s="160" spans="1:20" x14ac:dyDescent="0.25">
      <c r="A44" s="196" t="inlineStr">
        <is>
          <t>ESP</t>
        </is>
      </c>
      <c r="B44" s="196" t="inlineStr">
        <is>
          <t>Coruña</t>
        </is>
      </c>
      <c r="C44" s="191">
        <v>2012</v>
      </c>
      <c r="D44" s="196" t="inlineStr">
        <is>
          <t>ALB</t>
        </is>
      </c>
      <c r="E44" s="196" t="inlineStr">
        <is>
          <t>ALB-N</t>
        </is>
      </c>
      <c r="F44" s="196" t="inlineStr">
        <is>
          <t>AL32</t>
        </is>
      </c>
      <c r="G44" s="205" t="inlineStr">
        <is>
          <t>NE</t>
        </is>
      </c>
      <c r="H44" s="196" t="inlineStr">
        <is>
          <t>LLSWO</t>
        </is>
      </c>
      <c r="I44" s="196" t="inlineStr">
        <is>
          <t>UNKN</t>
        </is>
      </c>
      <c r="J44" s="242">
        <v>41332</v>
      </c>
      <c r="K44" s="241" t="inlineStr">
        <is>
          <t/>
        </is>
      </c>
      <c r="L44" s="241" t="inlineStr">
        <is>
          <t/>
        </is>
      </c>
      <c r="M44" s="241" t="inlineStr">
        <is>
          <t/>
        </is>
      </c>
      <c r="N44" s="196" t="inlineStr">
        <is>
          <t>UN</t>
        </is>
      </c>
      <c r="O44" s="289">
        <v>1</v>
      </c>
      <c r="P44" s="289" t="inlineStr">
        <is>
          <t/>
        </is>
      </c>
      <c r="Q44" s="300" t="inlineStr">
        <is>
          <t/>
        </is>
      </c>
      <c r="R44" s="196" t="inlineStr">
        <is>
          <t/>
        </is>
      </c>
      <c r="S44" s="196" t="inlineStr">
        <is>
          <t/>
        </is>
      </c>
      <c r="T44" s="196" t="inlineStr">
        <is>
          <t/>
        </is>
      </c>
    </row>
    <row customFormat="1" ht="10.5" r="45" s="160" spans="1:20" x14ac:dyDescent="0.25">
      <c r="A45" s="196" t="inlineStr">
        <is>
          <t>ESP</t>
        </is>
      </c>
      <c r="B45" s="196" t="inlineStr">
        <is>
          <t>Coruña</t>
        </is>
      </c>
      <c r="C45" s="191">
        <v>2012</v>
      </c>
      <c r="D45" s="196" t="inlineStr">
        <is>
          <t>ALB</t>
        </is>
      </c>
      <c r="E45" s="196" t="inlineStr">
        <is>
          <t>ALB-S</t>
        </is>
      </c>
      <c r="F45" s="196" t="inlineStr">
        <is>
          <t>AL33</t>
        </is>
      </c>
      <c r="G45" s="205" t="inlineStr">
        <is>
          <t>SOUT</t>
        </is>
      </c>
      <c r="H45" s="196" t="inlineStr">
        <is>
          <t>LLSWO</t>
        </is>
      </c>
      <c r="I45" s="196" t="inlineStr">
        <is>
          <t>UNKN</t>
        </is>
      </c>
      <c r="J45" s="242">
        <v>137490</v>
      </c>
      <c r="K45" s="241" t="inlineStr">
        <is>
          <t/>
        </is>
      </c>
      <c r="L45" s="241" t="inlineStr">
        <is>
          <t/>
        </is>
      </c>
      <c r="M45" s="241" t="inlineStr">
        <is>
          <t/>
        </is>
      </c>
      <c r="N45" s="196" t="inlineStr">
        <is>
          <t>UN</t>
        </is>
      </c>
      <c r="O45" s="289">
        <v>1</v>
      </c>
      <c r="P45" s="289" t="inlineStr">
        <is>
          <t/>
        </is>
      </c>
      <c r="Q45" s="300" t="inlineStr">
        <is>
          <t/>
        </is>
      </c>
      <c r="R45" s="196" t="inlineStr">
        <is>
          <t/>
        </is>
      </c>
      <c r="S45" s="196" t="inlineStr">
        <is>
          <t/>
        </is>
      </c>
      <c r="T45" s="196" t="inlineStr">
        <is>
          <t/>
        </is>
      </c>
    </row>
    <row customFormat="1" ht="10.5" r="46" s="160" spans="1:20" x14ac:dyDescent="0.25">
      <c r="A46" s="196" t="inlineStr">
        <is>
          <t>ESP</t>
        </is>
      </c>
      <c r="B46" s="240" t="inlineStr">
        <is>
          <t>Coruña</t>
        </is>
      </c>
      <c r="C46" s="241">
        <v>2012</v>
      </c>
      <c r="D46" s="196" t="inlineStr">
        <is>
          <t>ALB</t>
        </is>
      </c>
      <c r="E46" s="240" t="inlineStr">
        <is>
          <t>ALB-S</t>
        </is>
      </c>
      <c r="F46" s="240" t="inlineStr">
        <is>
          <t>AL34</t>
        </is>
      </c>
      <c r="G46" s="205" t="inlineStr">
        <is>
          <t>SOUT</t>
        </is>
      </c>
      <c r="H46" s="240" t="inlineStr">
        <is>
          <t>LLSWO</t>
        </is>
      </c>
      <c r="I46" s="240" t="inlineStr">
        <is>
          <t>UNKN</t>
        </is>
      </c>
      <c r="J46" s="242">
        <v>97217</v>
      </c>
      <c r="K46" s="241" t="inlineStr">
        <is>
          <t/>
        </is>
      </c>
      <c r="L46" s="241" t="inlineStr">
        <is>
          <t/>
        </is>
      </c>
      <c r="M46" s="241" t="inlineStr">
        <is>
          <t/>
        </is>
      </c>
      <c r="N46" s="240" t="inlineStr">
        <is>
          <t>UN</t>
        </is>
      </c>
      <c r="O46" s="289">
        <v>1</v>
      </c>
      <c r="P46" s="289" t="inlineStr">
        <is>
          <t/>
        </is>
      </c>
      <c r="Q46" s="300" t="inlineStr">
        <is>
          <t/>
        </is>
      </c>
      <c r="R46" s="196" t="inlineStr">
        <is>
          <t/>
        </is>
      </c>
      <c r="S46" s="196" t="inlineStr">
        <is>
          <t/>
        </is>
      </c>
      <c r="T46" s="196" t="inlineStr">
        <is>
          <t/>
        </is>
      </c>
    </row>
    <row customFormat="1" ht="10.5" r="47" s="160" spans="1:20" x14ac:dyDescent="0.25">
      <c r="A47" s="196" t="inlineStr">
        <is>
          <t>ESP</t>
        </is>
      </c>
      <c r="B47" s="240" t="inlineStr">
        <is>
          <t>Coruña</t>
        </is>
      </c>
      <c r="C47" s="241">
        <v>2012</v>
      </c>
      <c r="D47" s="240" t="inlineStr">
        <is>
          <t>BET</t>
        </is>
      </c>
      <c r="E47" s="240" t="inlineStr">
        <is>
          <t>BET-A</t>
        </is>
      </c>
      <c r="F47" s="240" t="inlineStr">
        <is>
          <t>BE01</t>
        </is>
      </c>
      <c r="G47" s="205" t="inlineStr">
        <is>
          <t>NE</t>
        </is>
      </c>
      <c r="H47" s="240" t="inlineStr">
        <is>
          <t>LLSWO</t>
        </is>
      </c>
      <c r="I47" s="240" t="inlineStr">
        <is>
          <t>UNKN</t>
        </is>
      </c>
      <c r="J47" s="242">
        <v>73937</v>
      </c>
      <c r="K47" s="241" t="inlineStr">
        <is>
          <t/>
        </is>
      </c>
      <c r="L47" s="241" t="inlineStr">
        <is>
          <t/>
        </is>
      </c>
      <c r="M47" s="241" t="inlineStr">
        <is>
          <t/>
        </is>
      </c>
      <c r="N47" s="240" t="inlineStr">
        <is>
          <t>UN</t>
        </is>
      </c>
      <c r="O47" s="289">
        <v>1</v>
      </c>
      <c r="P47" s="289" t="inlineStr">
        <is>
          <t/>
        </is>
      </c>
      <c r="Q47" s="300" t="inlineStr">
        <is>
          <t/>
        </is>
      </c>
      <c r="R47" s="196" t="inlineStr">
        <is>
          <t/>
        </is>
      </c>
      <c r="S47" s="196" t="inlineStr">
        <is>
          <t/>
        </is>
      </c>
      <c r="T47" s="196" t="inlineStr">
        <is>
          <t/>
        </is>
      </c>
    </row>
    <row customFormat="1" ht="10.5" r="48" s="160" spans="1:20" x14ac:dyDescent="0.25">
      <c r="A48" s="196" t="inlineStr">
        <is>
          <t>ESP</t>
        </is>
      </c>
      <c r="B48" s="240" t="inlineStr">
        <is>
          <t>Coruña</t>
        </is>
      </c>
      <c r="C48" s="241">
        <v>2012</v>
      </c>
      <c r="D48" s="240" t="inlineStr">
        <is>
          <t>BET</t>
        </is>
      </c>
      <c r="E48" s="240" t="inlineStr">
        <is>
          <t>BET-A</t>
        </is>
      </c>
      <c r="F48" s="240" t="inlineStr">
        <is>
          <t>BE03</t>
        </is>
      </c>
      <c r="G48" s="205" t="inlineStr">
        <is>
          <t>ETRO</t>
        </is>
      </c>
      <c r="H48" s="240" t="inlineStr">
        <is>
          <t>LLSWO</t>
        </is>
      </c>
      <c r="I48" s="240" t="inlineStr">
        <is>
          <t>UNKN</t>
        </is>
      </c>
      <c r="J48" s="242">
        <v>134269</v>
      </c>
      <c r="K48" s="241" t="inlineStr">
        <is>
          <t/>
        </is>
      </c>
      <c r="L48" s="241" t="inlineStr">
        <is>
          <t/>
        </is>
      </c>
      <c r="M48" s="241" t="inlineStr">
        <is>
          <t/>
        </is>
      </c>
      <c r="N48" s="240" t="inlineStr">
        <is>
          <t>UN</t>
        </is>
      </c>
      <c r="O48" s="289">
        <v>1</v>
      </c>
      <c r="P48" s="289" t="inlineStr">
        <is>
          <t/>
        </is>
      </c>
      <c r="Q48" s="300" t="inlineStr">
        <is>
          <t/>
        </is>
      </c>
      <c r="R48" s="196" t="inlineStr">
        <is>
          <t/>
        </is>
      </c>
      <c r="S48" s="196" t="inlineStr">
        <is>
          <t/>
        </is>
      </c>
      <c r="T48" s="196" t="inlineStr">
        <is>
          <t/>
        </is>
      </c>
    </row>
    <row customFormat="1" ht="10.5" r="49" s="160" spans="1:20" x14ac:dyDescent="0.25">
      <c r="A49" s="196" t="inlineStr">
        <is>
          <t>ESP</t>
        </is>
      </c>
      <c r="B49" s="240" t="inlineStr">
        <is>
          <t>Coruña</t>
        </is>
      </c>
      <c r="C49" s="241">
        <v>2012</v>
      </c>
      <c r="D49" s="240" t="inlineStr">
        <is>
          <t>BET</t>
        </is>
      </c>
      <c r="E49" s="240" t="inlineStr">
        <is>
          <t>BET-A</t>
        </is>
      </c>
      <c r="F49" s="240" t="inlineStr">
        <is>
          <t>BE05</t>
        </is>
      </c>
      <c r="G49" s="205" t="inlineStr">
        <is>
          <t>SE</t>
        </is>
      </c>
      <c r="H49" s="240" t="inlineStr">
        <is>
          <t>LLSWO</t>
        </is>
      </c>
      <c r="I49" s="240" t="inlineStr">
        <is>
          <t>UNKN</t>
        </is>
      </c>
      <c r="J49" s="242">
        <v>171522</v>
      </c>
      <c r="K49" s="241" t="inlineStr">
        <is>
          <t/>
        </is>
      </c>
      <c r="L49" s="241" t="inlineStr">
        <is>
          <t/>
        </is>
      </c>
      <c r="M49" s="241" t="inlineStr">
        <is>
          <t/>
        </is>
      </c>
      <c r="N49" s="240" t="inlineStr">
        <is>
          <t>UN</t>
        </is>
      </c>
      <c r="O49" s="289">
        <v>1</v>
      </c>
      <c r="P49" s="289" t="inlineStr">
        <is>
          <t/>
        </is>
      </c>
      <c r="Q49" s="300" t="inlineStr">
        <is>
          <t/>
        </is>
      </c>
      <c r="R49" s="196" t="inlineStr">
        <is>
          <t/>
        </is>
      </c>
      <c r="S49" s="196" t="inlineStr">
        <is>
          <t/>
        </is>
      </c>
      <c r="T49" s="196" t="inlineStr">
        <is>
          <t/>
        </is>
      </c>
    </row>
    <row customFormat="1" ht="10.5" r="50" s="160" spans="1:20" x14ac:dyDescent="0.25">
      <c r="A50" s="196" t="inlineStr">
        <is>
          <t>ESP</t>
        </is>
      </c>
      <c r="B50" s="240" t="inlineStr">
        <is>
          <t>Coruña</t>
        </is>
      </c>
      <c r="C50" s="241">
        <v>2012</v>
      </c>
      <c r="D50" s="240" t="inlineStr">
        <is>
          <t>BET</t>
        </is>
      </c>
      <c r="E50" s="240" t="inlineStr">
        <is>
          <t>BET-A</t>
        </is>
      </c>
      <c r="F50" s="240" t="inlineStr">
        <is>
          <t>BE10</t>
        </is>
      </c>
      <c r="G50" s="205" t="inlineStr">
        <is>
          <t>NWC</t>
        </is>
      </c>
      <c r="H50" s="240" t="inlineStr">
        <is>
          <t>LLSWO</t>
        </is>
      </c>
      <c r="I50" s="240" t="inlineStr">
        <is>
          <t>UNKN</t>
        </is>
      </c>
      <c r="J50" s="242">
        <v>205479</v>
      </c>
      <c r="K50" s="241" t="inlineStr">
        <is>
          <t/>
        </is>
      </c>
      <c r="L50" s="241" t="inlineStr">
        <is>
          <t/>
        </is>
      </c>
      <c r="M50" s="241" t="inlineStr">
        <is>
          <t/>
        </is>
      </c>
      <c r="N50" s="240" t="inlineStr">
        <is>
          <t>UN</t>
        </is>
      </c>
      <c r="O50" s="289">
        <v>1</v>
      </c>
      <c r="P50" s="289" t="inlineStr">
        <is>
          <t/>
        </is>
      </c>
      <c r="Q50" s="300" t="inlineStr">
        <is>
          <t/>
        </is>
      </c>
      <c r="R50" s="196" t="inlineStr">
        <is>
          <t/>
        </is>
      </c>
      <c r="S50" s="196" t="inlineStr">
        <is>
          <t/>
        </is>
      </c>
      <c r="T50" s="196" t="inlineStr">
        <is>
          <t/>
        </is>
      </c>
    </row>
    <row r="51">
      <c r="A51" s="196" t="inlineStr">
        <is>
          <t>ESP</t>
        </is>
      </c>
      <c r="B51" s="196" t="inlineStr">
        <is>
          <t>Coruña</t>
        </is>
      </c>
      <c r="C51" s="191">
        <v>2012</v>
      </c>
      <c r="D51" s="196" t="inlineStr">
        <is>
          <t>BSH</t>
        </is>
      </c>
      <c r="E51" s="196" t="inlineStr">
        <is>
          <t>AT-NE</t>
        </is>
      </c>
      <c r="F51" s="196" t="inlineStr">
        <is>
          <t>BIL94B</t>
        </is>
      </c>
      <c r="G51" s="205" t="inlineStr">
        <is>
          <t>NE</t>
        </is>
      </c>
      <c r="H51" s="196" t="inlineStr">
        <is>
          <t>LLSWO</t>
        </is>
      </c>
      <c r="I51" s="196" t="inlineStr">
        <is>
          <t>UNKN</t>
        </is>
      </c>
      <c r="J51" s="192">
        <v>9169845</v>
      </c>
      <c r="K51" s="191" t="inlineStr">
        <is>
          <t/>
        </is>
      </c>
      <c r="L51" s="191" t="inlineStr">
        <is>
          <t/>
        </is>
      </c>
      <c r="M51" s="191" t="inlineStr">
        <is>
          <t/>
        </is>
      </c>
      <c r="N51" s="196" t="inlineStr">
        <is>
          <t>UN</t>
        </is>
      </c>
      <c r="O51" s="289">
        <v>1</v>
      </c>
      <c r="P51" s="289" t="inlineStr">
        <is>
          <t/>
        </is>
      </c>
      <c r="Q51" s="300" t="inlineStr">
        <is>
          <t/>
        </is>
      </c>
      <c r="R51" s="196" t="inlineStr">
        <is>
          <t/>
        </is>
      </c>
      <c r="S51" s="196" t="inlineStr">
        <is>
          <t/>
        </is>
      </c>
      <c r="T51" s="196" t="inlineStr">
        <is>
          <t/>
        </is>
      </c>
    </row>
    <row r="52">
      <c r="A52" s="196" t="inlineStr">
        <is>
          <t>ESP</t>
        </is>
      </c>
      <c r="B52" s="196" t="inlineStr">
        <is>
          <t>Coruña</t>
        </is>
      </c>
      <c r="C52" s="191">
        <v>2012</v>
      </c>
      <c r="D52" s="196" t="inlineStr">
        <is>
          <t>BSH</t>
        </is>
      </c>
      <c r="E52" s="196" t="inlineStr">
        <is>
          <t>AT-NE</t>
        </is>
      </c>
      <c r="F52" s="196" t="inlineStr">
        <is>
          <t>BIL94C</t>
        </is>
      </c>
      <c r="G52" s="205" t="inlineStr">
        <is>
          <t>NWC</t>
        </is>
      </c>
      <c r="H52" s="196" t="inlineStr">
        <is>
          <t>LLSWO</t>
        </is>
      </c>
      <c r="I52" s="196" t="inlineStr">
        <is>
          <t>UNKN</t>
        </is>
      </c>
      <c r="J52" s="192">
        <v>19495910</v>
      </c>
      <c r="K52" s="191" t="inlineStr">
        <is>
          <t/>
        </is>
      </c>
      <c r="L52" s="191" t="inlineStr">
        <is>
          <t/>
        </is>
      </c>
      <c r="M52" s="191" t="inlineStr">
        <is>
          <t/>
        </is>
      </c>
      <c r="N52" s="196" t="inlineStr">
        <is>
          <t>UN</t>
        </is>
      </c>
      <c r="O52" s="289">
        <v>1</v>
      </c>
      <c r="P52" s="289" t="inlineStr">
        <is>
          <t/>
        </is>
      </c>
      <c r="Q52" s="300" t="inlineStr">
        <is>
          <t/>
        </is>
      </c>
      <c r="R52" s="196" t="inlineStr">
        <is>
          <t/>
        </is>
      </c>
      <c r="S52" s="196" t="inlineStr">
        <is>
          <t/>
        </is>
      </c>
      <c r="T52" s="196" t="inlineStr">
        <is>
          <t/>
        </is>
      </c>
    </row>
    <row r="53">
      <c r="A53" s="196" t="inlineStr">
        <is>
          <t>ESP</t>
        </is>
      </c>
      <c r="B53" s="196" t="inlineStr">
        <is>
          <t>Coruña</t>
        </is>
      </c>
      <c r="C53" s="191">
        <v>2012</v>
      </c>
      <c r="D53" s="196" t="inlineStr">
        <is>
          <t>BSH</t>
        </is>
      </c>
      <c r="E53" s="196" t="inlineStr">
        <is>
          <t>AT-SE</t>
        </is>
      </c>
      <c r="F53" s="196" t="inlineStr">
        <is>
          <t>BIL97</t>
        </is>
      </c>
      <c r="G53" s="205" t="inlineStr">
        <is>
          <t>SE</t>
        </is>
      </c>
      <c r="H53" s="196" t="inlineStr">
        <is>
          <t>LLSWO</t>
        </is>
      </c>
      <c r="I53" s="196" t="inlineStr">
        <is>
          <t>UNKN</t>
        </is>
      </c>
      <c r="J53" s="192">
        <v>7556598</v>
      </c>
      <c r="K53" s="191" t="inlineStr">
        <is>
          <t/>
        </is>
      </c>
      <c r="L53" s="191" t="inlineStr">
        <is>
          <t/>
        </is>
      </c>
      <c r="M53" s="191" t="inlineStr">
        <is>
          <t/>
        </is>
      </c>
      <c r="N53" s="196" t="inlineStr">
        <is>
          <t>UN</t>
        </is>
      </c>
      <c r="O53" s="289">
        <v>1</v>
      </c>
      <c r="P53" s="289" t="inlineStr">
        <is>
          <t/>
        </is>
      </c>
      <c r="Q53" s="300" t="inlineStr">
        <is>
          <t/>
        </is>
      </c>
      <c r="R53" s="196" t="inlineStr">
        <is>
          <t/>
        </is>
      </c>
      <c r="S53" s="196" t="inlineStr">
        <is>
          <t/>
        </is>
      </c>
      <c r="T53" s="196" t="inlineStr">
        <is>
          <t/>
        </is>
      </c>
    </row>
    <row r="54">
      <c r="A54" s="196" t="inlineStr">
        <is>
          <t>ESP</t>
        </is>
      </c>
      <c r="B54" s="196" t="inlineStr">
        <is>
          <t>Coruña</t>
        </is>
      </c>
      <c r="C54" s="191">
        <v>2012</v>
      </c>
      <c r="D54" s="196" t="inlineStr">
        <is>
          <t>BSH</t>
        </is>
      </c>
      <c r="E54" s="196" t="inlineStr">
        <is>
          <t>AT-SW</t>
        </is>
      </c>
      <c r="F54" s="196" t="inlineStr">
        <is>
          <t>BIL96</t>
        </is>
      </c>
      <c r="G54" s="205" t="inlineStr">
        <is>
          <t>SW</t>
        </is>
      </c>
      <c r="H54" s="196" t="inlineStr">
        <is>
          <t>LLSWO</t>
        </is>
      </c>
      <c r="I54" s="196" t="inlineStr">
        <is>
          <t>UNKN</t>
        </is>
      </c>
      <c r="J54" s="192">
        <v>6791401</v>
      </c>
      <c r="K54" s="191" t="inlineStr">
        <is>
          <t/>
        </is>
      </c>
      <c r="L54" s="191" t="inlineStr">
        <is>
          <t/>
        </is>
      </c>
      <c r="M54" s="191" t="inlineStr">
        <is>
          <t/>
        </is>
      </c>
      <c r="N54" s="196" t="inlineStr">
        <is>
          <t>UN</t>
        </is>
      </c>
      <c r="O54" s="289">
        <v>1</v>
      </c>
      <c r="P54" s="289" t="inlineStr">
        <is>
          <t/>
        </is>
      </c>
      <c r="Q54" s="300" t="inlineStr">
        <is>
          <t/>
        </is>
      </c>
      <c r="R54" s="196" t="inlineStr">
        <is>
          <t/>
        </is>
      </c>
      <c r="S54" s="196" t="inlineStr">
        <is>
          <t/>
        </is>
      </c>
      <c r="T54" s="196" t="inlineStr">
        <is>
          <t/>
        </is>
      </c>
    </row>
    <row r="55">
      <c r="A55" s="196" t="inlineStr">
        <is>
          <t>ESP</t>
        </is>
      </c>
      <c r="B55" s="196" t="inlineStr">
        <is>
          <t>Coruña</t>
        </is>
      </c>
      <c r="C55" s="191">
        <v>2012</v>
      </c>
      <c r="D55" s="196" t="inlineStr">
        <is>
          <t>BUM</t>
        </is>
      </c>
      <c r="E55" s="196" t="inlineStr">
        <is>
          <t>BUM-A</t>
        </is>
      </c>
      <c r="F55" s="196" t="inlineStr">
        <is>
          <t>BIL94B</t>
        </is>
      </c>
      <c r="G55" s="205" t="inlineStr">
        <is>
          <t>NE</t>
        </is>
      </c>
      <c r="H55" s="196" t="inlineStr">
        <is>
          <t>LLSWO</t>
        </is>
      </c>
      <c r="I55" s="196" t="inlineStr">
        <is>
          <t>UNKN</t>
        </is>
      </c>
      <c r="J55" s="192">
        <v>2197</v>
      </c>
      <c r="K55" s="191" t="inlineStr">
        <is>
          <t/>
        </is>
      </c>
      <c r="L55" s="191" t="inlineStr">
        <is>
          <t/>
        </is>
      </c>
      <c r="M55" s="191" t="inlineStr">
        <is>
          <t/>
        </is>
      </c>
      <c r="N55" s="196" t="inlineStr">
        <is>
          <t>UN</t>
        </is>
      </c>
      <c r="O55" s="289">
        <v>1</v>
      </c>
      <c r="P55" s="289" t="inlineStr">
        <is>
          <t/>
        </is>
      </c>
      <c r="Q55" s="300" t="inlineStr">
        <is>
          <t/>
        </is>
      </c>
      <c r="R55" s="196" t="inlineStr">
        <is>
          <t/>
        </is>
      </c>
      <c r="S55" s="196" t="inlineStr">
        <is>
          <t/>
        </is>
      </c>
      <c r="T55" s="196" t="inlineStr">
        <is>
          <t/>
        </is>
      </c>
    </row>
    <row r="56">
      <c r="A56" s="196" t="inlineStr">
        <is>
          <t>ESP</t>
        </is>
      </c>
      <c r="B56" s="196" t="inlineStr">
        <is>
          <t>Coruña</t>
        </is>
      </c>
      <c r="C56" s="191">
        <v>2012</v>
      </c>
      <c r="D56" s="196" t="inlineStr">
        <is>
          <t>BUM</t>
        </is>
      </c>
      <c r="E56" s="196" t="inlineStr">
        <is>
          <t>BUM-A</t>
        </is>
      </c>
      <c r="F56" s="196" t="inlineStr">
        <is>
          <t>BIL94C</t>
        </is>
      </c>
      <c r="G56" s="205" t="inlineStr">
        <is>
          <t>NWC</t>
        </is>
      </c>
      <c r="H56" s="196" t="inlineStr">
        <is>
          <t>LLSWO</t>
        </is>
      </c>
      <c r="I56" s="196" t="inlineStr">
        <is>
          <t>UNKN</t>
        </is>
      </c>
      <c r="J56" s="192">
        <v>1601</v>
      </c>
      <c r="K56" s="191" t="inlineStr">
        <is>
          <t/>
        </is>
      </c>
      <c r="L56" s="191" t="inlineStr">
        <is>
          <t/>
        </is>
      </c>
      <c r="M56" s="191" t="inlineStr">
        <is>
          <t/>
        </is>
      </c>
      <c r="N56" s="196" t="inlineStr">
        <is>
          <t>UN</t>
        </is>
      </c>
      <c r="O56" s="289">
        <v>1</v>
      </c>
      <c r="P56" s="289" t="inlineStr">
        <is>
          <t/>
        </is>
      </c>
      <c r="Q56" s="300" t="inlineStr">
        <is>
          <t/>
        </is>
      </c>
      <c r="R56" s="196" t="inlineStr">
        <is>
          <t/>
        </is>
      </c>
      <c r="S56" s="196" t="inlineStr">
        <is>
          <t/>
        </is>
      </c>
      <c r="T56" s="196" t="inlineStr">
        <is>
          <t/>
        </is>
      </c>
    </row>
    <row r="57">
      <c r="A57" s="196" t="inlineStr">
        <is>
          <t>ESP</t>
        </is>
      </c>
      <c r="B57" s="196" t="inlineStr">
        <is>
          <t>Coruña</t>
        </is>
      </c>
      <c r="C57" s="191">
        <v>2012</v>
      </c>
      <c r="D57" s="196" t="inlineStr">
        <is>
          <t>BUM</t>
        </is>
      </c>
      <c r="E57" s="196" t="inlineStr">
        <is>
          <t>BUM-A</t>
        </is>
      </c>
      <c r="F57" s="196" t="inlineStr">
        <is>
          <t>BIL96</t>
        </is>
      </c>
      <c r="G57" s="205" t="inlineStr">
        <is>
          <t>SW</t>
        </is>
      </c>
      <c r="H57" s="196" t="inlineStr">
        <is>
          <t>LLSWO</t>
        </is>
      </c>
      <c r="I57" s="196" t="inlineStr">
        <is>
          <t>UNKN</t>
        </is>
      </c>
      <c r="J57" s="192">
        <v>19398</v>
      </c>
      <c r="K57" s="191" t="inlineStr">
        <is>
          <t/>
        </is>
      </c>
      <c r="L57" s="191" t="inlineStr">
        <is>
          <t/>
        </is>
      </c>
      <c r="M57" s="191" t="inlineStr">
        <is>
          <t/>
        </is>
      </c>
      <c r="N57" s="196" t="inlineStr">
        <is>
          <t>UN</t>
        </is>
      </c>
      <c r="O57" s="289">
        <v>1</v>
      </c>
      <c r="P57" s="289" t="inlineStr">
        <is>
          <t/>
        </is>
      </c>
      <c r="Q57" s="300" t="inlineStr">
        <is>
          <t/>
        </is>
      </c>
      <c r="R57" s="196" t="inlineStr">
        <is>
          <t/>
        </is>
      </c>
      <c r="S57" s="196" t="inlineStr">
        <is>
          <t/>
        </is>
      </c>
      <c r="T57" s="196" t="inlineStr">
        <is>
          <t/>
        </is>
      </c>
    </row>
    <row r="58">
      <c r="A58" s="196" t="inlineStr">
        <is>
          <t>ESP</t>
        </is>
      </c>
      <c r="B58" s="196" t="inlineStr">
        <is>
          <t>Coruña</t>
        </is>
      </c>
      <c r="C58" s="191">
        <v>2012</v>
      </c>
      <c r="D58" s="196" t="inlineStr">
        <is>
          <t>BUM</t>
        </is>
      </c>
      <c r="E58" s="196" t="inlineStr">
        <is>
          <t>BUM-A</t>
        </is>
      </c>
      <c r="F58" s="196" t="inlineStr">
        <is>
          <t>BIL97</t>
        </is>
      </c>
      <c r="G58" s="205" t="inlineStr">
        <is>
          <t>SE</t>
        </is>
      </c>
      <c r="H58" s="196" t="inlineStr">
        <is>
          <t>LLSWO</t>
        </is>
      </c>
      <c r="I58" s="196" t="inlineStr">
        <is>
          <t>UNKN</t>
        </is>
      </c>
      <c r="J58" s="192">
        <v>11084</v>
      </c>
      <c r="K58" s="191" t="inlineStr">
        <is>
          <t/>
        </is>
      </c>
      <c r="L58" s="191" t="inlineStr">
        <is>
          <t/>
        </is>
      </c>
      <c r="M58" s="191" t="inlineStr">
        <is>
          <t/>
        </is>
      </c>
      <c r="N58" s="196" t="inlineStr">
        <is>
          <t>UN</t>
        </is>
      </c>
      <c r="O58" s="289">
        <v>1</v>
      </c>
      <c r="P58" s="289" t="inlineStr">
        <is>
          <t/>
        </is>
      </c>
      <c r="Q58" s="300" t="inlineStr">
        <is>
          <t/>
        </is>
      </c>
      <c r="R58" s="196" t="inlineStr">
        <is>
          <t/>
        </is>
      </c>
      <c r="S58" s="196" t="inlineStr">
        <is>
          <t/>
        </is>
      </c>
      <c r="T58" s="196" t="inlineStr">
        <is>
          <t/>
        </is>
      </c>
    </row>
    <row r="59">
      <c r="A59" s="196" t="inlineStr">
        <is>
          <t>ESP</t>
        </is>
      </c>
      <c r="B59" s="196" t="inlineStr">
        <is>
          <t>Coruña</t>
        </is>
      </c>
      <c r="C59" s="191">
        <v>2012</v>
      </c>
      <c r="D59" s="196" t="inlineStr">
        <is>
          <t>DOL</t>
        </is>
      </c>
      <c r="E59" s="196" t="inlineStr">
        <is>
          <t>AT-NE</t>
        </is>
      </c>
      <c r="F59" s="196" t="inlineStr">
        <is>
          <t>BIL94B</t>
        </is>
      </c>
      <c r="G59" s="205" t="inlineStr">
        <is>
          <t>NE</t>
        </is>
      </c>
      <c r="H59" s="196" t="inlineStr">
        <is>
          <t>LLSWO</t>
        </is>
      </c>
      <c r="I59" s="196" t="inlineStr">
        <is>
          <t>UNKN</t>
        </is>
      </c>
      <c r="J59" s="192">
        <v>14361</v>
      </c>
      <c r="K59" s="191" t="inlineStr">
        <is>
          <t/>
        </is>
      </c>
      <c r="L59" s="191" t="inlineStr">
        <is>
          <t/>
        </is>
      </c>
      <c r="M59" s="191" t="inlineStr">
        <is>
          <t/>
        </is>
      </c>
      <c r="N59" s="196" t="inlineStr">
        <is>
          <t>UN</t>
        </is>
      </c>
      <c r="O59" s="289">
        <v>1</v>
      </c>
      <c r="P59" s="289" t="inlineStr">
        <is>
          <t/>
        </is>
      </c>
      <c r="Q59" s="300" t="inlineStr">
        <is>
          <t/>
        </is>
      </c>
      <c r="R59" s="196" t="inlineStr">
        <is>
          <t/>
        </is>
      </c>
      <c r="S59" s="196" t="inlineStr">
        <is>
          <t/>
        </is>
      </c>
      <c r="T59" s="196" t="inlineStr">
        <is>
          <t/>
        </is>
      </c>
    </row>
    <row r="60">
      <c r="A60" s="196" t="inlineStr">
        <is>
          <t>ESP</t>
        </is>
      </c>
      <c r="B60" s="196" t="inlineStr">
        <is>
          <t>Coruña</t>
        </is>
      </c>
      <c r="C60" s="191">
        <v>2012</v>
      </c>
      <c r="D60" s="196" t="inlineStr">
        <is>
          <t>DOL</t>
        </is>
      </c>
      <c r="E60" s="196" t="inlineStr">
        <is>
          <t>AT-NE</t>
        </is>
      </c>
      <c r="F60" s="196" t="inlineStr">
        <is>
          <t>BIL94C</t>
        </is>
      </c>
      <c r="G60" s="205" t="inlineStr">
        <is>
          <t>NWC</t>
        </is>
      </c>
      <c r="H60" s="196" t="inlineStr">
        <is>
          <t>LLSWO</t>
        </is>
      </c>
      <c r="I60" s="196" t="inlineStr">
        <is>
          <t>UNKN</t>
        </is>
      </c>
      <c r="J60" s="192">
        <v>15977</v>
      </c>
      <c r="K60" s="191" t="inlineStr">
        <is>
          <t/>
        </is>
      </c>
      <c r="L60" s="191" t="inlineStr">
        <is>
          <t/>
        </is>
      </c>
      <c r="M60" s="191" t="inlineStr">
        <is>
          <t/>
        </is>
      </c>
      <c r="N60" s="196" t="inlineStr">
        <is>
          <t>UN</t>
        </is>
      </c>
      <c r="O60" s="289">
        <v>1</v>
      </c>
      <c r="P60" s="289" t="inlineStr">
        <is>
          <t/>
        </is>
      </c>
      <c r="Q60" s="300" t="inlineStr">
        <is>
          <t/>
        </is>
      </c>
      <c r="R60" s="196" t="inlineStr">
        <is>
          <t/>
        </is>
      </c>
      <c r="S60" s="196" t="inlineStr">
        <is>
          <t/>
        </is>
      </c>
      <c r="T60" s="196" t="inlineStr">
        <is>
          <t/>
        </is>
      </c>
    </row>
    <row r="61">
      <c r="A61" s="196" t="inlineStr">
        <is>
          <t>ESP</t>
        </is>
      </c>
      <c r="B61" s="196" t="inlineStr">
        <is>
          <t>Coruña</t>
        </is>
      </c>
      <c r="C61" s="191">
        <v>2012</v>
      </c>
      <c r="D61" s="196" t="inlineStr">
        <is>
          <t>DOL</t>
        </is>
      </c>
      <c r="E61" s="196" t="inlineStr">
        <is>
          <t>AT-SE</t>
        </is>
      </c>
      <c r="F61" s="196" t="inlineStr">
        <is>
          <t>BIL97</t>
        </is>
      </c>
      <c r="G61" s="205" t="inlineStr">
        <is>
          <t>SE</t>
        </is>
      </c>
      <c r="H61" s="196" t="inlineStr">
        <is>
          <t>LLSWO</t>
        </is>
      </c>
      <c r="I61" s="196" t="inlineStr">
        <is>
          <t>UNKN</t>
        </is>
      </c>
      <c r="J61" s="192">
        <v>38073</v>
      </c>
      <c r="K61" s="191" t="inlineStr">
        <is>
          <t/>
        </is>
      </c>
      <c r="L61" s="191" t="inlineStr">
        <is>
          <t/>
        </is>
      </c>
      <c r="M61" s="191" t="inlineStr">
        <is>
          <t/>
        </is>
      </c>
      <c r="N61" s="196" t="inlineStr">
        <is>
          <t>UN</t>
        </is>
      </c>
      <c r="O61" s="289">
        <v>1</v>
      </c>
      <c r="P61" s="289" t="inlineStr">
        <is>
          <t/>
        </is>
      </c>
      <c r="Q61" s="300" t="inlineStr">
        <is>
          <t/>
        </is>
      </c>
      <c r="R61" s="196" t="inlineStr">
        <is>
          <t/>
        </is>
      </c>
      <c r="S61" s="196" t="inlineStr">
        <is>
          <t/>
        </is>
      </c>
      <c r="T61" s="196" t="inlineStr">
        <is>
          <t/>
        </is>
      </c>
    </row>
    <row r="62">
      <c r="A62" s="196" t="inlineStr">
        <is>
          <t>ESP</t>
        </is>
      </c>
      <c r="B62" s="196" t="inlineStr">
        <is>
          <t>Coruña</t>
        </is>
      </c>
      <c r="C62" s="191">
        <v>2012</v>
      </c>
      <c r="D62" s="196" t="inlineStr">
        <is>
          <t>DOL</t>
        </is>
      </c>
      <c r="E62" s="196" t="inlineStr">
        <is>
          <t>AT-SW</t>
        </is>
      </c>
      <c r="F62" s="196" t="inlineStr">
        <is>
          <t>BIL96</t>
        </is>
      </c>
      <c r="G62" s="205" t="inlineStr">
        <is>
          <t>SW</t>
        </is>
      </c>
      <c r="H62" s="196" t="inlineStr">
        <is>
          <t>LLSWO</t>
        </is>
      </c>
      <c r="I62" s="196" t="inlineStr">
        <is>
          <t>UNKN</t>
        </is>
      </c>
      <c r="J62" s="192">
        <v>94894</v>
      </c>
      <c r="K62" s="191" t="inlineStr">
        <is>
          <t/>
        </is>
      </c>
      <c r="L62" s="191" t="inlineStr">
        <is>
          <t/>
        </is>
      </c>
      <c r="M62" s="191" t="inlineStr">
        <is>
          <t/>
        </is>
      </c>
      <c r="N62" s="196" t="inlineStr">
        <is>
          <t>UN</t>
        </is>
      </c>
      <c r="O62" s="289">
        <v>1</v>
      </c>
      <c r="P62" s="289" t="inlineStr">
        <is>
          <t/>
        </is>
      </c>
      <c r="Q62" s="300" t="inlineStr">
        <is>
          <t/>
        </is>
      </c>
      <c r="R62" s="196" t="inlineStr">
        <is>
          <t/>
        </is>
      </c>
      <c r="S62" s="196" t="inlineStr">
        <is>
          <t/>
        </is>
      </c>
      <c r="T62" s="196" t="inlineStr">
        <is>
          <t/>
        </is>
      </c>
    </row>
    <row r="63">
      <c r="A63" s="196" t="inlineStr">
        <is>
          <t>ESP</t>
        </is>
      </c>
      <c r="B63" s="196" t="inlineStr">
        <is>
          <t>Coruña</t>
        </is>
      </c>
      <c r="C63" s="191">
        <v>2012</v>
      </c>
      <c r="D63" s="196" t="inlineStr">
        <is>
          <t>LEC</t>
        </is>
      </c>
      <c r="E63" s="196" t="inlineStr">
        <is>
          <t>AT-NE</t>
        </is>
      </c>
      <c r="F63" s="196" t="inlineStr">
        <is>
          <t>BIL94B</t>
        </is>
      </c>
      <c r="G63" s="205" t="inlineStr">
        <is>
          <t>NE</t>
        </is>
      </c>
      <c r="H63" s="196" t="inlineStr">
        <is>
          <t>LLSWO</t>
        </is>
      </c>
      <c r="I63" s="196" t="inlineStr">
        <is>
          <t>UNKN</t>
        </is>
      </c>
      <c r="J63" s="192">
        <v>44523</v>
      </c>
      <c r="K63" s="191" t="inlineStr">
        <is>
          <t/>
        </is>
      </c>
      <c r="L63" s="191" t="inlineStr">
        <is>
          <t/>
        </is>
      </c>
      <c r="M63" s="191" t="inlineStr">
        <is>
          <t/>
        </is>
      </c>
      <c r="N63" s="196" t="inlineStr">
        <is>
          <t>UN</t>
        </is>
      </c>
      <c r="O63" s="289">
        <v>1</v>
      </c>
      <c r="P63" s="289" t="inlineStr">
        <is>
          <t/>
        </is>
      </c>
      <c r="Q63" s="300" t="inlineStr">
        <is>
          <t/>
        </is>
      </c>
      <c r="R63" s="196" t="inlineStr">
        <is>
          <t/>
        </is>
      </c>
      <c r="S63" s="196" t="inlineStr">
        <is>
          <t/>
        </is>
      </c>
      <c r="T63" s="196" t="inlineStr">
        <is>
          <t/>
        </is>
      </c>
    </row>
    <row r="64">
      <c r="A64" s="196" t="inlineStr">
        <is>
          <t>ESP</t>
        </is>
      </c>
      <c r="B64" s="196" t="inlineStr">
        <is>
          <t>Coruña</t>
        </is>
      </c>
      <c r="C64" s="191">
        <v>2012</v>
      </c>
      <c r="D64" s="196" t="inlineStr">
        <is>
          <t>LEC</t>
        </is>
      </c>
      <c r="E64" s="196" t="inlineStr">
        <is>
          <t>AT-NE</t>
        </is>
      </c>
      <c r="F64" s="196" t="inlineStr">
        <is>
          <t>BIL94C</t>
        </is>
      </c>
      <c r="G64" s="205" t="inlineStr">
        <is>
          <t>NWC</t>
        </is>
      </c>
      <c r="H64" s="196" t="inlineStr">
        <is>
          <t>LLSWO</t>
        </is>
      </c>
      <c r="I64" s="196" t="inlineStr">
        <is>
          <t>UNKN</t>
        </is>
      </c>
      <c r="J64" s="192">
        <v>104837</v>
      </c>
      <c r="K64" s="191" t="inlineStr">
        <is>
          <t/>
        </is>
      </c>
      <c r="L64" s="191" t="inlineStr">
        <is>
          <t/>
        </is>
      </c>
      <c r="M64" s="191" t="inlineStr">
        <is>
          <t/>
        </is>
      </c>
      <c r="N64" s="196" t="inlineStr">
        <is>
          <t>UN</t>
        </is>
      </c>
      <c r="O64" s="289">
        <v>1</v>
      </c>
      <c r="P64" s="289" t="inlineStr">
        <is>
          <t/>
        </is>
      </c>
      <c r="Q64" s="300" t="inlineStr">
        <is>
          <t/>
        </is>
      </c>
      <c r="R64" s="196" t="inlineStr">
        <is>
          <t/>
        </is>
      </c>
      <c r="S64" s="196" t="inlineStr">
        <is>
          <t/>
        </is>
      </c>
      <c r="T64" s="196" t="inlineStr">
        <is>
          <t/>
        </is>
      </c>
    </row>
    <row r="65">
      <c r="A65" s="196" t="inlineStr">
        <is>
          <t>ESP</t>
        </is>
      </c>
      <c r="B65" s="196" t="inlineStr">
        <is>
          <t>Coruña</t>
        </is>
      </c>
      <c r="C65" s="191">
        <v>2012</v>
      </c>
      <c r="D65" s="196" t="inlineStr">
        <is>
          <t>LEC</t>
        </is>
      </c>
      <c r="E65" s="196" t="inlineStr">
        <is>
          <t>AT-SE</t>
        </is>
      </c>
      <c r="F65" s="196" t="inlineStr">
        <is>
          <t>BIL97</t>
        </is>
      </c>
      <c r="G65" s="205" t="inlineStr">
        <is>
          <t>SE</t>
        </is>
      </c>
      <c r="H65" s="196" t="inlineStr">
        <is>
          <t>LLSWO</t>
        </is>
      </c>
      <c r="I65" s="196" t="inlineStr">
        <is>
          <t>UNKN</t>
        </is>
      </c>
      <c r="J65" s="192">
        <v>125962</v>
      </c>
      <c r="K65" s="191" t="inlineStr">
        <is>
          <t/>
        </is>
      </c>
      <c r="L65" s="191" t="inlineStr">
        <is>
          <t/>
        </is>
      </c>
      <c r="M65" s="191" t="inlineStr">
        <is>
          <t/>
        </is>
      </c>
      <c r="N65" s="196" t="inlineStr">
        <is>
          <t>UN</t>
        </is>
      </c>
      <c r="O65" s="289">
        <v>1</v>
      </c>
      <c r="P65" s="289" t="inlineStr">
        <is>
          <t/>
        </is>
      </c>
      <c r="Q65" s="300" t="inlineStr">
        <is>
          <t/>
        </is>
      </c>
      <c r="R65" s="196" t="inlineStr">
        <is>
          <t/>
        </is>
      </c>
      <c r="S65" s="196" t="inlineStr">
        <is>
          <t/>
        </is>
      </c>
      <c r="T65" s="196" t="inlineStr">
        <is>
          <t/>
        </is>
      </c>
    </row>
    <row r="66">
      <c r="A66" s="196" t="inlineStr">
        <is>
          <t>ESP</t>
        </is>
      </c>
      <c r="B66" s="196" t="inlineStr">
        <is>
          <t>Coruña</t>
        </is>
      </c>
      <c r="C66" s="191">
        <v>2012</v>
      </c>
      <c r="D66" s="196" t="inlineStr">
        <is>
          <t>LEC</t>
        </is>
      </c>
      <c r="E66" s="196" t="inlineStr">
        <is>
          <t>AT-SW</t>
        </is>
      </c>
      <c r="F66" s="196" t="inlineStr">
        <is>
          <t>BIL96</t>
        </is>
      </c>
      <c r="G66" s="205" t="inlineStr">
        <is>
          <t>SW</t>
        </is>
      </c>
      <c r="H66" s="196" t="inlineStr">
        <is>
          <t>LLSWO</t>
        </is>
      </c>
      <c r="I66" s="196" t="inlineStr">
        <is>
          <t>UNKN</t>
        </is>
      </c>
      <c r="J66" s="192">
        <v>235392</v>
      </c>
      <c r="K66" s="191" t="inlineStr">
        <is>
          <t/>
        </is>
      </c>
      <c r="L66" s="191" t="inlineStr">
        <is>
          <t/>
        </is>
      </c>
      <c r="M66" s="191" t="inlineStr">
        <is>
          <t/>
        </is>
      </c>
      <c r="N66" s="196" t="inlineStr">
        <is>
          <t>UN</t>
        </is>
      </c>
      <c r="O66" s="289">
        <v>1</v>
      </c>
      <c r="P66" s="289" t="inlineStr">
        <is>
          <t/>
        </is>
      </c>
      <c r="Q66" s="300" t="inlineStr">
        <is>
          <t/>
        </is>
      </c>
      <c r="R66" s="196" t="inlineStr">
        <is>
          <t/>
        </is>
      </c>
      <c r="S66" s="196" t="inlineStr">
        <is>
          <t/>
        </is>
      </c>
      <c r="T66" s="196" t="inlineStr">
        <is>
          <t/>
        </is>
      </c>
    </row>
    <row r="67">
      <c r="A67" s="196" t="inlineStr">
        <is>
          <t>ESP</t>
        </is>
      </c>
      <c r="B67" s="196" t="inlineStr">
        <is>
          <t>Coruña</t>
        </is>
      </c>
      <c r="C67" s="191">
        <v>2012</v>
      </c>
      <c r="D67" s="196" t="inlineStr">
        <is>
          <t>LMA</t>
        </is>
      </c>
      <c r="E67" s="196" t="inlineStr">
        <is>
          <t>AT-NE</t>
        </is>
      </c>
      <c r="F67" s="196" t="inlineStr">
        <is>
          <t>BIL94B</t>
        </is>
      </c>
      <c r="G67" s="205" t="inlineStr">
        <is>
          <t>NE</t>
        </is>
      </c>
      <c r="H67" s="196" t="inlineStr">
        <is>
          <t>LLSWO</t>
        </is>
      </c>
      <c r="I67" s="196" t="inlineStr">
        <is>
          <t>UNKN</t>
        </is>
      </c>
      <c r="J67" s="192">
        <v>19356</v>
      </c>
      <c r="K67" s="191" t="inlineStr">
        <is>
          <t/>
        </is>
      </c>
      <c r="L67" s="191" t="inlineStr">
        <is>
          <t/>
        </is>
      </c>
      <c r="M67" s="191" t="inlineStr">
        <is>
          <t/>
        </is>
      </c>
      <c r="N67" s="196" t="inlineStr">
        <is>
          <t>UN</t>
        </is>
      </c>
      <c r="O67" s="289">
        <v>1</v>
      </c>
      <c r="P67" s="289" t="inlineStr">
        <is>
          <t/>
        </is>
      </c>
      <c r="Q67" s="300" t="inlineStr">
        <is>
          <t/>
        </is>
      </c>
      <c r="R67" s="196" t="inlineStr">
        <is>
          <t/>
        </is>
      </c>
      <c r="S67" s="196" t="inlineStr">
        <is>
          <t/>
        </is>
      </c>
      <c r="T67" s="196" t="inlineStr">
        <is>
          <t/>
        </is>
      </c>
    </row>
    <row r="68">
      <c r="A68" s="196" t="inlineStr">
        <is>
          <t>ESP</t>
        </is>
      </c>
      <c r="B68" s="196" t="inlineStr">
        <is>
          <t>Coruña</t>
        </is>
      </c>
      <c r="C68" s="191">
        <v>2012</v>
      </c>
      <c r="D68" s="196" t="inlineStr">
        <is>
          <t>LMA</t>
        </is>
      </c>
      <c r="E68" s="196" t="inlineStr">
        <is>
          <t>AT-NE</t>
        </is>
      </c>
      <c r="F68" s="196" t="inlineStr">
        <is>
          <t>BIL94C</t>
        </is>
      </c>
      <c r="G68" s="205" t="inlineStr">
        <is>
          <t>NWC</t>
        </is>
      </c>
      <c r="H68" s="196" t="inlineStr">
        <is>
          <t>LLSWO</t>
        </is>
      </c>
      <c r="I68" s="196" t="inlineStr">
        <is>
          <t>UNKN</t>
        </is>
      </c>
      <c r="J68" s="192">
        <v>71144</v>
      </c>
      <c r="K68" s="191" t="inlineStr">
        <is>
          <t/>
        </is>
      </c>
      <c r="L68" s="191" t="inlineStr">
        <is>
          <t/>
        </is>
      </c>
      <c r="M68" s="191" t="inlineStr">
        <is>
          <t/>
        </is>
      </c>
      <c r="N68" s="196" t="inlineStr">
        <is>
          <t>UN</t>
        </is>
      </c>
      <c r="O68" s="289">
        <v>1</v>
      </c>
      <c r="P68" s="289" t="inlineStr">
        <is>
          <t/>
        </is>
      </c>
      <c r="Q68" s="300" t="inlineStr">
        <is>
          <t/>
        </is>
      </c>
      <c r="R68" s="196" t="inlineStr">
        <is>
          <t/>
        </is>
      </c>
      <c r="S68" s="196" t="inlineStr">
        <is>
          <t/>
        </is>
      </c>
      <c r="T68" s="196" t="inlineStr">
        <is>
          <t/>
        </is>
      </c>
    </row>
    <row r="69">
      <c r="A69" s="196" t="inlineStr">
        <is>
          <t>ESP</t>
        </is>
      </c>
      <c r="B69" s="196" t="inlineStr">
        <is>
          <t>Coruña</t>
        </is>
      </c>
      <c r="C69" s="191">
        <v>2012</v>
      </c>
      <c r="D69" s="196" t="inlineStr">
        <is>
          <t>LMA</t>
        </is>
      </c>
      <c r="E69" s="196" t="inlineStr">
        <is>
          <t>AT-SE</t>
        </is>
      </c>
      <c r="F69" s="196" t="inlineStr">
        <is>
          <t>BIL97</t>
        </is>
      </c>
      <c r="G69" s="205" t="inlineStr">
        <is>
          <t>SE</t>
        </is>
      </c>
      <c r="H69" s="196" t="inlineStr">
        <is>
          <t>LLSWO</t>
        </is>
      </c>
      <c r="I69" s="196" t="inlineStr">
        <is>
          <t>UNKN</t>
        </is>
      </c>
      <c r="J69" s="192">
        <v>18625</v>
      </c>
      <c r="K69" s="191" t="inlineStr">
        <is>
          <t/>
        </is>
      </c>
      <c r="L69" s="191" t="inlineStr">
        <is>
          <t/>
        </is>
      </c>
      <c r="M69" s="191" t="inlineStr">
        <is>
          <t/>
        </is>
      </c>
      <c r="N69" s="196" t="inlineStr">
        <is>
          <t>UN</t>
        </is>
      </c>
      <c r="O69" s="289">
        <v>1</v>
      </c>
      <c r="P69" s="289" t="inlineStr">
        <is>
          <t/>
        </is>
      </c>
      <c r="Q69" s="300" t="inlineStr">
        <is>
          <t/>
        </is>
      </c>
      <c r="R69" s="196" t="inlineStr">
        <is>
          <t/>
        </is>
      </c>
      <c r="S69" s="196" t="inlineStr">
        <is>
          <t/>
        </is>
      </c>
      <c r="T69" s="196" t="inlineStr">
        <is>
          <t/>
        </is>
      </c>
    </row>
    <row r="70">
      <c r="A70" s="196" t="inlineStr">
        <is>
          <t>ESP</t>
        </is>
      </c>
      <c r="B70" s="196" t="inlineStr">
        <is>
          <t>Coruña</t>
        </is>
      </c>
      <c r="C70" s="191">
        <v>2012</v>
      </c>
      <c r="D70" s="196" t="inlineStr">
        <is>
          <t>LMA</t>
        </is>
      </c>
      <c r="E70" s="196" t="inlineStr">
        <is>
          <t>AT-SW</t>
        </is>
      </c>
      <c r="F70" s="196" t="inlineStr">
        <is>
          <t>BIL96</t>
        </is>
      </c>
      <c r="G70" s="205" t="inlineStr">
        <is>
          <t>SW</t>
        </is>
      </c>
      <c r="H70" s="196" t="inlineStr">
        <is>
          <t>LLSWO</t>
        </is>
      </c>
      <c r="I70" s="196" t="inlineStr">
        <is>
          <t>UNKN</t>
        </is>
      </c>
      <c r="J70" s="192">
        <v>7412</v>
      </c>
      <c r="K70" s="191" t="inlineStr">
        <is>
          <t/>
        </is>
      </c>
      <c r="L70" s="191" t="inlineStr">
        <is>
          <t/>
        </is>
      </c>
      <c r="M70" s="191" t="inlineStr">
        <is>
          <t/>
        </is>
      </c>
      <c r="N70" s="196" t="inlineStr">
        <is>
          <t>UN</t>
        </is>
      </c>
      <c r="O70" s="289">
        <v>1</v>
      </c>
      <c r="P70" s="289" t="inlineStr">
        <is>
          <t/>
        </is>
      </c>
      <c r="Q70" s="300" t="inlineStr">
        <is>
          <t/>
        </is>
      </c>
      <c r="R70" s="196" t="inlineStr">
        <is>
          <t/>
        </is>
      </c>
      <c r="S70" s="196" t="inlineStr">
        <is>
          <t/>
        </is>
      </c>
      <c r="T70" s="196" t="inlineStr">
        <is>
          <t/>
        </is>
      </c>
    </row>
    <row r="71">
      <c r="A71" s="196" t="inlineStr">
        <is>
          <t>ESP</t>
        </is>
      </c>
      <c r="B71" s="196" t="inlineStr">
        <is>
          <t>Coruña</t>
        </is>
      </c>
      <c r="C71" s="191">
        <v>2012</v>
      </c>
      <c r="D71" s="196" t="inlineStr">
        <is>
          <t>MLS</t>
        </is>
      </c>
      <c r="E71" s="196" t="inlineStr">
        <is>
          <t>AT-SE</t>
        </is>
      </c>
      <c r="F71" s="196" t="inlineStr">
        <is>
          <t>BIL97</t>
        </is>
      </c>
      <c r="G71" s="205" t="inlineStr">
        <is>
          <t>SE</t>
        </is>
      </c>
      <c r="H71" s="196" t="inlineStr">
        <is>
          <t>LLSWO</t>
        </is>
      </c>
      <c r="I71" s="196" t="inlineStr">
        <is>
          <t>UNKN</t>
        </is>
      </c>
      <c r="J71" s="192">
        <v>5384</v>
      </c>
      <c r="K71" s="191" t="inlineStr">
        <is>
          <t/>
        </is>
      </c>
      <c r="L71" s="191" t="inlineStr">
        <is>
          <t/>
        </is>
      </c>
      <c r="M71" s="191" t="inlineStr">
        <is>
          <t/>
        </is>
      </c>
      <c r="N71" s="196" t="inlineStr">
        <is>
          <t>UN</t>
        </is>
      </c>
      <c r="O71" s="289">
        <v>1</v>
      </c>
      <c r="P71" s="289" t="inlineStr">
        <is>
          <t/>
        </is>
      </c>
      <c r="Q71" s="300" t="inlineStr">
        <is>
          <t/>
        </is>
      </c>
      <c r="R71" s="196" t="inlineStr">
        <is>
          <t/>
        </is>
      </c>
      <c r="S71" s="196" t="inlineStr">
        <is>
          <t/>
        </is>
      </c>
      <c r="T71" s="196" t="inlineStr">
        <is>
          <t/>
        </is>
      </c>
    </row>
    <row r="72">
      <c r="A72" s="196" t="inlineStr">
        <is>
          <t>ESP</t>
        </is>
      </c>
      <c r="B72" s="196" t="inlineStr">
        <is>
          <t>Coruña</t>
        </is>
      </c>
      <c r="C72" s="191">
        <v>2012</v>
      </c>
      <c r="D72" s="196" t="inlineStr">
        <is>
          <t>MLS</t>
        </is>
      </c>
      <c r="E72" s="196" t="inlineStr">
        <is>
          <t>AT-SW</t>
        </is>
      </c>
      <c r="F72" s="196" t="inlineStr">
        <is>
          <t>BIL96</t>
        </is>
      </c>
      <c r="G72" s="205" t="inlineStr">
        <is>
          <t>SW</t>
        </is>
      </c>
      <c r="H72" s="196" t="inlineStr">
        <is>
          <t>LLSWO</t>
        </is>
      </c>
      <c r="I72" s="196" t="inlineStr">
        <is>
          <t>UNKN</t>
        </is>
      </c>
      <c r="J72" s="192">
        <v>11043</v>
      </c>
      <c r="K72" s="191" t="inlineStr">
        <is>
          <t/>
        </is>
      </c>
      <c r="L72" s="191" t="inlineStr">
        <is>
          <t/>
        </is>
      </c>
      <c r="M72" s="191" t="inlineStr">
        <is>
          <t/>
        </is>
      </c>
      <c r="N72" s="196" t="inlineStr">
        <is>
          <t>UN</t>
        </is>
      </c>
      <c r="O72" s="289">
        <v>1</v>
      </c>
      <c r="P72" s="289" t="inlineStr">
        <is>
          <t/>
        </is>
      </c>
      <c r="Q72" s="300" t="inlineStr">
        <is>
          <t/>
        </is>
      </c>
      <c r="R72" s="196" t="inlineStr">
        <is>
          <t/>
        </is>
      </c>
      <c r="S72" s="196" t="inlineStr">
        <is>
          <t/>
        </is>
      </c>
      <c r="T72" s="196" t="inlineStr">
        <is>
          <t/>
        </is>
      </c>
    </row>
    <row r="73">
      <c r="A73" s="196" t="inlineStr">
        <is>
          <t>ESP</t>
        </is>
      </c>
      <c r="B73" s="196" t="inlineStr">
        <is>
          <t>Coruña</t>
        </is>
      </c>
      <c r="C73" s="191">
        <v>2012</v>
      </c>
      <c r="D73" s="196" t="inlineStr">
        <is>
          <t>OIL</t>
        </is>
      </c>
      <c r="E73" s="196" t="inlineStr">
        <is>
          <t>AT-NE</t>
        </is>
      </c>
      <c r="F73" s="196" t="inlineStr">
        <is>
          <t>BIL94B</t>
        </is>
      </c>
      <c r="G73" s="205" t="inlineStr">
        <is>
          <t>NE</t>
        </is>
      </c>
      <c r="H73" s="196" t="inlineStr">
        <is>
          <t>LLSWO</t>
        </is>
      </c>
      <c r="I73" s="196" t="inlineStr">
        <is>
          <t>UNKN</t>
        </is>
      </c>
      <c r="J73" s="192">
        <v>95</v>
      </c>
      <c r="K73" s="191" t="inlineStr">
        <is>
          <t/>
        </is>
      </c>
      <c r="L73" s="191" t="inlineStr">
        <is>
          <t/>
        </is>
      </c>
      <c r="M73" s="191" t="inlineStr">
        <is>
          <t/>
        </is>
      </c>
      <c r="N73" s="196" t="inlineStr">
        <is>
          <t>UN</t>
        </is>
      </c>
      <c r="O73" s="289">
        <v>1</v>
      </c>
      <c r="P73" s="289" t="inlineStr">
        <is>
          <t/>
        </is>
      </c>
      <c r="Q73" s="300" t="inlineStr">
        <is>
          <t/>
        </is>
      </c>
      <c r="R73" s="196" t="inlineStr">
        <is>
          <t/>
        </is>
      </c>
      <c r="S73" s="196" t="inlineStr">
        <is>
          <t/>
        </is>
      </c>
      <c r="T73" s="196" t="inlineStr">
        <is>
          <t/>
        </is>
      </c>
    </row>
    <row r="74">
      <c r="A74" s="196" t="inlineStr">
        <is>
          <t>ESP</t>
        </is>
      </c>
      <c r="B74" s="196" t="inlineStr">
        <is>
          <t>Coruña</t>
        </is>
      </c>
      <c r="C74" s="191">
        <v>2012</v>
      </c>
      <c r="D74" s="196" t="inlineStr">
        <is>
          <t>OIL</t>
        </is>
      </c>
      <c r="E74" s="196" t="inlineStr">
        <is>
          <t>AT-NE</t>
        </is>
      </c>
      <c r="F74" s="196" t="inlineStr">
        <is>
          <t>BIL94C</t>
        </is>
      </c>
      <c r="G74" s="205" t="inlineStr">
        <is>
          <t>NWC</t>
        </is>
      </c>
      <c r="H74" s="196" t="inlineStr">
        <is>
          <t>LLSWO</t>
        </is>
      </c>
      <c r="I74" s="196" t="inlineStr">
        <is>
          <t>UNKN</t>
        </is>
      </c>
      <c r="J74" s="192">
        <v>507</v>
      </c>
      <c r="K74" s="191" t="inlineStr">
        <is>
          <t/>
        </is>
      </c>
      <c r="L74" s="191" t="inlineStr">
        <is>
          <t/>
        </is>
      </c>
      <c r="M74" s="191" t="inlineStr">
        <is>
          <t/>
        </is>
      </c>
      <c r="N74" s="196" t="inlineStr">
        <is>
          <t>UN</t>
        </is>
      </c>
      <c r="O74" s="289">
        <v>1</v>
      </c>
      <c r="P74" s="289" t="inlineStr">
        <is>
          <t/>
        </is>
      </c>
      <c r="Q74" s="300" t="inlineStr">
        <is>
          <t/>
        </is>
      </c>
      <c r="R74" s="196" t="inlineStr">
        <is>
          <t/>
        </is>
      </c>
      <c r="S74" s="196" t="inlineStr">
        <is>
          <t/>
        </is>
      </c>
      <c r="T74" s="196" t="inlineStr">
        <is>
          <t/>
        </is>
      </c>
    </row>
    <row r="75">
      <c r="A75" s="196" t="inlineStr">
        <is>
          <t>ESP</t>
        </is>
      </c>
      <c r="B75" s="196" t="inlineStr">
        <is>
          <t>Coruña</t>
        </is>
      </c>
      <c r="C75" s="191">
        <v>2012</v>
      </c>
      <c r="D75" s="196" t="inlineStr">
        <is>
          <t>OIL</t>
        </is>
      </c>
      <c r="E75" s="196" t="inlineStr">
        <is>
          <t>AT-SE</t>
        </is>
      </c>
      <c r="F75" s="196" t="inlineStr">
        <is>
          <t>BIL97</t>
        </is>
      </c>
      <c r="G75" s="205" t="inlineStr">
        <is>
          <t>SE</t>
        </is>
      </c>
      <c r="H75" s="196" t="inlineStr">
        <is>
          <t>LLSWO</t>
        </is>
      </c>
      <c r="I75" s="196" t="inlineStr">
        <is>
          <t>UNKN</t>
        </is>
      </c>
      <c r="J75" s="192">
        <v>5093</v>
      </c>
      <c r="K75" s="191" t="inlineStr">
        <is>
          <t/>
        </is>
      </c>
      <c r="L75" s="191" t="inlineStr">
        <is>
          <t/>
        </is>
      </c>
      <c r="M75" s="191" t="inlineStr">
        <is>
          <t/>
        </is>
      </c>
      <c r="N75" s="196" t="inlineStr">
        <is>
          <t>UN</t>
        </is>
      </c>
      <c r="O75" s="289">
        <v>1</v>
      </c>
      <c r="P75" s="289" t="inlineStr">
        <is>
          <t/>
        </is>
      </c>
      <c r="Q75" s="300" t="inlineStr">
        <is>
          <t/>
        </is>
      </c>
      <c r="R75" s="196" t="inlineStr">
        <is>
          <t/>
        </is>
      </c>
      <c r="S75" s="196" t="inlineStr">
        <is>
          <t/>
        </is>
      </c>
      <c r="T75" s="196" t="inlineStr">
        <is>
          <t/>
        </is>
      </c>
    </row>
    <row r="76">
      <c r="A76" s="196" t="inlineStr">
        <is>
          <t>ESP</t>
        </is>
      </c>
      <c r="B76" s="196" t="inlineStr">
        <is>
          <t>Coruña</t>
        </is>
      </c>
      <c r="C76" s="191">
        <v>2012</v>
      </c>
      <c r="D76" s="196" t="inlineStr">
        <is>
          <t>OIL</t>
        </is>
      </c>
      <c r="E76" s="196" t="inlineStr">
        <is>
          <t>AT-SW</t>
        </is>
      </c>
      <c r="F76" s="196" t="inlineStr">
        <is>
          <t>BIL96</t>
        </is>
      </c>
      <c r="G76" s="205" t="inlineStr">
        <is>
          <t>SW</t>
        </is>
      </c>
      <c r="H76" s="196" t="inlineStr">
        <is>
          <t>LLSWO</t>
        </is>
      </c>
      <c r="I76" s="196" t="inlineStr">
        <is>
          <t>UNKN</t>
        </is>
      </c>
      <c r="J76" s="192">
        <v>14269</v>
      </c>
      <c r="K76" s="191" t="inlineStr">
        <is>
          <t/>
        </is>
      </c>
      <c r="L76" s="191" t="inlineStr">
        <is>
          <t/>
        </is>
      </c>
      <c r="M76" s="191" t="inlineStr">
        <is>
          <t/>
        </is>
      </c>
      <c r="N76" s="196" t="inlineStr">
        <is>
          <t>UN</t>
        </is>
      </c>
      <c r="O76" s="289">
        <v>1</v>
      </c>
      <c r="P76" s="289" t="inlineStr">
        <is>
          <t/>
        </is>
      </c>
      <c r="Q76" s="300" t="inlineStr">
        <is>
          <t/>
        </is>
      </c>
      <c r="R76" s="196" t="inlineStr">
        <is>
          <t/>
        </is>
      </c>
      <c r="S76" s="196" t="inlineStr">
        <is>
          <t/>
        </is>
      </c>
      <c r="T76" s="196" t="inlineStr">
        <is>
          <t/>
        </is>
      </c>
    </row>
    <row r="77">
      <c r="A77" s="196" t="inlineStr">
        <is>
          <t>ESP</t>
        </is>
      </c>
      <c r="B77" s="196" t="inlineStr">
        <is>
          <t>Coruña</t>
        </is>
      </c>
      <c r="C77" s="191">
        <v>2012</v>
      </c>
      <c r="D77" s="196" t="inlineStr">
        <is>
          <t>POA</t>
        </is>
      </c>
      <c r="E77" s="196" t="inlineStr">
        <is>
          <t>AT-NE</t>
        </is>
      </c>
      <c r="F77" s="196" t="inlineStr">
        <is>
          <t>BIL94B</t>
        </is>
      </c>
      <c r="G77" s="205" t="inlineStr">
        <is>
          <t>NE</t>
        </is>
      </c>
      <c r="H77" s="196" t="inlineStr">
        <is>
          <t>LLSWO</t>
        </is>
      </c>
      <c r="I77" s="196" t="inlineStr">
        <is>
          <t>UNKN</t>
        </is>
      </c>
      <c r="J77" s="192">
        <v>545</v>
      </c>
      <c r="K77" s="191" t="inlineStr">
        <is>
          <t/>
        </is>
      </c>
      <c r="L77" s="191" t="inlineStr">
        <is>
          <t/>
        </is>
      </c>
      <c r="M77" s="191" t="inlineStr">
        <is>
          <t/>
        </is>
      </c>
      <c r="N77" s="196" t="inlineStr">
        <is>
          <t>UN</t>
        </is>
      </c>
      <c r="O77" s="289">
        <v>1</v>
      </c>
      <c r="P77" s="289" t="inlineStr">
        <is>
          <t/>
        </is>
      </c>
      <c r="Q77" s="300" t="inlineStr">
        <is>
          <t/>
        </is>
      </c>
      <c r="R77" s="196" t="inlineStr">
        <is>
          <t/>
        </is>
      </c>
      <c r="S77" s="196" t="inlineStr">
        <is>
          <t/>
        </is>
      </c>
      <c r="T77" s="196" t="inlineStr">
        <is>
          <t/>
        </is>
      </c>
    </row>
    <row r="78">
      <c r="A78" s="196" t="inlineStr">
        <is>
          <t>ESP</t>
        </is>
      </c>
      <c r="B78" s="196" t="inlineStr">
        <is>
          <t>Coruña</t>
        </is>
      </c>
      <c r="C78" s="191">
        <v>2012</v>
      </c>
      <c r="D78" s="196" t="inlineStr">
        <is>
          <t>RSK</t>
        </is>
      </c>
      <c r="E78" s="196" t="inlineStr">
        <is>
          <t>AT-NE</t>
        </is>
      </c>
      <c r="F78" s="196" t="inlineStr">
        <is>
          <t>BIL94B</t>
        </is>
      </c>
      <c r="G78" s="205" t="inlineStr">
        <is>
          <t>NE</t>
        </is>
      </c>
      <c r="H78" s="196" t="inlineStr">
        <is>
          <t>LLSWO</t>
        </is>
      </c>
      <c r="I78" s="196" t="inlineStr">
        <is>
          <t>UNKN</t>
        </is>
      </c>
      <c r="J78" s="192">
        <v>7351</v>
      </c>
      <c r="K78" s="191" t="inlineStr">
        <is>
          <t/>
        </is>
      </c>
      <c r="L78" s="191" t="inlineStr">
        <is>
          <t/>
        </is>
      </c>
      <c r="M78" s="191" t="inlineStr">
        <is>
          <t/>
        </is>
      </c>
      <c r="N78" s="196" t="inlineStr">
        <is>
          <t>UN</t>
        </is>
      </c>
      <c r="O78" s="289">
        <v>1</v>
      </c>
      <c r="P78" s="289" t="inlineStr">
        <is>
          <t/>
        </is>
      </c>
      <c r="Q78" s="300" t="inlineStr">
        <is>
          <t/>
        </is>
      </c>
      <c r="R78" s="196" t="inlineStr">
        <is>
          <t/>
        </is>
      </c>
      <c r="S78" s="196" t="inlineStr">
        <is>
          <t/>
        </is>
      </c>
      <c r="T78" s="196" t="inlineStr">
        <is>
          <t/>
        </is>
      </c>
    </row>
    <row r="79">
      <c r="A79" s="196" t="inlineStr">
        <is>
          <t>ESP</t>
        </is>
      </c>
      <c r="B79" s="196" t="inlineStr">
        <is>
          <t>Coruña</t>
        </is>
      </c>
      <c r="C79" s="191">
        <v>2012</v>
      </c>
      <c r="D79" s="196" t="inlineStr">
        <is>
          <t>RSK</t>
        </is>
      </c>
      <c r="E79" s="196" t="inlineStr">
        <is>
          <t>AT-NE</t>
        </is>
      </c>
      <c r="F79" s="196" t="inlineStr">
        <is>
          <t>BIL94C</t>
        </is>
      </c>
      <c r="G79" s="205" t="inlineStr">
        <is>
          <t>NWC</t>
        </is>
      </c>
      <c r="H79" s="196" t="inlineStr">
        <is>
          <t>LLSWO</t>
        </is>
      </c>
      <c r="I79" s="196" t="inlineStr">
        <is>
          <t>UNKN</t>
        </is>
      </c>
      <c r="J79" s="192">
        <v>449</v>
      </c>
      <c r="K79" s="191" t="inlineStr">
        <is>
          <t/>
        </is>
      </c>
      <c r="L79" s="191" t="inlineStr">
        <is>
          <t/>
        </is>
      </c>
      <c r="M79" s="191" t="inlineStr">
        <is>
          <t/>
        </is>
      </c>
      <c r="N79" s="196" t="inlineStr">
        <is>
          <t>UN</t>
        </is>
      </c>
      <c r="O79" s="289">
        <v>1</v>
      </c>
      <c r="P79" s="289" t="inlineStr">
        <is>
          <t/>
        </is>
      </c>
      <c r="Q79" s="300" t="inlineStr">
        <is>
          <t/>
        </is>
      </c>
      <c r="R79" s="196" t="inlineStr">
        <is>
          <t/>
        </is>
      </c>
      <c r="S79" s="196" t="inlineStr">
        <is>
          <t/>
        </is>
      </c>
      <c r="T79" s="196" t="inlineStr">
        <is>
          <t/>
        </is>
      </c>
    </row>
    <row r="80">
      <c r="A80" s="196" t="inlineStr">
        <is>
          <t>ESP</t>
        </is>
      </c>
      <c r="B80" s="196" t="inlineStr">
        <is>
          <t>Coruña</t>
        </is>
      </c>
      <c r="C80" s="191">
        <v>2012</v>
      </c>
      <c r="D80" s="196" t="inlineStr">
        <is>
          <t>RSK</t>
        </is>
      </c>
      <c r="E80" s="196" t="inlineStr">
        <is>
          <t>AT-SE</t>
        </is>
      </c>
      <c r="F80" s="196" t="inlineStr">
        <is>
          <t>BIL97</t>
        </is>
      </c>
      <c r="G80" s="205" t="inlineStr">
        <is>
          <t>SE</t>
        </is>
      </c>
      <c r="H80" s="196" t="inlineStr">
        <is>
          <t>LLSWO</t>
        </is>
      </c>
      <c r="I80" s="196" t="inlineStr">
        <is>
          <t>UNKN</t>
        </is>
      </c>
      <c r="J80" s="192">
        <v>953</v>
      </c>
      <c r="K80" s="191" t="inlineStr">
        <is>
          <t/>
        </is>
      </c>
      <c r="L80" s="191" t="inlineStr">
        <is>
          <t/>
        </is>
      </c>
      <c r="M80" s="191" t="inlineStr">
        <is>
          <t/>
        </is>
      </c>
      <c r="N80" s="196" t="inlineStr">
        <is>
          <t>UN</t>
        </is>
      </c>
      <c r="O80" s="289">
        <v>1</v>
      </c>
      <c r="P80" s="289" t="inlineStr">
        <is>
          <t/>
        </is>
      </c>
      <c r="Q80" s="300" t="inlineStr">
        <is>
          <t/>
        </is>
      </c>
      <c r="R80" s="196" t="inlineStr">
        <is>
          <t/>
        </is>
      </c>
      <c r="S80" s="196" t="inlineStr">
        <is>
          <t/>
        </is>
      </c>
      <c r="T80" s="196" t="inlineStr">
        <is>
          <t/>
        </is>
      </c>
    </row>
    <row r="81">
      <c r="A81" s="196" t="inlineStr">
        <is>
          <t>ESP</t>
        </is>
      </c>
      <c r="B81" s="196" t="inlineStr">
        <is>
          <t>Coruña</t>
        </is>
      </c>
      <c r="C81" s="191">
        <v>2012</v>
      </c>
      <c r="D81" s="196" t="inlineStr">
        <is>
          <t>RSK</t>
        </is>
      </c>
      <c r="E81" s="196" t="inlineStr">
        <is>
          <t>AT-SW</t>
        </is>
      </c>
      <c r="F81" s="196" t="inlineStr">
        <is>
          <t>BIL96</t>
        </is>
      </c>
      <c r="G81" s="205" t="inlineStr">
        <is>
          <t>SW</t>
        </is>
      </c>
      <c r="H81" s="196" t="inlineStr">
        <is>
          <t>LLSWO</t>
        </is>
      </c>
      <c r="I81" s="196" t="inlineStr">
        <is>
          <t>UNKN</t>
        </is>
      </c>
      <c r="J81" s="192">
        <v>1430</v>
      </c>
      <c r="K81" s="191" t="inlineStr">
        <is>
          <t/>
        </is>
      </c>
      <c r="L81" s="191" t="inlineStr">
        <is>
          <t/>
        </is>
      </c>
      <c r="M81" s="191" t="inlineStr">
        <is>
          <t/>
        </is>
      </c>
      <c r="N81" s="196" t="inlineStr">
        <is>
          <t>UN</t>
        </is>
      </c>
      <c r="O81" s="289">
        <v>1</v>
      </c>
      <c r="P81" s="289" t="inlineStr">
        <is>
          <t/>
        </is>
      </c>
      <c r="Q81" s="300" t="inlineStr">
        <is>
          <t/>
        </is>
      </c>
      <c r="R81" s="196" t="inlineStr">
        <is>
          <t/>
        </is>
      </c>
      <c r="S81" s="196" t="inlineStr">
        <is>
          <t/>
        </is>
      </c>
      <c r="T81" s="196" t="inlineStr">
        <is>
          <t/>
        </is>
      </c>
    </row>
    <row r="82">
      <c r="A82" s="196" t="inlineStr">
        <is>
          <t>ESP</t>
        </is>
      </c>
      <c r="B82" s="196" t="inlineStr">
        <is>
          <t>Coruña</t>
        </is>
      </c>
      <c r="C82" s="191">
        <v>2012</v>
      </c>
      <c r="D82" s="196" t="inlineStr">
        <is>
          <t>RSP</t>
        </is>
      </c>
      <c r="E82" s="196" t="inlineStr">
        <is>
          <t>AT-NE</t>
        </is>
      </c>
      <c r="F82" s="196" t="inlineStr">
        <is>
          <t>BIL94C</t>
        </is>
      </c>
      <c r="G82" s="205" t="inlineStr">
        <is>
          <t>NWC</t>
        </is>
      </c>
      <c r="H82" s="196" t="inlineStr">
        <is>
          <t>LLSWO</t>
        </is>
      </c>
      <c r="I82" s="196" t="inlineStr">
        <is>
          <t>UNKN</t>
        </is>
      </c>
      <c r="J82" s="192">
        <v>18</v>
      </c>
      <c r="K82" s="191" t="inlineStr">
        <is>
          <t/>
        </is>
      </c>
      <c r="L82" s="191" t="inlineStr">
        <is>
          <t/>
        </is>
      </c>
      <c r="M82" s="191" t="inlineStr">
        <is>
          <t/>
        </is>
      </c>
      <c r="N82" s="196" t="inlineStr">
        <is>
          <t>UN</t>
        </is>
      </c>
      <c r="O82" s="289">
        <v>1</v>
      </c>
      <c r="P82" s="289" t="inlineStr">
        <is>
          <t/>
        </is>
      </c>
      <c r="Q82" s="300" t="inlineStr">
        <is>
          <t/>
        </is>
      </c>
      <c r="R82" s="196" t="inlineStr">
        <is>
          <t/>
        </is>
      </c>
      <c r="S82" s="196" t="inlineStr">
        <is>
          <t/>
        </is>
      </c>
      <c r="T82" s="196" t="inlineStr">
        <is>
          <t/>
        </is>
      </c>
    </row>
    <row r="83">
      <c r="A83" s="196" t="inlineStr">
        <is>
          <t>ESP</t>
        </is>
      </c>
      <c r="B83" s="196" t="inlineStr">
        <is>
          <t>Coruña</t>
        </is>
      </c>
      <c r="C83" s="191">
        <v>2012</v>
      </c>
      <c r="D83" s="196" t="inlineStr">
        <is>
          <t>RSP</t>
        </is>
      </c>
      <c r="E83" s="196" t="inlineStr">
        <is>
          <t>AT-SE</t>
        </is>
      </c>
      <c r="F83" s="196" t="inlineStr">
        <is>
          <t>BIL97</t>
        </is>
      </c>
      <c r="G83" s="205" t="inlineStr">
        <is>
          <t>SE</t>
        </is>
      </c>
      <c r="H83" s="196" t="inlineStr">
        <is>
          <t>LLSWO</t>
        </is>
      </c>
      <c r="I83" s="196" t="inlineStr">
        <is>
          <t>UNKN</t>
        </is>
      </c>
      <c r="J83" s="192">
        <v>628</v>
      </c>
      <c r="K83" s="191" t="inlineStr">
        <is>
          <t/>
        </is>
      </c>
      <c r="L83" s="191" t="inlineStr">
        <is>
          <t/>
        </is>
      </c>
      <c r="M83" s="191" t="inlineStr">
        <is>
          <t/>
        </is>
      </c>
      <c r="N83" s="196" t="inlineStr">
        <is>
          <t>UN</t>
        </is>
      </c>
      <c r="O83" s="289">
        <v>1</v>
      </c>
      <c r="P83" s="289" t="inlineStr">
        <is>
          <t/>
        </is>
      </c>
      <c r="Q83" s="300" t="inlineStr">
        <is>
          <t/>
        </is>
      </c>
      <c r="R83" s="196" t="inlineStr">
        <is>
          <t/>
        </is>
      </c>
      <c r="S83" s="196" t="inlineStr">
        <is>
          <t/>
        </is>
      </c>
      <c r="T83" s="196" t="inlineStr">
        <is>
          <t/>
        </is>
      </c>
    </row>
    <row r="84">
      <c r="A84" s="196" t="inlineStr">
        <is>
          <t>ESP</t>
        </is>
      </c>
      <c r="B84" s="196" t="inlineStr">
        <is>
          <t>Coruña</t>
        </is>
      </c>
      <c r="C84" s="191">
        <v>2012</v>
      </c>
      <c r="D84" s="196" t="inlineStr">
        <is>
          <t>RSP</t>
        </is>
      </c>
      <c r="E84" s="196" t="inlineStr">
        <is>
          <t>AT-SW</t>
        </is>
      </c>
      <c r="F84" s="196" t="inlineStr">
        <is>
          <t>BIL96</t>
        </is>
      </c>
      <c r="G84" s="205" t="inlineStr">
        <is>
          <t>SW</t>
        </is>
      </c>
      <c r="H84" s="196" t="inlineStr">
        <is>
          <t>LLSWO</t>
        </is>
      </c>
      <c r="I84" s="196" t="inlineStr">
        <is>
          <t>UNKN</t>
        </is>
      </c>
      <c r="J84" s="192">
        <v>411</v>
      </c>
      <c r="K84" s="191" t="inlineStr">
        <is>
          <t/>
        </is>
      </c>
      <c r="L84" s="191" t="inlineStr">
        <is>
          <t/>
        </is>
      </c>
      <c r="M84" s="191" t="inlineStr">
        <is>
          <t/>
        </is>
      </c>
      <c r="N84" s="196" t="inlineStr">
        <is>
          <t>UN</t>
        </is>
      </c>
      <c r="O84" s="289">
        <v>1</v>
      </c>
      <c r="P84" s="289" t="inlineStr">
        <is>
          <t/>
        </is>
      </c>
      <c r="Q84" s="300" t="inlineStr">
        <is>
          <t/>
        </is>
      </c>
      <c r="R84" s="196" t="inlineStr">
        <is>
          <t/>
        </is>
      </c>
      <c r="S84" s="196" t="inlineStr">
        <is>
          <t/>
        </is>
      </c>
      <c r="T84" s="196" t="inlineStr">
        <is>
          <t/>
        </is>
      </c>
    </row>
    <row r="85">
      <c r="A85" s="196" t="inlineStr">
        <is>
          <t>ESP</t>
        </is>
      </c>
      <c r="B85" s="196" t="inlineStr">
        <is>
          <t>Coruña</t>
        </is>
      </c>
      <c r="C85" s="191">
        <v>2012</v>
      </c>
      <c r="D85" s="196" t="inlineStr">
        <is>
          <t>SAI</t>
        </is>
      </c>
      <c r="E85" s="196" t="inlineStr">
        <is>
          <t>SAI-E</t>
        </is>
      </c>
      <c r="F85" s="196" t="inlineStr">
        <is>
          <t>BIL94B</t>
        </is>
      </c>
      <c r="G85" s="205" t="inlineStr">
        <is>
          <t>NE</t>
        </is>
      </c>
      <c r="H85" s="196" t="inlineStr">
        <is>
          <t>LLSWO</t>
        </is>
      </c>
      <c r="I85" s="196" t="inlineStr">
        <is>
          <t>UNKN</t>
        </is>
      </c>
      <c r="J85" s="192">
        <v>51305</v>
      </c>
      <c r="K85" s="191" t="inlineStr">
        <is>
          <t/>
        </is>
      </c>
      <c r="L85" s="191" t="inlineStr">
        <is>
          <t/>
        </is>
      </c>
      <c r="M85" s="191" t="inlineStr">
        <is>
          <t/>
        </is>
      </c>
      <c r="N85" s="196" t="inlineStr">
        <is>
          <t>UN</t>
        </is>
      </c>
      <c r="O85" s="289">
        <v>1</v>
      </c>
      <c r="P85" s="289" t="inlineStr">
        <is>
          <t/>
        </is>
      </c>
      <c r="Q85" s="300" t="inlineStr">
        <is>
          <t/>
        </is>
      </c>
      <c r="R85" s="196" t="inlineStr">
        <is>
          <t/>
        </is>
      </c>
      <c r="S85" s="196" t="inlineStr">
        <is>
          <t/>
        </is>
      </c>
      <c r="T85" s="196" t="inlineStr">
        <is>
          <t/>
        </is>
      </c>
    </row>
    <row r="86">
      <c r="A86" s="196" t="inlineStr">
        <is>
          <t>ESP</t>
        </is>
      </c>
      <c r="B86" s="196" t="inlineStr">
        <is>
          <t>Coruña</t>
        </is>
      </c>
      <c r="C86" s="191">
        <v>2012</v>
      </c>
      <c r="D86" s="196" t="inlineStr">
        <is>
          <t>SAI</t>
        </is>
      </c>
      <c r="E86" s="196" t="inlineStr">
        <is>
          <t>SAI-E</t>
        </is>
      </c>
      <c r="F86" s="196" t="inlineStr">
        <is>
          <t>BIL94C</t>
        </is>
      </c>
      <c r="G86" s="205" t="inlineStr">
        <is>
          <t>NWC</t>
        </is>
      </c>
      <c r="H86" s="196" t="inlineStr">
        <is>
          <t>LLSWO</t>
        </is>
      </c>
      <c r="I86" s="196" t="inlineStr">
        <is>
          <t>UNKN</t>
        </is>
      </c>
      <c r="J86" s="192">
        <v>55659</v>
      </c>
      <c r="K86" s="191" t="inlineStr">
        <is>
          <t/>
        </is>
      </c>
      <c r="L86" s="191" t="inlineStr">
        <is>
          <t/>
        </is>
      </c>
      <c r="M86" s="191" t="inlineStr">
        <is>
          <t/>
        </is>
      </c>
      <c r="N86" s="196" t="inlineStr">
        <is>
          <t>UN</t>
        </is>
      </c>
      <c r="O86" s="289">
        <v>1</v>
      </c>
      <c r="P86" s="289" t="inlineStr">
        <is>
          <t/>
        </is>
      </c>
      <c r="Q86" s="300" t="inlineStr">
        <is>
          <t/>
        </is>
      </c>
      <c r="R86" s="196" t="inlineStr">
        <is>
          <t/>
        </is>
      </c>
      <c r="S86" s="196" t="inlineStr">
        <is>
          <t/>
        </is>
      </c>
      <c r="T86" s="196" t="inlineStr">
        <is>
          <t/>
        </is>
      </c>
    </row>
    <row r="87">
      <c r="A87" s="196" t="inlineStr">
        <is>
          <t>ESP</t>
        </is>
      </c>
      <c r="B87" s="196" t="inlineStr">
        <is>
          <t>Coruña</t>
        </is>
      </c>
      <c r="C87" s="191">
        <v>2012</v>
      </c>
      <c r="D87" s="196" t="inlineStr">
        <is>
          <t>SAI</t>
        </is>
      </c>
      <c r="E87" s="196" t="inlineStr">
        <is>
          <t>SAI-E</t>
        </is>
      </c>
      <c r="F87" s="196" t="inlineStr">
        <is>
          <t>BIL97</t>
        </is>
      </c>
      <c r="G87" s="205" t="inlineStr">
        <is>
          <t>SE</t>
        </is>
      </c>
      <c r="H87" s="196" t="inlineStr">
        <is>
          <t>LLSWO</t>
        </is>
      </c>
      <c r="I87" s="196" t="inlineStr">
        <is>
          <t>UNKN</t>
        </is>
      </c>
      <c r="J87" s="192">
        <v>149988</v>
      </c>
      <c r="K87" s="191" t="inlineStr">
        <is>
          <t/>
        </is>
      </c>
      <c r="L87" s="191" t="inlineStr">
        <is>
          <t/>
        </is>
      </c>
      <c r="M87" s="191" t="inlineStr">
        <is>
          <t/>
        </is>
      </c>
      <c r="N87" s="196" t="inlineStr">
        <is>
          <t>UN</t>
        </is>
      </c>
      <c r="O87" s="289">
        <v>1</v>
      </c>
      <c r="P87" s="289" t="inlineStr">
        <is>
          <t/>
        </is>
      </c>
      <c r="Q87" s="300" t="inlineStr">
        <is>
          <t/>
        </is>
      </c>
      <c r="R87" s="196" t="inlineStr">
        <is>
          <t/>
        </is>
      </c>
      <c r="S87" s="196" t="inlineStr">
        <is>
          <t/>
        </is>
      </c>
      <c r="T87" s="196" t="inlineStr">
        <is>
          <t/>
        </is>
      </c>
    </row>
    <row r="88">
      <c r="A88" s="196" t="inlineStr">
        <is>
          <t>ESP</t>
        </is>
      </c>
      <c r="B88" s="196" t="inlineStr">
        <is>
          <t>Coruña</t>
        </is>
      </c>
      <c r="C88" s="191">
        <v>2012</v>
      </c>
      <c r="D88" s="196" t="inlineStr">
        <is>
          <t>SAI</t>
        </is>
      </c>
      <c r="E88" s="196" t="inlineStr">
        <is>
          <t>SAI-W</t>
        </is>
      </c>
      <c r="F88" s="196" t="inlineStr">
        <is>
          <t>BIL96</t>
        </is>
      </c>
      <c r="G88" s="205" t="inlineStr">
        <is>
          <t>SW</t>
        </is>
      </c>
      <c r="H88" s="196" t="inlineStr">
        <is>
          <t>LLSWO</t>
        </is>
      </c>
      <c r="I88" s="196" t="inlineStr">
        <is>
          <t>UNKN</t>
        </is>
      </c>
      <c r="J88" s="192">
        <v>183793</v>
      </c>
      <c r="K88" s="191" t="inlineStr">
        <is>
          <t/>
        </is>
      </c>
      <c r="L88" s="191" t="inlineStr">
        <is>
          <t/>
        </is>
      </c>
      <c r="M88" s="191" t="inlineStr">
        <is>
          <t/>
        </is>
      </c>
      <c r="N88" s="196" t="inlineStr">
        <is>
          <t>UN</t>
        </is>
      </c>
      <c r="O88" s="289">
        <v>1</v>
      </c>
      <c r="P88" s="289" t="inlineStr">
        <is>
          <t/>
        </is>
      </c>
      <c r="Q88" s="300" t="inlineStr">
        <is>
          <t/>
        </is>
      </c>
      <c r="R88" s="196" t="inlineStr">
        <is>
          <t/>
        </is>
      </c>
      <c r="S88" s="196" t="inlineStr">
        <is>
          <t/>
        </is>
      </c>
      <c r="T88" s="196" t="inlineStr">
        <is>
          <t/>
        </is>
      </c>
    </row>
    <row r="89">
      <c r="A89" s="196" t="inlineStr">
        <is>
          <t>ESP</t>
        </is>
      </c>
      <c r="B89" s="196" t="inlineStr">
        <is>
          <t>Coruña</t>
        </is>
      </c>
      <c r="C89" s="191">
        <v>2012</v>
      </c>
      <c r="D89" s="196" t="inlineStr">
        <is>
          <t>SKJ</t>
        </is>
      </c>
      <c r="E89" s="196" t="inlineStr">
        <is>
          <t>SKJ-E</t>
        </is>
      </c>
      <c r="F89" s="196" t="inlineStr">
        <is>
          <t>SJ05</t>
        </is>
      </c>
      <c r="G89" s="205" t="inlineStr">
        <is>
          <t>SE</t>
        </is>
      </c>
      <c r="H89" s="196" t="inlineStr">
        <is>
          <t>LLSWO</t>
        </is>
      </c>
      <c r="I89" s="196" t="inlineStr">
        <is>
          <t>UNKN</t>
        </is>
      </c>
      <c r="J89" s="192">
        <v>76</v>
      </c>
      <c r="K89" s="191" t="inlineStr">
        <is>
          <t/>
        </is>
      </c>
      <c r="L89" s="191" t="inlineStr">
        <is>
          <t/>
        </is>
      </c>
      <c r="M89" s="191" t="inlineStr">
        <is>
          <t/>
        </is>
      </c>
      <c r="N89" s="196" t="inlineStr">
        <is>
          <t>UN</t>
        </is>
      </c>
      <c r="O89" s="289">
        <v>1</v>
      </c>
      <c r="P89" s="289" t="inlineStr">
        <is>
          <t/>
        </is>
      </c>
      <c r="Q89" s="300" t="inlineStr">
        <is>
          <t/>
        </is>
      </c>
      <c r="R89" s="196" t="inlineStr">
        <is>
          <t/>
        </is>
      </c>
      <c r="S89" s="196" t="inlineStr">
        <is>
          <t/>
        </is>
      </c>
      <c r="T89" s="196" t="inlineStr">
        <is>
          <t/>
        </is>
      </c>
    </row>
    <row r="90">
      <c r="A90" s="196" t="inlineStr">
        <is>
          <t>ESP</t>
        </is>
      </c>
      <c r="B90" s="196" t="inlineStr">
        <is>
          <t>Coruña</t>
        </is>
      </c>
      <c r="C90" s="191">
        <v>2012</v>
      </c>
      <c r="D90" s="196" t="inlineStr">
        <is>
          <t>SKJ</t>
        </is>
      </c>
      <c r="E90" s="196" t="inlineStr">
        <is>
          <t>SKJ-E</t>
        </is>
      </c>
      <c r="F90" s="196" t="inlineStr">
        <is>
          <t>SJ06</t>
        </is>
      </c>
      <c r="G90" s="205" t="inlineStr">
        <is>
          <t>SE</t>
        </is>
      </c>
      <c r="H90" s="196" t="inlineStr">
        <is>
          <t>LLSWO</t>
        </is>
      </c>
      <c r="I90" s="196" t="inlineStr">
        <is>
          <t>UNKN</t>
        </is>
      </c>
      <c r="J90" s="192">
        <v>74</v>
      </c>
      <c r="K90" s="191" t="inlineStr">
        <is>
          <t/>
        </is>
      </c>
      <c r="L90" s="191" t="inlineStr">
        <is>
          <t/>
        </is>
      </c>
      <c r="M90" s="191" t="inlineStr">
        <is>
          <t/>
        </is>
      </c>
      <c r="N90" s="196" t="inlineStr">
        <is>
          <t>UN</t>
        </is>
      </c>
      <c r="O90" s="289">
        <v>1</v>
      </c>
      <c r="P90" s="289" t="inlineStr">
        <is>
          <t/>
        </is>
      </c>
      <c r="Q90" s="300" t="inlineStr">
        <is>
          <t/>
        </is>
      </c>
      <c r="R90" s="196" t="inlineStr">
        <is>
          <t/>
        </is>
      </c>
      <c r="S90" s="196" t="inlineStr">
        <is>
          <t/>
        </is>
      </c>
      <c r="T90" s="196" t="inlineStr">
        <is>
          <t/>
        </is>
      </c>
    </row>
    <row r="91">
      <c r="A91" s="196" t="inlineStr">
        <is>
          <t>ESP</t>
        </is>
      </c>
      <c r="B91" s="196" t="inlineStr">
        <is>
          <t>Coruña</t>
        </is>
      </c>
      <c r="C91" s="191">
        <v>2012</v>
      </c>
      <c r="D91" s="196" t="inlineStr">
        <is>
          <t>SKJ</t>
        </is>
      </c>
      <c r="E91" s="196" t="inlineStr">
        <is>
          <t>SKJ-W</t>
        </is>
      </c>
      <c r="F91" s="196" t="inlineStr">
        <is>
          <t>SJ08</t>
        </is>
      </c>
      <c r="G91" s="205" t="inlineStr">
        <is>
          <t>NWC</t>
        </is>
      </c>
      <c r="H91" s="196" t="inlineStr">
        <is>
          <t>LLSWO</t>
        </is>
      </c>
      <c r="I91" s="196" t="inlineStr">
        <is>
          <t>UNKN</t>
        </is>
      </c>
      <c r="J91" s="192">
        <v>48</v>
      </c>
      <c r="K91" s="191" t="inlineStr">
        <is>
          <t/>
        </is>
      </c>
      <c r="L91" s="191" t="inlineStr">
        <is>
          <t/>
        </is>
      </c>
      <c r="M91" s="191" t="inlineStr">
        <is>
          <t/>
        </is>
      </c>
      <c r="N91" s="196" t="inlineStr">
        <is>
          <t>UN</t>
        </is>
      </c>
      <c r="O91" s="289">
        <v>1</v>
      </c>
      <c r="P91" s="289" t="inlineStr">
        <is>
          <t/>
        </is>
      </c>
      <c r="Q91" s="300" t="inlineStr">
        <is>
          <t/>
        </is>
      </c>
      <c r="R91" s="196" t="inlineStr">
        <is>
          <t/>
        </is>
      </c>
      <c r="S91" s="196" t="inlineStr">
        <is>
          <t/>
        </is>
      </c>
      <c r="T91" s="196" t="inlineStr">
        <is>
          <t/>
        </is>
      </c>
    </row>
    <row r="92">
      <c r="A92" s="196" t="inlineStr">
        <is>
          <t>ESP</t>
        </is>
      </c>
      <c r="B92" s="196" t="inlineStr">
        <is>
          <t>Coruña</t>
        </is>
      </c>
      <c r="C92" s="191">
        <v>2012</v>
      </c>
      <c r="D92" s="196" t="inlineStr">
        <is>
          <t>SMA</t>
        </is>
      </c>
      <c r="E92" s="196" t="inlineStr">
        <is>
          <t>AT-NE</t>
        </is>
      </c>
      <c r="F92" s="196" t="inlineStr">
        <is>
          <t>BIL94B</t>
        </is>
      </c>
      <c r="G92" s="205" t="inlineStr">
        <is>
          <t>NE</t>
        </is>
      </c>
      <c r="H92" s="196" t="inlineStr">
        <is>
          <t>LLSWO</t>
        </is>
      </c>
      <c r="I92" s="196" t="inlineStr">
        <is>
          <t>UNKN</t>
        </is>
      </c>
      <c r="J92" s="192">
        <v>474473</v>
      </c>
      <c r="K92" s="191" t="inlineStr">
        <is>
          <t/>
        </is>
      </c>
      <c r="L92" s="191" t="inlineStr">
        <is>
          <t/>
        </is>
      </c>
      <c r="M92" s="191" t="inlineStr">
        <is>
          <t/>
        </is>
      </c>
      <c r="N92" s="196" t="inlineStr">
        <is>
          <t>UN</t>
        </is>
      </c>
      <c r="O92" s="289">
        <v>1</v>
      </c>
      <c r="P92" s="289" t="inlineStr">
        <is>
          <t/>
        </is>
      </c>
      <c r="Q92" s="300" t="inlineStr">
        <is>
          <t/>
        </is>
      </c>
      <c r="R92" s="196" t="inlineStr">
        <is>
          <t/>
        </is>
      </c>
      <c r="S92" s="196" t="inlineStr">
        <is>
          <t/>
        </is>
      </c>
      <c r="T92" s="196" t="inlineStr">
        <is>
          <t/>
        </is>
      </c>
    </row>
    <row r="93">
      <c r="A93" s="196" t="inlineStr">
        <is>
          <t>ESP</t>
        </is>
      </c>
      <c r="B93" s="196" t="inlineStr">
        <is>
          <t>Coruña</t>
        </is>
      </c>
      <c r="C93" s="191">
        <v>2012</v>
      </c>
      <c r="D93" s="196" t="inlineStr">
        <is>
          <t>SMA</t>
        </is>
      </c>
      <c r="E93" s="196" t="inlineStr">
        <is>
          <t>AT-NE</t>
        </is>
      </c>
      <c r="F93" s="196" t="inlineStr">
        <is>
          <t>BIL94C</t>
        </is>
      </c>
      <c r="G93" s="205" t="inlineStr">
        <is>
          <t>NWC</t>
        </is>
      </c>
      <c r="H93" s="196" t="inlineStr">
        <is>
          <t>LLSWO</t>
        </is>
      </c>
      <c r="I93" s="196" t="inlineStr">
        <is>
          <t>UNKN</t>
        </is>
      </c>
      <c r="J93" s="192">
        <v>1833519</v>
      </c>
      <c r="K93" s="191" t="inlineStr">
        <is>
          <t/>
        </is>
      </c>
      <c r="L93" s="191" t="inlineStr">
        <is>
          <t/>
        </is>
      </c>
      <c r="M93" s="191" t="inlineStr">
        <is>
          <t/>
        </is>
      </c>
      <c r="N93" s="196" t="inlineStr">
        <is>
          <t>UN</t>
        </is>
      </c>
      <c r="O93" s="289">
        <v>1</v>
      </c>
      <c r="P93" s="289" t="inlineStr">
        <is>
          <t/>
        </is>
      </c>
      <c r="Q93" s="300" t="inlineStr">
        <is>
          <t/>
        </is>
      </c>
      <c r="R93" s="196" t="inlineStr">
        <is>
          <t/>
        </is>
      </c>
      <c r="S93" s="196" t="inlineStr">
        <is>
          <t/>
        </is>
      </c>
      <c r="T93" s="196" t="inlineStr">
        <is>
          <t/>
        </is>
      </c>
    </row>
    <row r="94">
      <c r="A94" s="196" t="inlineStr">
        <is>
          <t>ESP</t>
        </is>
      </c>
      <c r="B94" s="196" t="inlineStr">
        <is>
          <t>Coruña</t>
        </is>
      </c>
      <c r="C94" s="191">
        <v>2012</v>
      </c>
      <c r="D94" s="196" t="inlineStr">
        <is>
          <t>SMA</t>
        </is>
      </c>
      <c r="E94" s="196" t="inlineStr">
        <is>
          <t>AT-SE</t>
        </is>
      </c>
      <c r="F94" s="196" t="inlineStr">
        <is>
          <t>BIL97</t>
        </is>
      </c>
      <c r="G94" s="205" t="inlineStr">
        <is>
          <t>SE</t>
        </is>
      </c>
      <c r="H94" s="196" t="inlineStr">
        <is>
          <t>LLSWO</t>
        </is>
      </c>
      <c r="I94" s="196" t="inlineStr">
        <is>
          <t>COMB</t>
        </is>
      </c>
      <c r="J94" s="192">
        <v>763539</v>
      </c>
      <c r="K94" s="191" t="inlineStr">
        <is>
          <t/>
        </is>
      </c>
      <c r="L94" s="191" t="inlineStr">
        <is>
          <t/>
        </is>
      </c>
      <c r="M94" s="191" t="inlineStr">
        <is>
          <t/>
        </is>
      </c>
      <c r="N94" s="196" t="inlineStr">
        <is>
          <t>UN</t>
        </is>
      </c>
      <c r="O94" s="289">
        <v>1</v>
      </c>
      <c r="P94" s="289" t="inlineStr">
        <is>
          <t/>
        </is>
      </c>
      <c r="Q94" s="300" t="inlineStr">
        <is>
          <t/>
        </is>
      </c>
      <c r="R94" s="196" t="inlineStr">
        <is>
          <t/>
        </is>
      </c>
      <c r="S94" s="196" t="inlineStr">
        <is>
          <t/>
        </is>
      </c>
      <c r="T94" s="196" t="inlineStr">
        <is>
          <t/>
        </is>
      </c>
    </row>
    <row r="95">
      <c r="A95" s="196" t="inlineStr">
        <is>
          <t>ESP</t>
        </is>
      </c>
      <c r="B95" s="196" t="inlineStr">
        <is>
          <t>Coruña</t>
        </is>
      </c>
      <c r="C95" s="191">
        <v>2012</v>
      </c>
      <c r="D95" s="196" t="inlineStr">
        <is>
          <t>SMA</t>
        </is>
      </c>
      <c r="E95" s="196" t="inlineStr">
        <is>
          <t>AT-SW</t>
        </is>
      </c>
      <c r="F95" s="196" t="inlineStr">
        <is>
          <t>BIL96</t>
        </is>
      </c>
      <c r="G95" s="205" t="inlineStr">
        <is>
          <t>SW</t>
        </is>
      </c>
      <c r="H95" s="196" t="inlineStr">
        <is>
          <t>LLSWO</t>
        </is>
      </c>
      <c r="I95" s="196" t="inlineStr">
        <is>
          <t>UNKN</t>
        </is>
      </c>
      <c r="J95" s="192">
        <v>443604</v>
      </c>
      <c r="K95" s="191" t="inlineStr">
        <is>
          <t/>
        </is>
      </c>
      <c r="L95" s="191" t="inlineStr">
        <is>
          <t/>
        </is>
      </c>
      <c r="M95" s="191" t="inlineStr">
        <is>
          <t/>
        </is>
      </c>
      <c r="N95" s="196" t="inlineStr">
        <is>
          <t>UN</t>
        </is>
      </c>
      <c r="O95" s="289">
        <v>1</v>
      </c>
      <c r="P95" s="289" t="inlineStr">
        <is>
          <t/>
        </is>
      </c>
      <c r="Q95" s="300" t="inlineStr">
        <is>
          <t/>
        </is>
      </c>
      <c r="R95" s="196" t="inlineStr">
        <is>
          <t/>
        </is>
      </c>
      <c r="S95" s="196" t="inlineStr">
        <is>
          <t/>
        </is>
      </c>
      <c r="T95" s="196" t="inlineStr">
        <is>
          <t/>
        </is>
      </c>
    </row>
    <row r="96">
      <c r="A96" s="196" t="inlineStr">
        <is>
          <t>ESP</t>
        </is>
      </c>
      <c r="B96" s="196" t="inlineStr">
        <is>
          <t>Coruña</t>
        </is>
      </c>
      <c r="C96" s="191">
        <v>2012</v>
      </c>
      <c r="D96" s="196" t="inlineStr">
        <is>
          <t>SPF</t>
        </is>
      </c>
      <c r="E96" s="196" t="inlineStr">
        <is>
          <t>SPF-E</t>
        </is>
      </c>
      <c r="F96" s="196" t="inlineStr">
        <is>
          <t>BIL94B</t>
        </is>
      </c>
      <c r="G96" s="205" t="inlineStr">
        <is>
          <t>NE</t>
        </is>
      </c>
      <c r="H96" s="196" t="inlineStr">
        <is>
          <t>LLSWO</t>
        </is>
      </c>
      <c r="I96" s="196" t="inlineStr">
        <is>
          <t>UNKN</t>
        </is>
      </c>
      <c r="J96" s="192">
        <v>1770</v>
      </c>
      <c r="K96" s="191" t="inlineStr">
        <is>
          <t/>
        </is>
      </c>
      <c r="L96" s="191" t="inlineStr">
        <is>
          <t/>
        </is>
      </c>
      <c r="M96" s="191" t="inlineStr">
        <is>
          <t/>
        </is>
      </c>
      <c r="N96" s="196" t="inlineStr">
        <is>
          <t>UN</t>
        </is>
      </c>
      <c r="O96" s="289">
        <v>1</v>
      </c>
      <c r="P96" s="289" t="inlineStr">
        <is>
          <t/>
        </is>
      </c>
      <c r="Q96" s="300" t="inlineStr">
        <is>
          <t/>
        </is>
      </c>
      <c r="R96" s="196" t="inlineStr">
        <is>
          <t/>
        </is>
      </c>
      <c r="S96" s="196" t="inlineStr">
        <is>
          <t/>
        </is>
      </c>
      <c r="T96" s="196" t="inlineStr">
        <is>
          <t/>
        </is>
      </c>
    </row>
    <row r="97">
      <c r="A97" s="196" t="inlineStr">
        <is>
          <t>ESP</t>
        </is>
      </c>
      <c r="B97" s="196" t="inlineStr">
        <is>
          <t>Coruña</t>
        </is>
      </c>
      <c r="C97" s="191">
        <v>2012</v>
      </c>
      <c r="D97" s="196" t="inlineStr">
        <is>
          <t>SPF</t>
        </is>
      </c>
      <c r="E97" s="196" t="inlineStr">
        <is>
          <t>SPF-E</t>
        </is>
      </c>
      <c r="F97" s="196" t="inlineStr">
        <is>
          <t>BIL94C</t>
        </is>
      </c>
      <c r="G97" s="205" t="inlineStr">
        <is>
          <t>NWC</t>
        </is>
      </c>
      <c r="H97" s="196" t="inlineStr">
        <is>
          <t>LLSWO</t>
        </is>
      </c>
      <c r="I97" s="196" t="inlineStr">
        <is>
          <t>UNKN</t>
        </is>
      </c>
      <c r="J97" s="192">
        <v>3157</v>
      </c>
      <c r="K97" s="191" t="inlineStr">
        <is>
          <t/>
        </is>
      </c>
      <c r="L97" s="191" t="inlineStr">
        <is>
          <t/>
        </is>
      </c>
      <c r="M97" s="191" t="inlineStr">
        <is>
          <t/>
        </is>
      </c>
      <c r="N97" s="196" t="inlineStr">
        <is>
          <t>UN</t>
        </is>
      </c>
      <c r="O97" s="289">
        <v>1</v>
      </c>
      <c r="P97" s="289" t="inlineStr">
        <is>
          <t/>
        </is>
      </c>
      <c r="Q97" s="300" t="inlineStr">
        <is>
          <t/>
        </is>
      </c>
      <c r="R97" s="196" t="inlineStr">
        <is>
          <t/>
        </is>
      </c>
      <c r="S97" s="196" t="inlineStr">
        <is>
          <t/>
        </is>
      </c>
      <c r="T97" s="196" t="inlineStr">
        <is>
          <t/>
        </is>
      </c>
    </row>
    <row r="98">
      <c r="A98" s="196" t="inlineStr">
        <is>
          <t>ESP</t>
        </is>
      </c>
      <c r="B98" s="196" t="inlineStr">
        <is>
          <t>Coruña</t>
        </is>
      </c>
      <c r="C98" s="191">
        <v>2012</v>
      </c>
      <c r="D98" s="196" t="inlineStr">
        <is>
          <t>SPF</t>
        </is>
      </c>
      <c r="E98" s="196" t="inlineStr">
        <is>
          <t>SPF-E</t>
        </is>
      </c>
      <c r="F98" s="196" t="inlineStr">
        <is>
          <t>BIL97</t>
        </is>
      </c>
      <c r="G98" s="205" t="inlineStr">
        <is>
          <t>SE</t>
        </is>
      </c>
      <c r="H98" s="196" t="inlineStr">
        <is>
          <t>LLSWO</t>
        </is>
      </c>
      <c r="I98" s="196" t="inlineStr">
        <is>
          <t>UNKN</t>
        </is>
      </c>
      <c r="J98" s="192">
        <v>5492</v>
      </c>
      <c r="K98" s="191" t="inlineStr">
        <is>
          <t/>
        </is>
      </c>
      <c r="L98" s="191" t="inlineStr">
        <is>
          <t/>
        </is>
      </c>
      <c r="M98" s="191" t="inlineStr">
        <is>
          <t/>
        </is>
      </c>
      <c r="N98" s="196" t="inlineStr">
        <is>
          <t>UN</t>
        </is>
      </c>
      <c r="O98" s="289">
        <v>1</v>
      </c>
      <c r="P98" s="289" t="inlineStr">
        <is>
          <t/>
        </is>
      </c>
      <c r="Q98" s="300" t="inlineStr">
        <is>
          <t/>
        </is>
      </c>
      <c r="R98" s="196" t="inlineStr">
        <is>
          <t/>
        </is>
      </c>
      <c r="S98" s="196" t="inlineStr">
        <is>
          <t/>
        </is>
      </c>
      <c r="T98" s="196" t="inlineStr">
        <is>
          <t/>
        </is>
      </c>
    </row>
    <row r="99">
      <c r="A99" s="196" t="inlineStr">
        <is>
          <t>ESP</t>
        </is>
      </c>
      <c r="B99" s="196" t="inlineStr">
        <is>
          <t>Coruña</t>
        </is>
      </c>
      <c r="C99" s="191">
        <v>2012</v>
      </c>
      <c r="D99" s="196" t="inlineStr">
        <is>
          <t>SPF</t>
        </is>
      </c>
      <c r="E99" s="196" t="inlineStr">
        <is>
          <t>SPF-W</t>
        </is>
      </c>
      <c r="F99" s="196" t="inlineStr">
        <is>
          <t>BIL96</t>
        </is>
      </c>
      <c r="G99" s="205" t="inlineStr">
        <is>
          <t>SW</t>
        </is>
      </c>
      <c r="H99" s="196" t="inlineStr">
        <is>
          <t>LLSWO</t>
        </is>
      </c>
      <c r="I99" s="196" t="inlineStr">
        <is>
          <t>UNKN</t>
        </is>
      </c>
      <c r="J99" s="192">
        <v>9730</v>
      </c>
      <c r="K99" s="191" t="inlineStr">
        <is>
          <t/>
        </is>
      </c>
      <c r="L99" s="191" t="inlineStr">
        <is>
          <t/>
        </is>
      </c>
      <c r="M99" s="191" t="inlineStr">
        <is>
          <t/>
        </is>
      </c>
      <c r="N99" s="196" t="inlineStr">
        <is>
          <t>UN</t>
        </is>
      </c>
      <c r="O99" s="289">
        <v>1</v>
      </c>
      <c r="P99" s="289" t="inlineStr">
        <is>
          <t/>
        </is>
      </c>
      <c r="Q99" s="300" t="inlineStr">
        <is>
          <t/>
        </is>
      </c>
      <c r="R99" s="196" t="inlineStr">
        <is>
          <t/>
        </is>
      </c>
      <c r="S99" s="196" t="inlineStr">
        <is>
          <t/>
        </is>
      </c>
      <c r="T99" s="196" t="inlineStr">
        <is>
          <t/>
        </is>
      </c>
    </row>
    <row r="100">
      <c r="A100" s="196" t="inlineStr">
        <is>
          <t>ESP</t>
        </is>
      </c>
      <c r="B100" s="196" t="inlineStr">
        <is>
          <t>Coruña</t>
        </is>
      </c>
      <c r="C100" s="191">
        <v>2012</v>
      </c>
      <c r="D100" s="196" t="inlineStr">
        <is>
          <t>SSP</t>
        </is>
      </c>
      <c r="E100" s="196" t="inlineStr">
        <is>
          <t>AT-NE</t>
        </is>
      </c>
      <c r="F100" s="196" t="inlineStr">
        <is>
          <t>BIL94C</t>
        </is>
      </c>
      <c r="G100" s="205" t="inlineStr">
        <is>
          <t>NWC</t>
        </is>
      </c>
      <c r="H100" s="196" t="inlineStr">
        <is>
          <t>LLSWO</t>
        </is>
      </c>
      <c r="I100" s="196" t="inlineStr">
        <is>
          <t>UNKN</t>
        </is>
      </c>
      <c r="J100" s="192">
        <v>6</v>
      </c>
      <c r="K100" s="191" t="inlineStr">
        <is>
          <t/>
        </is>
      </c>
      <c r="L100" s="191" t="inlineStr">
        <is>
          <t/>
        </is>
      </c>
      <c r="M100" s="191" t="inlineStr">
        <is>
          <t/>
        </is>
      </c>
      <c r="N100" s="196" t="inlineStr">
        <is>
          <t>UN</t>
        </is>
      </c>
      <c r="O100" s="289">
        <v>1</v>
      </c>
      <c r="P100" s="289" t="inlineStr">
        <is>
          <t/>
        </is>
      </c>
      <c r="Q100" s="300" t="inlineStr">
        <is>
          <t/>
        </is>
      </c>
      <c r="R100" s="196" t="inlineStr">
        <is>
          <t/>
        </is>
      </c>
      <c r="S100" s="196" t="inlineStr">
        <is>
          <t/>
        </is>
      </c>
      <c r="T100" s="196" t="inlineStr">
        <is>
          <t/>
        </is>
      </c>
    </row>
    <row r="101">
      <c r="A101" s="196" t="inlineStr">
        <is>
          <t>ESP</t>
        </is>
      </c>
      <c r="B101" s="196" t="inlineStr">
        <is>
          <t>Coruña</t>
        </is>
      </c>
      <c r="C101" s="191">
        <v>2012</v>
      </c>
      <c r="D101" s="196" t="inlineStr">
        <is>
          <t>SWO</t>
        </is>
      </c>
      <c r="E101" s="196" t="inlineStr">
        <is>
          <t>SWO-N</t>
        </is>
      </c>
      <c r="F101" s="196" t="inlineStr">
        <is>
          <t>BIL94B</t>
        </is>
      </c>
      <c r="G101" s="205" t="inlineStr">
        <is>
          <t>NE</t>
        </is>
      </c>
      <c r="H101" s="196" t="inlineStr">
        <is>
          <t>LLSWO</t>
        </is>
      </c>
      <c r="I101" s="196" t="inlineStr">
        <is>
          <t>UNKN</t>
        </is>
      </c>
      <c r="J101" s="192">
        <v>1451334</v>
      </c>
      <c r="K101" s="191" t="inlineStr">
        <is>
          <t/>
        </is>
      </c>
      <c r="L101" s="191" t="inlineStr">
        <is>
          <t/>
        </is>
      </c>
      <c r="M101" s="191" t="inlineStr">
        <is>
          <t/>
        </is>
      </c>
      <c r="N101" s="196" t="inlineStr">
        <is>
          <t>UN</t>
        </is>
      </c>
      <c r="O101" s="289">
        <v>1</v>
      </c>
      <c r="P101" s="289" t="inlineStr">
        <is>
          <t/>
        </is>
      </c>
      <c r="Q101" s="300" t="inlineStr">
        <is>
          <t/>
        </is>
      </c>
      <c r="R101" s="196" t="inlineStr">
        <is>
          <t/>
        </is>
      </c>
      <c r="S101" s="196" t="inlineStr">
        <is>
          <t/>
        </is>
      </c>
      <c r="T101" s="196" t="inlineStr">
        <is>
          <t/>
        </is>
      </c>
    </row>
    <row r="102">
      <c r="A102" s="196" t="inlineStr">
        <is>
          <t>ESP</t>
        </is>
      </c>
      <c r="B102" s="196" t="inlineStr">
        <is>
          <t>Coruña</t>
        </is>
      </c>
      <c r="C102" s="191">
        <v>2012</v>
      </c>
      <c r="D102" s="196" t="inlineStr">
        <is>
          <t>SWO</t>
        </is>
      </c>
      <c r="E102" s="196" t="inlineStr">
        <is>
          <t>SWO-N</t>
        </is>
      </c>
      <c r="F102" s="196" t="inlineStr">
        <is>
          <t>BIL94C</t>
        </is>
      </c>
      <c r="G102" s="205" t="inlineStr">
        <is>
          <t>NWC</t>
        </is>
      </c>
      <c r="H102" s="196" t="inlineStr">
        <is>
          <t>LLSWO</t>
        </is>
      </c>
      <c r="I102" s="196" t="inlineStr">
        <is>
          <t>UNKN</t>
        </is>
      </c>
      <c r="J102" s="192">
        <v>4168493</v>
      </c>
      <c r="K102" s="191" t="inlineStr">
        <is>
          <t/>
        </is>
      </c>
      <c r="L102" s="191" t="inlineStr">
        <is>
          <t/>
        </is>
      </c>
      <c r="M102" s="191" t="inlineStr">
        <is>
          <t/>
        </is>
      </c>
      <c r="N102" s="196" t="inlineStr">
        <is>
          <t>UN</t>
        </is>
      </c>
      <c r="O102" s="289">
        <v>1</v>
      </c>
      <c r="P102" s="289" t="inlineStr">
        <is>
          <t/>
        </is>
      </c>
      <c r="Q102" s="300" t="inlineStr">
        <is>
          <t/>
        </is>
      </c>
      <c r="R102" s="196" t="inlineStr">
        <is>
          <t/>
        </is>
      </c>
      <c r="S102" s="196" t="inlineStr">
        <is>
          <t/>
        </is>
      </c>
      <c r="T102" s="196" t="inlineStr">
        <is>
          <t/>
        </is>
      </c>
    </row>
    <row r="103">
      <c r="A103" s="196" t="inlineStr">
        <is>
          <t>ESP</t>
        </is>
      </c>
      <c r="B103" s="196" t="inlineStr">
        <is>
          <t>Coruña</t>
        </is>
      </c>
      <c r="C103" s="191">
        <v>2012</v>
      </c>
      <c r="D103" s="196" t="inlineStr">
        <is>
          <t>SWO</t>
        </is>
      </c>
      <c r="E103" s="196" t="inlineStr">
        <is>
          <t>SWO-S</t>
        </is>
      </c>
      <c r="F103" s="196" t="inlineStr">
        <is>
          <t>BIL96</t>
        </is>
      </c>
      <c r="G103" s="205" t="inlineStr">
        <is>
          <t>SW</t>
        </is>
      </c>
      <c r="H103" s="196" t="inlineStr">
        <is>
          <t>LLSWO</t>
        </is>
      </c>
      <c r="I103" s="196" t="inlineStr">
        <is>
          <t>UNKN</t>
        </is>
      </c>
      <c r="J103" s="192">
        <v>2457907</v>
      </c>
      <c r="K103" s="191" t="inlineStr">
        <is>
          <t/>
        </is>
      </c>
      <c r="L103" s="191" t="inlineStr">
        <is>
          <t/>
        </is>
      </c>
      <c r="M103" s="191" t="inlineStr">
        <is>
          <t/>
        </is>
      </c>
      <c r="N103" s="196" t="inlineStr">
        <is>
          <t>UN</t>
        </is>
      </c>
      <c r="O103" s="289">
        <v>1</v>
      </c>
      <c r="P103" s="289" t="inlineStr">
        <is>
          <t/>
        </is>
      </c>
      <c r="Q103" s="300" t="inlineStr">
        <is>
          <t/>
        </is>
      </c>
      <c r="R103" s="196" t="inlineStr">
        <is>
          <t/>
        </is>
      </c>
      <c r="S103" s="196" t="inlineStr">
        <is>
          <t/>
        </is>
      </c>
      <c r="T103" s="196" t="inlineStr">
        <is>
          <t/>
        </is>
      </c>
    </row>
    <row r="104">
      <c r="A104" s="196" t="inlineStr">
        <is>
          <t>ESP</t>
        </is>
      </c>
      <c r="B104" s="196" t="inlineStr">
        <is>
          <t>Coruña</t>
        </is>
      </c>
      <c r="C104" s="191">
        <v>2012</v>
      </c>
      <c r="D104" s="196" t="inlineStr">
        <is>
          <t>SWO</t>
        </is>
      </c>
      <c r="E104" s="196" t="inlineStr">
        <is>
          <t>SWO-S</t>
        </is>
      </c>
      <c r="F104" s="196" t="inlineStr">
        <is>
          <t>BIL97</t>
        </is>
      </c>
      <c r="G104" s="205" t="inlineStr">
        <is>
          <t>SE</t>
        </is>
      </c>
      <c r="H104" s="196" t="inlineStr">
        <is>
          <t>LLSWO</t>
        </is>
      </c>
      <c r="I104" s="196" t="inlineStr">
        <is>
          <t>UNKN</t>
        </is>
      </c>
      <c r="J104" s="192">
        <v>2393673</v>
      </c>
      <c r="K104" s="191" t="inlineStr">
        <is>
          <t/>
        </is>
      </c>
      <c r="L104" s="191" t="inlineStr">
        <is>
          <t/>
        </is>
      </c>
      <c r="M104" s="191" t="inlineStr">
        <is>
          <t/>
        </is>
      </c>
      <c r="N104" s="196" t="inlineStr">
        <is>
          <t>UN</t>
        </is>
      </c>
      <c r="O104" s="289">
        <v>1</v>
      </c>
      <c r="P104" s="289" t="inlineStr">
        <is>
          <t/>
        </is>
      </c>
      <c r="Q104" s="300" t="inlineStr">
        <is>
          <t/>
        </is>
      </c>
      <c r="R104" s="196" t="inlineStr">
        <is>
          <t/>
        </is>
      </c>
      <c r="S104" s="196" t="inlineStr">
        <is>
          <t/>
        </is>
      </c>
      <c r="T104" s="196" t="inlineStr">
        <is>
          <t/>
        </is>
      </c>
    </row>
    <row r="105">
      <c r="A105" s="196" t="inlineStr">
        <is>
          <t>ESP</t>
        </is>
      </c>
      <c r="B105" s="196" t="inlineStr">
        <is>
          <t>Coruña</t>
        </is>
      </c>
      <c r="C105" s="191">
        <v>2012</v>
      </c>
      <c r="D105" s="196" t="inlineStr">
        <is>
          <t>TIG</t>
        </is>
      </c>
      <c r="E105" s="196" t="inlineStr">
        <is>
          <t>AT-NE</t>
        </is>
      </c>
      <c r="F105" s="196" t="inlineStr">
        <is>
          <t>BIL94C</t>
        </is>
      </c>
      <c r="G105" s="205" t="inlineStr">
        <is>
          <t>NWC</t>
        </is>
      </c>
      <c r="H105" s="196" t="inlineStr">
        <is>
          <t>LLSWO</t>
        </is>
      </c>
      <c r="I105" s="196" t="inlineStr">
        <is>
          <t>UNKN</t>
        </is>
      </c>
      <c r="J105" s="192">
        <v>68</v>
      </c>
      <c r="K105" s="191" t="inlineStr">
        <is>
          <t/>
        </is>
      </c>
      <c r="L105" s="191" t="inlineStr">
        <is>
          <t/>
        </is>
      </c>
      <c r="M105" s="191" t="inlineStr">
        <is>
          <t/>
        </is>
      </c>
      <c r="N105" s="196" t="inlineStr">
        <is>
          <t>UN</t>
        </is>
      </c>
      <c r="O105" s="289">
        <v>1</v>
      </c>
      <c r="P105" s="289" t="inlineStr">
        <is>
          <t/>
        </is>
      </c>
      <c r="Q105" s="300" t="inlineStr">
        <is>
          <t/>
        </is>
      </c>
      <c r="R105" s="196" t="inlineStr">
        <is>
          <t/>
        </is>
      </c>
      <c r="S105" s="196" t="inlineStr">
        <is>
          <t/>
        </is>
      </c>
      <c r="T105" s="196" t="inlineStr">
        <is>
          <t/>
        </is>
      </c>
    </row>
    <row r="106">
      <c r="A106" s="196" t="inlineStr">
        <is>
          <t>ESP</t>
        </is>
      </c>
      <c r="B106" s="196" t="inlineStr">
        <is>
          <t>Coruña</t>
        </is>
      </c>
      <c r="C106" s="191">
        <v>2012</v>
      </c>
      <c r="D106" s="196" t="inlineStr">
        <is>
          <t>TUN</t>
        </is>
      </c>
      <c r="E106" s="196" t="inlineStr">
        <is>
          <t>AT-NE</t>
        </is>
      </c>
      <c r="F106" s="196" t="inlineStr">
        <is>
          <t>BIL94B</t>
        </is>
      </c>
      <c r="G106" s="205" t="inlineStr">
        <is>
          <t>NE</t>
        </is>
      </c>
      <c r="H106" s="196" t="inlineStr">
        <is>
          <t>LLSWO</t>
        </is>
      </c>
      <c r="I106" s="196" t="inlineStr">
        <is>
          <t>UNKN</t>
        </is>
      </c>
      <c r="J106" s="192">
        <v>4842</v>
      </c>
      <c r="K106" s="191" t="inlineStr">
        <is>
          <t/>
        </is>
      </c>
      <c r="L106" s="191" t="inlineStr">
        <is>
          <t/>
        </is>
      </c>
      <c r="M106" s="191" t="inlineStr">
        <is>
          <t/>
        </is>
      </c>
      <c r="N106" s="196" t="inlineStr">
        <is>
          <t>UN</t>
        </is>
      </c>
      <c r="O106" s="289">
        <v>1</v>
      </c>
      <c r="P106" s="289" t="inlineStr">
        <is>
          <t/>
        </is>
      </c>
      <c r="Q106" s="300" t="inlineStr">
        <is>
          <t/>
        </is>
      </c>
      <c r="R106" s="196" t="inlineStr">
        <is>
          <t/>
        </is>
      </c>
      <c r="S106" s="196" t="inlineStr">
        <is>
          <t/>
        </is>
      </c>
      <c r="T106" s="196" t="inlineStr">
        <is>
          <t/>
        </is>
      </c>
    </row>
    <row r="107">
      <c r="A107" s="196" t="inlineStr">
        <is>
          <t>ESP</t>
        </is>
      </c>
      <c r="B107" s="196" t="inlineStr">
        <is>
          <t>Coruña</t>
        </is>
      </c>
      <c r="C107" s="191">
        <v>2012</v>
      </c>
      <c r="D107" s="196" t="inlineStr">
        <is>
          <t>TUN</t>
        </is>
      </c>
      <c r="E107" s="196" t="inlineStr">
        <is>
          <t>AT-NE</t>
        </is>
      </c>
      <c r="F107" s="196" t="inlineStr">
        <is>
          <t>BIL94C</t>
        </is>
      </c>
      <c r="G107" s="205" t="inlineStr">
        <is>
          <t>NWC</t>
        </is>
      </c>
      <c r="H107" s="196" t="inlineStr">
        <is>
          <t>LLSWO</t>
        </is>
      </c>
      <c r="I107" s="196" t="inlineStr">
        <is>
          <t>UNKN</t>
        </is>
      </c>
      <c r="J107" s="192">
        <v>23485</v>
      </c>
      <c r="K107" s="191" t="inlineStr">
        <is>
          <t/>
        </is>
      </c>
      <c r="L107" s="191" t="inlineStr">
        <is>
          <t/>
        </is>
      </c>
      <c r="M107" s="191" t="inlineStr">
        <is>
          <t/>
        </is>
      </c>
      <c r="N107" s="196" t="inlineStr">
        <is>
          <t>UN</t>
        </is>
      </c>
      <c r="O107" s="289">
        <v>1</v>
      </c>
      <c r="P107" s="289" t="inlineStr">
        <is>
          <t/>
        </is>
      </c>
      <c r="Q107" s="300" t="inlineStr">
        <is>
          <t/>
        </is>
      </c>
      <c r="R107" s="196" t="inlineStr">
        <is>
          <t/>
        </is>
      </c>
      <c r="S107" s="196" t="inlineStr">
        <is>
          <t/>
        </is>
      </c>
      <c r="T107" s="196" t="inlineStr">
        <is>
          <t/>
        </is>
      </c>
    </row>
    <row r="108">
      <c r="A108" s="196" t="inlineStr">
        <is>
          <t>ESP</t>
        </is>
      </c>
      <c r="B108" s="196" t="inlineStr">
        <is>
          <t>Coruña</t>
        </is>
      </c>
      <c r="C108" s="191">
        <v>2012</v>
      </c>
      <c r="D108" s="196" t="inlineStr">
        <is>
          <t>TUN</t>
        </is>
      </c>
      <c r="E108" s="196" t="inlineStr">
        <is>
          <t>AT-SE</t>
        </is>
      </c>
      <c r="F108" s="196" t="inlineStr">
        <is>
          <t>BIL97</t>
        </is>
      </c>
      <c r="G108" s="205" t="inlineStr">
        <is>
          <t>SE</t>
        </is>
      </c>
      <c r="H108" s="196" t="inlineStr">
        <is>
          <t>LLSWO</t>
        </is>
      </c>
      <c r="I108" s="196" t="inlineStr">
        <is>
          <t>UNKN</t>
        </is>
      </c>
      <c r="J108" s="192">
        <v>6825</v>
      </c>
      <c r="K108" s="191" t="inlineStr">
        <is>
          <t/>
        </is>
      </c>
      <c r="L108" s="191" t="inlineStr">
        <is>
          <t/>
        </is>
      </c>
      <c r="M108" s="191" t="inlineStr">
        <is>
          <t/>
        </is>
      </c>
      <c r="N108" s="196" t="inlineStr">
        <is>
          <t>UN</t>
        </is>
      </c>
      <c r="O108" s="289">
        <v>1</v>
      </c>
      <c r="P108" s="289" t="inlineStr">
        <is>
          <t/>
        </is>
      </c>
      <c r="Q108" s="300" t="inlineStr">
        <is>
          <t/>
        </is>
      </c>
      <c r="R108" s="196" t="inlineStr">
        <is>
          <t/>
        </is>
      </c>
      <c r="S108" s="196" t="inlineStr">
        <is>
          <t/>
        </is>
      </c>
      <c r="T108" s="196" t="inlineStr">
        <is>
          <t/>
        </is>
      </c>
    </row>
    <row r="109">
      <c r="A109" s="196" t="inlineStr">
        <is>
          <t>ESP</t>
        </is>
      </c>
      <c r="B109" s="196" t="inlineStr">
        <is>
          <t>Coruña</t>
        </is>
      </c>
      <c r="C109" s="191">
        <v>2012</v>
      </c>
      <c r="D109" s="196" t="inlineStr">
        <is>
          <t>TUN</t>
        </is>
      </c>
      <c r="E109" s="196" t="inlineStr">
        <is>
          <t>AT-SW</t>
        </is>
      </c>
      <c r="F109" s="196" t="inlineStr">
        <is>
          <t>BIL96</t>
        </is>
      </c>
      <c r="G109" s="205" t="inlineStr">
        <is>
          <t>SW</t>
        </is>
      </c>
      <c r="H109" s="196" t="inlineStr">
        <is>
          <t>LLSWO</t>
        </is>
      </c>
      <c r="I109" s="196" t="inlineStr">
        <is>
          <t>UNKN</t>
        </is>
      </c>
      <c r="J109" s="192">
        <v>16775</v>
      </c>
      <c r="K109" s="191" t="inlineStr">
        <is>
          <t/>
        </is>
      </c>
      <c r="L109" s="191" t="inlineStr">
        <is>
          <t/>
        </is>
      </c>
      <c r="M109" s="191" t="inlineStr">
        <is>
          <t/>
        </is>
      </c>
      <c r="N109" s="196" t="inlineStr">
        <is>
          <t>UN</t>
        </is>
      </c>
      <c r="O109" s="289">
        <v>1</v>
      </c>
      <c r="P109" s="289" t="inlineStr">
        <is>
          <t/>
        </is>
      </c>
      <c r="Q109" s="300" t="inlineStr">
        <is>
          <t/>
        </is>
      </c>
      <c r="R109" s="196" t="inlineStr">
        <is>
          <t/>
        </is>
      </c>
      <c r="S109" s="196" t="inlineStr">
        <is>
          <t/>
        </is>
      </c>
      <c r="T109" s="196" t="inlineStr">
        <is>
          <t/>
        </is>
      </c>
    </row>
    <row r="110">
      <c r="A110" s="196" t="inlineStr">
        <is>
          <t>ESP</t>
        </is>
      </c>
      <c r="B110" s="196" t="inlineStr">
        <is>
          <t>Coruña</t>
        </is>
      </c>
      <c r="C110" s="191">
        <v>2012</v>
      </c>
      <c r="D110" s="196" t="inlineStr">
        <is>
          <t>WAH</t>
        </is>
      </c>
      <c r="E110" s="196" t="inlineStr">
        <is>
          <t>AT-NE</t>
        </is>
      </c>
      <c r="F110" s="196" t="inlineStr">
        <is>
          <t>BIL94C</t>
        </is>
      </c>
      <c r="G110" s="205" t="inlineStr">
        <is>
          <t>NWC</t>
        </is>
      </c>
      <c r="H110" s="196" t="inlineStr">
        <is>
          <t>LLSWO</t>
        </is>
      </c>
      <c r="I110" s="196" t="inlineStr">
        <is>
          <t>UNKN</t>
        </is>
      </c>
      <c r="J110" s="192">
        <v>483</v>
      </c>
      <c r="K110" s="191" t="inlineStr">
        <is>
          <t/>
        </is>
      </c>
      <c r="L110" s="191" t="inlineStr">
        <is>
          <t/>
        </is>
      </c>
      <c r="M110" s="191" t="inlineStr">
        <is>
          <t/>
        </is>
      </c>
      <c r="N110" s="196" t="inlineStr">
        <is>
          <t>UN</t>
        </is>
      </c>
      <c r="O110" s="289">
        <v>1</v>
      </c>
      <c r="P110" s="289" t="inlineStr">
        <is>
          <t/>
        </is>
      </c>
      <c r="Q110" s="300" t="inlineStr">
        <is>
          <t/>
        </is>
      </c>
      <c r="R110" s="196" t="inlineStr">
        <is>
          <t/>
        </is>
      </c>
      <c r="S110" s="196" t="inlineStr">
        <is>
          <t/>
        </is>
      </c>
      <c r="T110" s="196" t="inlineStr">
        <is>
          <t/>
        </is>
      </c>
    </row>
    <row r="111">
      <c r="A111" s="196" t="inlineStr">
        <is>
          <t>ESP</t>
        </is>
      </c>
      <c r="B111" s="196" t="inlineStr">
        <is>
          <t>Coruña</t>
        </is>
      </c>
      <c r="C111" s="191">
        <v>2012</v>
      </c>
      <c r="D111" s="196" t="inlineStr">
        <is>
          <t>WAH</t>
        </is>
      </c>
      <c r="E111" s="196" t="inlineStr">
        <is>
          <t>AT-SE</t>
        </is>
      </c>
      <c r="F111" s="196" t="inlineStr">
        <is>
          <t>BIL97</t>
        </is>
      </c>
      <c r="G111" s="205" t="inlineStr">
        <is>
          <t>SE</t>
        </is>
      </c>
      <c r="H111" s="196" t="inlineStr">
        <is>
          <t>LLSWO</t>
        </is>
      </c>
      <c r="I111" s="196" t="inlineStr">
        <is>
          <t>UNKN</t>
        </is>
      </c>
      <c r="J111" s="192">
        <v>517</v>
      </c>
      <c r="K111" s="191" t="inlineStr">
        <is>
          <t/>
        </is>
      </c>
      <c r="L111" s="191" t="inlineStr">
        <is>
          <t/>
        </is>
      </c>
      <c r="M111" s="191" t="inlineStr">
        <is>
          <t/>
        </is>
      </c>
      <c r="N111" s="196" t="inlineStr">
        <is>
          <t>UN</t>
        </is>
      </c>
      <c r="O111" s="289">
        <v>1</v>
      </c>
      <c r="P111" s="289" t="inlineStr">
        <is>
          <t/>
        </is>
      </c>
      <c r="Q111" s="300" t="inlineStr">
        <is>
          <t/>
        </is>
      </c>
      <c r="R111" s="196" t="inlineStr">
        <is>
          <t/>
        </is>
      </c>
      <c r="S111" s="196" t="inlineStr">
        <is>
          <t/>
        </is>
      </c>
      <c r="T111" s="196" t="inlineStr">
        <is>
          <t/>
        </is>
      </c>
    </row>
    <row r="112">
      <c r="A112" s="196" t="inlineStr">
        <is>
          <t>ESP</t>
        </is>
      </c>
      <c r="B112" s="196" t="inlineStr">
        <is>
          <t>Coruña</t>
        </is>
      </c>
      <c r="C112" s="191">
        <v>2012</v>
      </c>
      <c r="D112" s="196" t="inlineStr">
        <is>
          <t>WAH</t>
        </is>
      </c>
      <c r="E112" s="196" t="inlineStr">
        <is>
          <t>AT-SW</t>
        </is>
      </c>
      <c r="F112" s="196" t="inlineStr">
        <is>
          <t>BIL96</t>
        </is>
      </c>
      <c r="G112" s="205" t="inlineStr">
        <is>
          <t>SW</t>
        </is>
      </c>
      <c r="H112" s="196" t="inlineStr">
        <is>
          <t>LLSWO</t>
        </is>
      </c>
      <c r="I112" s="196" t="inlineStr">
        <is>
          <t>UNKN</t>
        </is>
      </c>
      <c r="J112" s="192">
        <v>2009</v>
      </c>
      <c r="K112" s="191" t="inlineStr">
        <is>
          <t/>
        </is>
      </c>
      <c r="L112" s="191" t="inlineStr">
        <is>
          <t/>
        </is>
      </c>
      <c r="M112" s="191" t="inlineStr">
        <is>
          <t/>
        </is>
      </c>
      <c r="N112" s="196" t="inlineStr">
        <is>
          <t>UN</t>
        </is>
      </c>
      <c r="O112" s="289">
        <v>1</v>
      </c>
      <c r="P112" s="289" t="inlineStr">
        <is>
          <t/>
        </is>
      </c>
      <c r="Q112" s="300" t="inlineStr">
        <is>
          <t/>
        </is>
      </c>
      <c r="R112" s="196" t="inlineStr">
        <is>
          <t/>
        </is>
      </c>
      <c r="S112" s="196" t="inlineStr">
        <is>
          <t/>
        </is>
      </c>
      <c r="T112" s="196" t="inlineStr">
        <is>
          <t/>
        </is>
      </c>
    </row>
    <row r="113">
      <c r="A113" s="196" t="inlineStr">
        <is>
          <t>ESP</t>
        </is>
      </c>
      <c r="B113" s="196" t="inlineStr">
        <is>
          <t>Coruña</t>
        </is>
      </c>
      <c r="C113" s="191">
        <v>2012</v>
      </c>
      <c r="D113" s="196" t="inlineStr">
        <is>
          <t>WHM</t>
        </is>
      </c>
      <c r="E113" s="196" t="inlineStr">
        <is>
          <t>WHM-A</t>
        </is>
      </c>
      <c r="F113" s="196" t="inlineStr">
        <is>
          <t>BIL94B</t>
        </is>
      </c>
      <c r="G113" s="205" t="inlineStr">
        <is>
          <t>NE</t>
        </is>
      </c>
      <c r="H113" s="196" t="inlineStr">
        <is>
          <t>LLSWO</t>
        </is>
      </c>
      <c r="I113" s="196" t="inlineStr">
        <is>
          <t>UNKN</t>
        </is>
      </c>
      <c r="J113" s="192">
        <v>13034</v>
      </c>
      <c r="K113" s="191" t="inlineStr">
        <is>
          <t/>
        </is>
      </c>
      <c r="L113" s="191" t="inlineStr">
        <is>
          <t/>
        </is>
      </c>
      <c r="M113" s="191" t="inlineStr">
        <is>
          <t/>
        </is>
      </c>
      <c r="N113" s="196" t="inlineStr">
        <is>
          <t>UN</t>
        </is>
      </c>
      <c r="O113" s="289">
        <v>1</v>
      </c>
      <c r="P113" s="289" t="inlineStr">
        <is>
          <t/>
        </is>
      </c>
      <c r="Q113" s="300" t="inlineStr">
        <is>
          <t/>
        </is>
      </c>
      <c r="R113" s="196" t="inlineStr">
        <is>
          <t/>
        </is>
      </c>
      <c r="S113" s="196" t="inlineStr">
        <is>
          <t/>
        </is>
      </c>
      <c r="T113" s="196" t="inlineStr">
        <is>
          <t/>
        </is>
      </c>
    </row>
    <row r="114">
      <c r="A114" s="196" t="inlineStr">
        <is>
          <t>ESP</t>
        </is>
      </c>
      <c r="B114" s="196" t="inlineStr">
        <is>
          <t>Coruña</t>
        </is>
      </c>
      <c r="C114" s="191">
        <v>2012</v>
      </c>
      <c r="D114" s="196" t="inlineStr">
        <is>
          <t>WHM</t>
        </is>
      </c>
      <c r="E114" s="196" t="inlineStr">
        <is>
          <t>WHM-A</t>
        </is>
      </c>
      <c r="F114" s="196" t="inlineStr">
        <is>
          <t>BIL94C</t>
        </is>
      </c>
      <c r="G114" s="205" t="inlineStr">
        <is>
          <t>NWC</t>
        </is>
      </c>
      <c r="H114" s="196" t="inlineStr">
        <is>
          <t>LLSWO</t>
        </is>
      </c>
      <c r="I114" s="196" t="inlineStr">
        <is>
          <t>UNKN</t>
        </is>
      </c>
      <c r="J114" s="192">
        <v>7767</v>
      </c>
      <c r="K114" s="191" t="inlineStr">
        <is>
          <t/>
        </is>
      </c>
      <c r="L114" s="191" t="inlineStr">
        <is>
          <t/>
        </is>
      </c>
      <c r="M114" s="191" t="inlineStr">
        <is>
          <t/>
        </is>
      </c>
      <c r="N114" s="196" t="inlineStr">
        <is>
          <t>UN</t>
        </is>
      </c>
      <c r="O114" s="289">
        <v>1</v>
      </c>
      <c r="P114" s="289" t="inlineStr">
        <is>
          <t/>
        </is>
      </c>
      <c r="Q114" s="300" t="inlineStr">
        <is>
          <t/>
        </is>
      </c>
      <c r="R114" s="196" t="inlineStr">
        <is>
          <t/>
        </is>
      </c>
      <c r="S114" s="196" t="inlineStr">
        <is>
          <t/>
        </is>
      </c>
      <c r="T114" s="196" t="inlineStr">
        <is>
          <t/>
        </is>
      </c>
    </row>
    <row r="115">
      <c r="A115" s="196" t="inlineStr">
        <is>
          <t>ESP</t>
        </is>
      </c>
      <c r="B115" s="196" t="inlineStr">
        <is>
          <t>Coruña</t>
        </is>
      </c>
      <c r="C115" s="191">
        <v>2012</v>
      </c>
      <c r="D115" s="196" t="inlineStr">
        <is>
          <t>WHM</t>
        </is>
      </c>
      <c r="E115" s="196" t="inlineStr">
        <is>
          <t>WHM-A</t>
        </is>
      </c>
      <c r="F115" s="196" t="inlineStr">
        <is>
          <t>BIL96</t>
        </is>
      </c>
      <c r="G115" s="205" t="inlineStr">
        <is>
          <t>SW</t>
        </is>
      </c>
      <c r="H115" s="196" t="inlineStr">
        <is>
          <t>LLSWO</t>
        </is>
      </c>
      <c r="I115" s="196" t="inlineStr">
        <is>
          <t>UNKN</t>
        </is>
      </c>
      <c r="J115" s="192">
        <v>8598</v>
      </c>
      <c r="K115" s="191" t="inlineStr">
        <is>
          <t/>
        </is>
      </c>
      <c r="L115" s="191" t="inlineStr">
        <is>
          <t/>
        </is>
      </c>
      <c r="M115" s="191" t="inlineStr">
        <is>
          <t/>
        </is>
      </c>
      <c r="N115" s="196" t="inlineStr">
        <is>
          <t>UN</t>
        </is>
      </c>
      <c r="O115" s="289">
        <v>1</v>
      </c>
      <c r="P115" s="289" t="inlineStr">
        <is>
          <t/>
        </is>
      </c>
      <c r="Q115" s="300" t="inlineStr">
        <is>
          <t/>
        </is>
      </c>
      <c r="R115" s="196" t="inlineStr">
        <is>
          <t/>
        </is>
      </c>
      <c r="S115" s="196" t="inlineStr">
        <is>
          <t/>
        </is>
      </c>
      <c r="T115" s="196" t="inlineStr">
        <is>
          <t/>
        </is>
      </c>
    </row>
    <row r="116">
      <c r="A116" s="196" t="inlineStr">
        <is>
          <t>ESP</t>
        </is>
      </c>
      <c r="B116" s="196" t="inlineStr">
        <is>
          <t>Coruña</t>
        </is>
      </c>
      <c r="C116" s="191">
        <v>2012</v>
      </c>
      <c r="D116" s="196" t="inlineStr">
        <is>
          <t>WHM</t>
        </is>
      </c>
      <c r="E116" s="196" t="inlineStr">
        <is>
          <t>WHM-A</t>
        </is>
      </c>
      <c r="F116" s="196" t="inlineStr">
        <is>
          <t>BIL97</t>
        </is>
      </c>
      <c r="G116" s="205" t="inlineStr">
        <is>
          <t>SE</t>
        </is>
      </c>
      <c r="H116" s="196" t="inlineStr">
        <is>
          <t>LLSWO</t>
        </is>
      </c>
      <c r="I116" s="196" t="inlineStr">
        <is>
          <t>UNKN</t>
        </is>
      </c>
      <c r="J116" s="192">
        <v>4375</v>
      </c>
      <c r="K116" s="191" t="inlineStr">
        <is>
          <t/>
        </is>
      </c>
      <c r="L116" s="191" t="inlineStr">
        <is>
          <t/>
        </is>
      </c>
      <c r="M116" s="191" t="inlineStr">
        <is>
          <t/>
        </is>
      </c>
      <c r="N116" s="196" t="inlineStr">
        <is>
          <t>UN</t>
        </is>
      </c>
      <c r="O116" s="289">
        <v>1</v>
      </c>
      <c r="P116" s="289" t="inlineStr">
        <is>
          <t/>
        </is>
      </c>
      <c r="Q116" s="300" t="inlineStr">
        <is>
          <t/>
        </is>
      </c>
      <c r="R116" s="196" t="inlineStr">
        <is>
          <t/>
        </is>
      </c>
      <c r="S116" s="196" t="inlineStr">
        <is>
          <t/>
        </is>
      </c>
      <c r="T116" s="196" t="inlineStr">
        <is>
          <t/>
        </is>
      </c>
    </row>
    <row r="117">
      <c r="A117" s="196" t="inlineStr">
        <is>
          <t>ESP</t>
        </is>
      </c>
      <c r="B117" s="196" t="inlineStr">
        <is>
          <t>Coruña</t>
        </is>
      </c>
      <c r="C117" s="191">
        <v>2012</v>
      </c>
      <c r="D117" s="196" t="inlineStr">
        <is>
          <t>YFT</t>
        </is>
      </c>
      <c r="E117" s="196" t="inlineStr">
        <is>
          <t>YFT-E</t>
        </is>
      </c>
      <c r="F117" s="196" t="inlineStr">
        <is>
          <t>YF02</t>
        </is>
      </c>
      <c r="G117" s="205" t="inlineStr">
        <is>
          <t>NE</t>
        </is>
      </c>
      <c r="H117" s="196" t="inlineStr">
        <is>
          <t>LLSWO</t>
        </is>
      </c>
      <c r="I117" s="196" t="inlineStr">
        <is>
          <t>UNKN</t>
        </is>
      </c>
      <c r="J117" s="192">
        <v>27133</v>
      </c>
      <c r="K117" s="191" t="inlineStr">
        <is>
          <t/>
        </is>
      </c>
      <c r="L117" s="191" t="inlineStr">
        <is>
          <t/>
        </is>
      </c>
      <c r="M117" s="191" t="inlineStr">
        <is>
          <t/>
        </is>
      </c>
      <c r="N117" s="196" t="inlineStr">
        <is>
          <t>UN</t>
        </is>
      </c>
      <c r="O117" s="289">
        <v>1</v>
      </c>
      <c r="P117" s="289" t="inlineStr">
        <is>
          <t/>
        </is>
      </c>
      <c r="Q117" s="300" t="inlineStr">
        <is>
          <t/>
        </is>
      </c>
      <c r="R117" s="196" t="inlineStr">
        <is>
          <t/>
        </is>
      </c>
      <c r="S117" s="196" t="inlineStr">
        <is>
          <t/>
        </is>
      </c>
      <c r="T117" s="196" t="inlineStr">
        <is>
          <t/>
        </is>
      </c>
    </row>
    <row r="118">
      <c r="A118" s="196" t="inlineStr">
        <is>
          <t>ESP</t>
        </is>
      </c>
      <c r="B118" s="196" t="inlineStr">
        <is>
          <t>Coruña</t>
        </is>
      </c>
      <c r="C118" s="191">
        <v>2012</v>
      </c>
      <c r="D118" s="196" t="inlineStr">
        <is>
          <t>YFT</t>
        </is>
      </c>
      <c r="E118" s="196" t="inlineStr">
        <is>
          <t>YFT-E</t>
        </is>
      </c>
      <c r="F118" s="196" t="inlineStr">
        <is>
          <t>YF04</t>
        </is>
      </c>
      <c r="G118" s="205" t="inlineStr">
        <is>
          <t>ETRO</t>
        </is>
      </c>
      <c r="H118" s="196" t="inlineStr">
        <is>
          <t>LLSWO</t>
        </is>
      </c>
      <c r="I118" s="196" t="inlineStr">
        <is>
          <t>UNKN</t>
        </is>
      </c>
      <c r="J118" s="192">
        <v>52459</v>
      </c>
      <c r="K118" s="191" t="inlineStr">
        <is>
          <t/>
        </is>
      </c>
      <c r="L118" s="191" t="inlineStr">
        <is>
          <t/>
        </is>
      </c>
      <c r="M118" s="191" t="inlineStr">
        <is>
          <t/>
        </is>
      </c>
      <c r="N118" s="196" t="inlineStr">
        <is>
          <t>UN</t>
        </is>
      </c>
      <c r="O118" s="289">
        <v>1</v>
      </c>
      <c r="P118" s="289" t="inlineStr">
        <is>
          <t/>
        </is>
      </c>
      <c r="Q118" s="300" t="inlineStr">
        <is>
          <t/>
        </is>
      </c>
      <c r="R118" s="196" t="inlineStr">
        <is>
          <t/>
        </is>
      </c>
      <c r="S118" s="196" t="inlineStr">
        <is>
          <t/>
        </is>
      </c>
      <c r="T118" s="196" t="inlineStr">
        <is>
          <t/>
        </is>
      </c>
    </row>
    <row r="119">
      <c r="A119" s="196" t="inlineStr">
        <is>
          <t>ESP</t>
        </is>
      </c>
      <c r="B119" s="196" t="inlineStr">
        <is>
          <t>Coruña</t>
        </is>
      </c>
      <c r="C119" s="191">
        <v>2012</v>
      </c>
      <c r="D119" s="196" t="inlineStr">
        <is>
          <t>YFT</t>
        </is>
      </c>
      <c r="E119" s="196" t="inlineStr">
        <is>
          <t>YFT-E</t>
        </is>
      </c>
      <c r="F119" s="196" t="inlineStr">
        <is>
          <t>YF06</t>
        </is>
      </c>
      <c r="G119" s="205" t="inlineStr">
        <is>
          <t>SE</t>
        </is>
      </c>
      <c r="H119" s="196" t="inlineStr">
        <is>
          <t>LLSWO</t>
        </is>
      </c>
      <c r="I119" s="196" t="inlineStr">
        <is>
          <t>UNKN</t>
        </is>
      </c>
      <c r="J119" s="192">
        <v>43547</v>
      </c>
      <c r="K119" s="191" t="inlineStr">
        <is>
          <t/>
        </is>
      </c>
      <c r="L119" s="191" t="inlineStr">
        <is>
          <t/>
        </is>
      </c>
      <c r="M119" s="191" t="inlineStr">
        <is>
          <t/>
        </is>
      </c>
      <c r="N119" s="196" t="inlineStr">
        <is>
          <t>UN</t>
        </is>
      </c>
      <c r="O119" s="289">
        <v>1</v>
      </c>
      <c r="P119" s="289" t="inlineStr">
        <is>
          <t/>
        </is>
      </c>
      <c r="Q119" s="300" t="inlineStr">
        <is>
          <t/>
        </is>
      </c>
      <c r="R119" s="196" t="inlineStr">
        <is>
          <t/>
        </is>
      </c>
      <c r="S119" s="196" t="inlineStr">
        <is>
          <t/>
        </is>
      </c>
      <c r="T119" s="196" t="inlineStr">
        <is>
          <t/>
        </is>
      </c>
    </row>
    <row r="120">
      <c r="A120" s="196" t="inlineStr">
        <is>
          <t>ESP</t>
        </is>
      </c>
      <c r="B120" s="196" t="inlineStr">
        <is>
          <t>Coruña</t>
        </is>
      </c>
      <c r="C120" s="191">
        <v>2012</v>
      </c>
      <c r="D120" s="196" t="inlineStr">
        <is>
          <t>YFT</t>
        </is>
      </c>
      <c r="E120" s="196" t="inlineStr">
        <is>
          <t>YFT-W</t>
        </is>
      </c>
      <c r="F120" s="196" t="inlineStr">
        <is>
          <t>YF11</t>
        </is>
      </c>
      <c r="G120" s="205" t="inlineStr">
        <is>
          <t>NWC</t>
        </is>
      </c>
      <c r="H120" s="196" t="inlineStr">
        <is>
          <t>LLSWO</t>
        </is>
      </c>
      <c r="I120" s="196" t="inlineStr">
        <is>
          <t>UNKN</t>
        </is>
      </c>
      <c r="J120" s="192">
        <v>31513</v>
      </c>
      <c r="K120" s="191" t="inlineStr">
        <is>
          <t/>
        </is>
      </c>
      <c r="L120" s="191" t="inlineStr">
        <is>
          <t/>
        </is>
      </c>
      <c r="M120" s="191" t="inlineStr">
        <is>
          <t/>
        </is>
      </c>
      <c r="N120" s="196" t="inlineStr">
        <is>
          <t>UN</t>
        </is>
      </c>
      <c r="O120" s="289">
        <v>1</v>
      </c>
      <c r="P120" s="289" t="inlineStr">
        <is>
          <t/>
        </is>
      </c>
      <c r="Q120" s="300" t="inlineStr">
        <is>
          <t/>
        </is>
      </c>
      <c r="R120" s="196" t="inlineStr">
        <is>
          <t/>
        </is>
      </c>
      <c r="S120" s="196" t="inlineStr">
        <is>
          <t/>
        </is>
      </c>
      <c r="T120" s="196" t="inlineStr">
        <is>
          <t/>
        </is>
      </c>
    </row>
    <row r="121">
      <c r="A121" s="196" t="inlineStr">
        <is>
          <t>ESP</t>
        </is>
      </c>
      <c r="B121" s="196" t="inlineStr">
        <is>
          <t>ETRO</t>
        </is>
      </c>
      <c r="C121" s="191">
        <v>2012</v>
      </c>
      <c r="D121" s="196" t="inlineStr">
        <is>
          <t>ALB</t>
        </is>
      </c>
      <c r="E121" s="196" t="inlineStr">
        <is>
          <t>ALB-S</t>
        </is>
      </c>
      <c r="F121" s="196" t="inlineStr">
        <is>
          <t>AL33</t>
        </is>
      </c>
      <c r="G121" s="205" t="inlineStr">
        <is>
          <t>SOUT</t>
        </is>
      </c>
      <c r="H121" s="196" t="inlineStr">
        <is>
          <t>PS</t>
        </is>
      </c>
      <c r="I121" s="196" t="inlineStr">
        <is>
          <t>UNKN</t>
        </is>
      </c>
      <c r="J121" s="192">
        <v>116000</v>
      </c>
      <c r="K121" s="191" t="inlineStr">
        <is>
          <t/>
        </is>
      </c>
      <c r="L121" s="191" t="inlineStr">
        <is>
          <t/>
        </is>
      </c>
      <c r="M121" s="191" t="inlineStr">
        <is>
          <t/>
        </is>
      </c>
      <c r="N121" s="196" t="inlineStr">
        <is>
          <t>UN</t>
        </is>
      </c>
      <c r="O121" s="289">
        <v>1</v>
      </c>
      <c r="P121" s="289" t="inlineStr">
        <is>
          <t/>
        </is>
      </c>
      <c r="Q121" s="300" t="inlineStr">
        <is>
          <t/>
        </is>
      </c>
      <c r="R121" s="196" t="inlineStr">
        <is>
          <t/>
        </is>
      </c>
      <c r="S121" s="196" t="inlineStr">
        <is>
          <t/>
        </is>
      </c>
      <c r="T121" s="196" t="inlineStr">
        <is>
          <t/>
        </is>
      </c>
    </row>
    <row r="122">
      <c r="A122" s="196" t="inlineStr">
        <is>
          <t>ESP</t>
        </is>
      </c>
      <c r="B122" s="196" t="inlineStr">
        <is>
          <t>ETRO</t>
        </is>
      </c>
      <c r="C122" s="191">
        <v>2012</v>
      </c>
      <c r="D122" s="196" t="inlineStr">
        <is>
          <t>BET</t>
        </is>
      </c>
      <c r="E122" s="196" t="inlineStr">
        <is>
          <t>BET-A</t>
        </is>
      </c>
      <c r="F122" s="196" t="inlineStr">
        <is>
          <t>BE03</t>
        </is>
      </c>
      <c r="G122" s="205" t="inlineStr">
        <is>
          <t>ETRO</t>
        </is>
      </c>
      <c r="H122" s="196" t="inlineStr">
        <is>
          <t>BB</t>
        </is>
      </c>
      <c r="I122" s="196" t="inlineStr">
        <is>
          <t>UNKN</t>
        </is>
      </c>
      <c r="J122" s="192">
        <v>637000</v>
      </c>
      <c r="K122" s="191" t="inlineStr">
        <is>
          <t/>
        </is>
      </c>
      <c r="L122" s="191" t="inlineStr">
        <is>
          <t/>
        </is>
      </c>
      <c r="M122" s="191" t="inlineStr">
        <is>
          <t/>
        </is>
      </c>
      <c r="N122" s="196" t="inlineStr">
        <is>
          <t>UN</t>
        </is>
      </c>
      <c r="O122" s="289">
        <v>1</v>
      </c>
      <c r="P122" s="289" t="inlineStr">
        <is>
          <t/>
        </is>
      </c>
      <c r="Q122" s="300" t="inlineStr">
        <is>
          <t/>
        </is>
      </c>
      <c r="R122" s="196" t="inlineStr">
        <is>
          <t/>
        </is>
      </c>
      <c r="S122" s="196" t="inlineStr">
        <is>
          <t/>
        </is>
      </c>
      <c r="T122" s="196" t="inlineStr">
        <is>
          <t/>
        </is>
      </c>
    </row>
    <row r="123">
      <c r="A123" s="196" t="inlineStr">
        <is>
          <t>ESP</t>
        </is>
      </c>
      <c r="B123" s="196" t="inlineStr">
        <is>
          <t>ETRO</t>
        </is>
      </c>
      <c r="C123" s="191">
        <v>2012</v>
      </c>
      <c r="D123" s="196" t="inlineStr">
        <is>
          <t>BET</t>
        </is>
      </c>
      <c r="E123" s="196" t="inlineStr">
        <is>
          <t/>
        </is>
      </c>
      <c r="F123" s="196" t="inlineStr">
        <is>
          <t>unkn</t>
        </is>
      </c>
      <c r="G123" s="205" t="inlineStr">
        <is>
          <t>ETRO</t>
        </is>
      </c>
      <c r="H123" s="196" t="inlineStr">
        <is>
          <t>PS</t>
        </is>
      </c>
      <c r="I123" s="196" t="inlineStr">
        <is>
          <t>UNKN</t>
        </is>
      </c>
      <c r="J123" s="192">
        <v>7387000</v>
      </c>
      <c r="K123" s="191" t="inlineStr">
        <is>
          <t/>
        </is>
      </c>
      <c r="L123" s="191" t="inlineStr">
        <is>
          <t/>
        </is>
      </c>
      <c r="M123" s="191" t="inlineStr">
        <is>
          <t/>
        </is>
      </c>
      <c r="N123" s="196" t="inlineStr">
        <is>
          <t>UN</t>
        </is>
      </c>
      <c r="O123" s="289">
        <v>1</v>
      </c>
      <c r="P123" s="289" t="inlineStr">
        <is>
          <t/>
        </is>
      </c>
      <c r="Q123" s="300" t="inlineStr">
        <is>
          <t/>
        </is>
      </c>
      <c r="R123" s="196" t="inlineStr">
        <is>
          <t/>
        </is>
      </c>
      <c r="S123" s="196" t="inlineStr">
        <is>
          <t/>
        </is>
      </c>
      <c r="T123" s="196" t="inlineStr">
        <is>
          <t/>
        </is>
      </c>
    </row>
    <row r="124">
      <c r="A124" s="196" t="inlineStr">
        <is>
          <t>ESP</t>
        </is>
      </c>
      <c r="B124" s="196" t="inlineStr">
        <is>
          <t>ETRO</t>
        </is>
      </c>
      <c r="C124" s="191">
        <v>2012</v>
      </c>
      <c r="D124" s="196" t="inlineStr">
        <is>
          <t>BUM</t>
        </is>
      </c>
      <c r="E124" s="196" t="inlineStr">
        <is>
          <t>BUM-A</t>
        </is>
      </c>
      <c r="F124" s="196" t="inlineStr">
        <is>
          <t>BIL94B</t>
        </is>
      </c>
      <c r="G124" s="205" t="inlineStr">
        <is>
          <t>NE</t>
        </is>
      </c>
      <c r="H124" s="196" t="inlineStr">
        <is>
          <t>PS</t>
        </is>
      </c>
      <c r="I124" s="196" t="inlineStr">
        <is>
          <t>COMB</t>
        </is>
      </c>
      <c r="J124" s="192">
        <v>119924</v>
      </c>
      <c r="K124" s="191" t="inlineStr">
        <is>
          <t/>
        </is>
      </c>
      <c r="L124" s="191" t="inlineStr">
        <is>
          <t/>
        </is>
      </c>
      <c r="M124" s="191" t="inlineStr">
        <is>
          <t/>
        </is>
      </c>
      <c r="N124" s="196" t="inlineStr">
        <is>
          <t>UN</t>
        </is>
      </c>
      <c r="O124" s="289">
        <v>1</v>
      </c>
      <c r="P124" s="289" t="inlineStr">
        <is>
          <t/>
        </is>
      </c>
      <c r="Q124" s="300" t="inlineStr">
        <is>
          <t>OTH</t>
        </is>
      </c>
      <c r="R124" s="196" t="inlineStr">
        <is>
          <t>other</t>
        </is>
      </c>
      <c r="S124" s="196" t="inlineStr">
        <is>
          <t/>
        </is>
      </c>
      <c r="T124" s="196" t="inlineStr">
        <is>
          <t/>
        </is>
      </c>
    </row>
    <row r="125">
      <c r="A125" s="196" t="inlineStr">
        <is>
          <t>ESP</t>
        </is>
      </c>
      <c r="B125" s="196" t="inlineStr">
        <is>
          <t>ETRO</t>
        </is>
      </c>
      <c r="C125" s="191">
        <v>2012</v>
      </c>
      <c r="D125" s="196" t="inlineStr">
        <is>
          <t>BUM</t>
        </is>
      </c>
      <c r="E125" s="196" t="inlineStr">
        <is>
          <t>BUM-A</t>
        </is>
      </c>
      <c r="F125" s="196" t="inlineStr">
        <is>
          <t>BIL94C</t>
        </is>
      </c>
      <c r="G125" s="205" t="inlineStr">
        <is>
          <t>NWC</t>
        </is>
      </c>
      <c r="H125" s="196" t="inlineStr">
        <is>
          <t>PS</t>
        </is>
      </c>
      <c r="I125" s="196" t="inlineStr">
        <is>
          <t>COMB</t>
        </is>
      </c>
      <c r="J125" s="192">
        <v>782</v>
      </c>
      <c r="K125" s="191" t="inlineStr">
        <is>
          <t/>
        </is>
      </c>
      <c r="L125" s="191" t="inlineStr">
        <is>
          <t/>
        </is>
      </c>
      <c r="M125" s="191" t="inlineStr">
        <is>
          <t/>
        </is>
      </c>
      <c r="N125" s="196" t="inlineStr">
        <is>
          <t>UN</t>
        </is>
      </c>
      <c r="O125" s="289">
        <v>1</v>
      </c>
      <c r="P125" s="289" t="inlineStr">
        <is>
          <t/>
        </is>
      </c>
      <c r="Q125" s="300" t="inlineStr">
        <is>
          <t>OTH</t>
        </is>
      </c>
      <c r="R125" s="196" t="inlineStr">
        <is>
          <t>other</t>
        </is>
      </c>
      <c r="S125" s="196" t="inlineStr">
        <is>
          <t/>
        </is>
      </c>
      <c r="T125" s="196" t="inlineStr">
        <is>
          <t/>
        </is>
      </c>
    </row>
    <row r="126">
      <c r="A126" s="196" t="inlineStr">
        <is>
          <t>ESP</t>
        </is>
      </c>
      <c r="B126" s="196" t="inlineStr">
        <is>
          <t>ETRO</t>
        </is>
      </c>
      <c r="C126" s="191">
        <v>2012</v>
      </c>
      <c r="D126" s="196" t="inlineStr">
        <is>
          <t>BUM</t>
        </is>
      </c>
      <c r="E126" s="196" t="inlineStr">
        <is>
          <t>BUM-A</t>
        </is>
      </c>
      <c r="F126" s="196" t="inlineStr">
        <is>
          <t>BIL96</t>
        </is>
      </c>
      <c r="G126" s="205" t="inlineStr">
        <is>
          <t>SW</t>
        </is>
      </c>
      <c r="H126" s="196" t="inlineStr">
        <is>
          <t>PS</t>
        </is>
      </c>
      <c r="I126" s="196" t="inlineStr">
        <is>
          <t>COMB</t>
        </is>
      </c>
      <c r="J126" s="192">
        <v>309</v>
      </c>
      <c r="K126" s="191" t="inlineStr">
        <is>
          <t/>
        </is>
      </c>
      <c r="L126" s="191" t="inlineStr">
        <is>
          <t/>
        </is>
      </c>
      <c r="M126" s="191" t="inlineStr">
        <is>
          <t/>
        </is>
      </c>
      <c r="N126" s="196" t="inlineStr">
        <is>
          <t>UN</t>
        </is>
      </c>
      <c r="O126" s="289">
        <v>1</v>
      </c>
      <c r="P126" s="289" t="inlineStr">
        <is>
          <t/>
        </is>
      </c>
      <c r="Q126" s="300" t="inlineStr">
        <is>
          <t>OTH</t>
        </is>
      </c>
      <c r="R126" s="196" t="inlineStr">
        <is>
          <t>other</t>
        </is>
      </c>
      <c r="S126" s="196" t="inlineStr">
        <is>
          <t/>
        </is>
      </c>
      <c r="T126" s="196" t="inlineStr">
        <is>
          <t/>
        </is>
      </c>
    </row>
    <row r="127">
      <c r="A127" s="196" t="inlineStr">
        <is>
          <t>ESP</t>
        </is>
      </c>
      <c r="B127" s="196" t="inlineStr">
        <is>
          <t>ETRO</t>
        </is>
      </c>
      <c r="C127" s="191">
        <v>2012</v>
      </c>
      <c r="D127" s="196" t="inlineStr">
        <is>
          <t>BUM</t>
        </is>
      </c>
      <c r="E127" s="196" t="inlineStr">
        <is>
          <t>BUM-A</t>
        </is>
      </c>
      <c r="F127" s="196" t="inlineStr">
        <is>
          <t>BIL97</t>
        </is>
      </c>
      <c r="G127" s="205" t="inlineStr">
        <is>
          <t>SE</t>
        </is>
      </c>
      <c r="H127" s="196" t="inlineStr">
        <is>
          <t>PS</t>
        </is>
      </c>
      <c r="I127" s="196" t="inlineStr">
        <is>
          <t>COMB</t>
        </is>
      </c>
      <c r="J127" s="192">
        <v>34645</v>
      </c>
      <c r="K127" s="191">
        <v>1319</v>
      </c>
      <c r="L127" s="191" t="inlineStr">
        <is>
          <t/>
        </is>
      </c>
      <c r="M127" s="191" t="inlineStr">
        <is>
          <t/>
        </is>
      </c>
      <c r="N127" s="196" t="inlineStr">
        <is>
          <t>UN</t>
        </is>
      </c>
      <c r="O127" s="289">
        <v>1</v>
      </c>
      <c r="P127" s="289">
        <v>1</v>
      </c>
      <c r="Q127" s="300" t="inlineStr">
        <is>
          <t>OTH</t>
        </is>
      </c>
      <c r="R127" s="196" t="inlineStr">
        <is>
          <t>other</t>
        </is>
      </c>
      <c r="S127" s="196" t="inlineStr">
        <is>
          <t>OTH</t>
        </is>
      </c>
      <c r="T127" s="196" t="inlineStr">
        <is>
          <t>other</t>
        </is>
      </c>
    </row>
    <row r="128">
      <c r="A128" s="196" t="inlineStr">
        <is>
          <t>ESP</t>
        </is>
      </c>
      <c r="B128" s="196" t="inlineStr">
        <is>
          <t>ETRO</t>
        </is>
      </c>
      <c r="C128" s="191">
        <v>2012</v>
      </c>
      <c r="D128" s="196" t="inlineStr">
        <is>
          <t>FRI</t>
        </is>
      </c>
      <c r="E128" s="196" t="inlineStr">
        <is>
          <t>AT-NE</t>
        </is>
      </c>
      <c r="F128" s="196" t="inlineStr">
        <is>
          <t>BIL94B</t>
        </is>
      </c>
      <c r="G128" s="205" t="inlineStr">
        <is>
          <t>ETRO</t>
        </is>
      </c>
      <c r="H128" s="196" t="inlineStr">
        <is>
          <t>BB</t>
        </is>
      </c>
      <c r="I128" s="196" t="inlineStr">
        <is>
          <t>UNKN</t>
        </is>
      </c>
      <c r="J128" s="192">
        <v>185000</v>
      </c>
      <c r="K128" s="191" t="inlineStr">
        <is>
          <t/>
        </is>
      </c>
      <c r="L128" s="191" t="inlineStr">
        <is>
          <t/>
        </is>
      </c>
      <c r="M128" s="191" t="inlineStr">
        <is>
          <t/>
        </is>
      </c>
      <c r="N128" s="196" t="inlineStr">
        <is>
          <t>UN</t>
        </is>
      </c>
      <c r="O128" s="289">
        <v>1</v>
      </c>
      <c r="P128" s="289" t="inlineStr">
        <is>
          <t/>
        </is>
      </c>
      <c r="Q128" s="300" t="inlineStr">
        <is>
          <t/>
        </is>
      </c>
      <c r="R128" s="196" t="inlineStr">
        <is>
          <t/>
        </is>
      </c>
      <c r="S128" s="196" t="inlineStr">
        <is>
          <t/>
        </is>
      </c>
      <c r="T128" s="196" t="inlineStr">
        <is>
          <t/>
        </is>
      </c>
    </row>
    <row r="129">
      <c r="A129" s="196" t="inlineStr">
        <is>
          <t>ESP</t>
        </is>
      </c>
      <c r="B129" s="196" t="inlineStr">
        <is>
          <t>ETRO</t>
        </is>
      </c>
      <c r="C129" s="191">
        <v>2012</v>
      </c>
      <c r="D129" s="196" t="inlineStr">
        <is>
          <t>FRI</t>
        </is>
      </c>
      <c r="E129" s="196" t="inlineStr">
        <is>
          <t>AT-SE</t>
        </is>
      </c>
      <c r="F129" s="196" t="inlineStr">
        <is>
          <t>BIL97</t>
        </is>
      </c>
      <c r="G129" s="205" t="inlineStr">
        <is>
          <t>ETRO</t>
        </is>
      </c>
      <c r="H129" s="196" t="inlineStr">
        <is>
          <t>PS</t>
        </is>
      </c>
      <c r="I129" s="196" t="inlineStr">
        <is>
          <t>UNKN</t>
        </is>
      </c>
      <c r="J129" s="192">
        <v>1522000</v>
      </c>
      <c r="K129" s="191" t="inlineStr">
        <is>
          <t/>
        </is>
      </c>
      <c r="L129" s="191" t="inlineStr">
        <is>
          <t/>
        </is>
      </c>
      <c r="M129" s="191" t="inlineStr">
        <is>
          <t/>
        </is>
      </c>
      <c r="N129" s="196" t="inlineStr">
        <is>
          <t>UN</t>
        </is>
      </c>
      <c r="O129" s="289">
        <v>1</v>
      </c>
      <c r="P129" s="289" t="inlineStr">
        <is>
          <t/>
        </is>
      </c>
      <c r="Q129" s="300" t="inlineStr">
        <is>
          <t/>
        </is>
      </c>
      <c r="R129" s="196" t="inlineStr">
        <is>
          <t/>
        </is>
      </c>
      <c r="S129" s="196" t="inlineStr">
        <is>
          <t/>
        </is>
      </c>
      <c r="T129" s="196" t="inlineStr">
        <is>
          <t/>
        </is>
      </c>
    </row>
    <row r="130">
      <c r="A130" s="196" t="inlineStr">
        <is>
          <t>ESP</t>
        </is>
      </c>
      <c r="B130" s="196" t="inlineStr">
        <is>
          <t>ETRO</t>
        </is>
      </c>
      <c r="C130" s="191">
        <v>2012</v>
      </c>
      <c r="D130" s="196" t="inlineStr">
        <is>
          <t>LTA</t>
        </is>
      </c>
      <c r="E130" s="196" t="inlineStr">
        <is>
          <t>AT-NE</t>
        </is>
      </c>
      <c r="F130" s="196" t="inlineStr">
        <is>
          <t>BIL94B</t>
        </is>
      </c>
      <c r="G130" s="205" t="inlineStr">
        <is>
          <t>ETRO</t>
        </is>
      </c>
      <c r="H130" s="196" t="inlineStr">
        <is>
          <t>PS</t>
        </is>
      </c>
      <c r="I130" s="196" t="inlineStr">
        <is>
          <t>UNKN</t>
        </is>
      </c>
      <c r="J130" s="192">
        <v>68000</v>
      </c>
      <c r="K130" s="191" t="inlineStr">
        <is>
          <t/>
        </is>
      </c>
      <c r="L130" s="191" t="inlineStr">
        <is>
          <t/>
        </is>
      </c>
      <c r="M130" s="191" t="inlineStr">
        <is>
          <t/>
        </is>
      </c>
      <c r="N130" s="196" t="inlineStr">
        <is>
          <t>UN</t>
        </is>
      </c>
      <c r="O130" s="289">
        <v>1</v>
      </c>
      <c r="P130" s="289" t="inlineStr">
        <is>
          <t/>
        </is>
      </c>
      <c r="Q130" s="300" t="inlineStr">
        <is>
          <t/>
        </is>
      </c>
      <c r="R130" s="196" t="inlineStr">
        <is>
          <t/>
        </is>
      </c>
      <c r="S130" s="196" t="inlineStr">
        <is>
          <t/>
        </is>
      </c>
      <c r="T130" s="196" t="inlineStr">
        <is>
          <t/>
        </is>
      </c>
    </row>
    <row r="131">
      <c r="A131" s="196" t="inlineStr">
        <is>
          <t>ESP</t>
        </is>
      </c>
      <c r="B131" s="196" t="inlineStr">
        <is>
          <t>ETRO</t>
        </is>
      </c>
      <c r="C131" s="191">
        <v>2012</v>
      </c>
      <c r="D131" s="196" t="inlineStr">
        <is>
          <t>SKJ</t>
        </is>
      </c>
      <c r="E131" s="196" t="inlineStr">
        <is>
          <t>SKJ-E</t>
        </is>
      </c>
      <c r="F131" s="196" t="inlineStr">
        <is>
          <t>SJ03</t>
        </is>
      </c>
      <c r="G131" s="205" t="inlineStr">
        <is>
          <t>ETRO</t>
        </is>
      </c>
      <c r="H131" s="196" t="inlineStr">
        <is>
          <t>BB</t>
        </is>
      </c>
      <c r="I131" s="196" t="inlineStr">
        <is>
          <t>UNKN</t>
        </is>
      </c>
      <c r="J131" s="192">
        <v>12124000</v>
      </c>
      <c r="K131" s="191" t="inlineStr">
        <is>
          <t/>
        </is>
      </c>
      <c r="L131" s="191" t="inlineStr">
        <is>
          <t/>
        </is>
      </c>
      <c r="M131" s="191" t="inlineStr">
        <is>
          <t/>
        </is>
      </c>
      <c r="N131" s="196" t="inlineStr">
        <is>
          <t>UN</t>
        </is>
      </c>
      <c r="O131" s="289">
        <v>1</v>
      </c>
      <c r="P131" s="289" t="inlineStr">
        <is>
          <t/>
        </is>
      </c>
      <c r="Q131" s="300" t="inlineStr">
        <is>
          <t/>
        </is>
      </c>
      <c r="R131" s="196" t="inlineStr">
        <is>
          <t/>
        </is>
      </c>
      <c r="S131" s="196" t="inlineStr">
        <is>
          <t/>
        </is>
      </c>
      <c r="T131" s="196" t="inlineStr">
        <is>
          <t/>
        </is>
      </c>
    </row>
    <row r="132">
      <c r="A132" s="196" t="inlineStr">
        <is>
          <t>ESP</t>
        </is>
      </c>
      <c r="B132" s="196" t="inlineStr">
        <is>
          <t>ETRO</t>
        </is>
      </c>
      <c r="C132" s="191">
        <v>2012</v>
      </c>
      <c r="D132" s="196" t="inlineStr">
        <is>
          <t>SKJ</t>
        </is>
      </c>
      <c r="E132" s="196" t="inlineStr">
        <is>
          <t>SKJ-E</t>
        </is>
      </c>
      <c r="F132" s="196" t="inlineStr">
        <is>
          <t>SJ03</t>
        </is>
      </c>
      <c r="G132" s="205" t="inlineStr">
        <is>
          <t>ETRO</t>
        </is>
      </c>
      <c r="H132" s="196" t="inlineStr">
        <is>
          <t>PS</t>
        </is>
      </c>
      <c r="I132" s="196" t="inlineStr">
        <is>
          <t>UNKN</t>
        </is>
      </c>
      <c r="J132" s="192">
        <v>47202000</v>
      </c>
      <c r="K132" s="191" t="inlineStr">
        <is>
          <t/>
        </is>
      </c>
      <c r="L132" s="191" t="inlineStr">
        <is>
          <t/>
        </is>
      </c>
      <c r="M132" s="191" t="inlineStr">
        <is>
          <t/>
        </is>
      </c>
      <c r="N132" s="196" t="inlineStr">
        <is>
          <t>UN</t>
        </is>
      </c>
      <c r="O132" s="289">
        <v>1</v>
      </c>
      <c r="P132" s="289" t="inlineStr">
        <is>
          <t/>
        </is>
      </c>
      <c r="Q132" s="300" t="inlineStr">
        <is>
          <t/>
        </is>
      </c>
      <c r="R132" s="196" t="inlineStr">
        <is>
          <t/>
        </is>
      </c>
      <c r="S132" s="196" t="inlineStr">
        <is>
          <t/>
        </is>
      </c>
      <c r="T132" s="196" t="inlineStr">
        <is>
          <t/>
        </is>
      </c>
    </row>
    <row r="133">
      <c r="A133" s="196" t="inlineStr">
        <is>
          <t>ESP</t>
        </is>
      </c>
      <c r="B133" s="196" t="inlineStr">
        <is>
          <t>ETRO</t>
        </is>
      </c>
      <c r="C133" s="191">
        <v>2012</v>
      </c>
      <c r="D133" s="196" t="inlineStr">
        <is>
          <t>YFT</t>
        </is>
      </c>
      <c r="E133" s="196" t="inlineStr">
        <is>
          <t>YFT-E</t>
        </is>
      </c>
      <c r="F133" s="196" t="inlineStr">
        <is>
          <t>YF04</t>
        </is>
      </c>
      <c r="G133" s="205" t="inlineStr">
        <is>
          <t>ETRO</t>
        </is>
      </c>
      <c r="H133" s="196" t="inlineStr">
        <is>
          <t>BB</t>
        </is>
      </c>
      <c r="I133" s="196" t="inlineStr">
        <is>
          <t>UNKN</t>
        </is>
      </c>
      <c r="J133" s="192">
        <v>885000</v>
      </c>
      <c r="K133" s="191" t="inlineStr">
        <is>
          <t/>
        </is>
      </c>
      <c r="L133" s="191" t="inlineStr">
        <is>
          <t/>
        </is>
      </c>
      <c r="M133" s="191" t="inlineStr">
        <is>
          <t/>
        </is>
      </c>
      <c r="N133" s="196" t="inlineStr">
        <is>
          <t>UN</t>
        </is>
      </c>
      <c r="O133" s="289">
        <v>1</v>
      </c>
      <c r="P133" s="289" t="inlineStr">
        <is>
          <t/>
        </is>
      </c>
      <c r="Q133" s="300" t="inlineStr">
        <is>
          <t/>
        </is>
      </c>
      <c r="R133" s="196" t="inlineStr">
        <is>
          <t/>
        </is>
      </c>
      <c r="S133" s="196" t="inlineStr">
        <is>
          <t/>
        </is>
      </c>
      <c r="T133" s="196" t="inlineStr">
        <is>
          <t/>
        </is>
      </c>
    </row>
    <row r="134">
      <c r="A134" s="196" t="inlineStr">
        <is>
          <t>ESP</t>
        </is>
      </c>
      <c r="B134" s="196" t="inlineStr">
        <is>
          <t>ETRO</t>
        </is>
      </c>
      <c r="C134" s="191">
        <v>2012</v>
      </c>
      <c r="D134" s="196" t="inlineStr">
        <is>
          <t>YFT</t>
        </is>
      </c>
      <c r="E134" s="196" t="inlineStr">
        <is>
          <t>YFT-E</t>
        </is>
      </c>
      <c r="F134" s="196" t="inlineStr">
        <is>
          <t>YF04</t>
        </is>
      </c>
      <c r="G134" s="205" t="inlineStr">
        <is>
          <t>ETRO</t>
        </is>
      </c>
      <c r="H134" s="196" t="inlineStr">
        <is>
          <t>PS</t>
        </is>
      </c>
      <c r="I134" s="196" t="inlineStr">
        <is>
          <t>UNKN</t>
        </is>
      </c>
      <c r="J134" s="192">
        <v>17758000</v>
      </c>
      <c r="K134" s="191" t="inlineStr">
        <is>
          <t/>
        </is>
      </c>
      <c r="L134" s="191" t="inlineStr">
        <is>
          <t/>
        </is>
      </c>
      <c r="M134" s="191" t="inlineStr">
        <is>
          <t/>
        </is>
      </c>
      <c r="N134" s="196" t="inlineStr">
        <is>
          <t>UN</t>
        </is>
      </c>
      <c r="O134" s="289">
        <v>1</v>
      </c>
      <c r="P134" s="289" t="inlineStr">
        <is>
          <t/>
        </is>
      </c>
      <c r="Q134" s="300" t="inlineStr">
        <is>
          <t/>
        </is>
      </c>
      <c r="R134" s="196" t="inlineStr">
        <is>
          <t/>
        </is>
      </c>
      <c r="S134" s="196" t="inlineStr">
        <is>
          <t/>
        </is>
      </c>
      <c r="T134" s="196" t="inlineStr">
        <is>
          <t/>
        </is>
      </c>
    </row>
    <row r="135">
      <c r="A135" s="196" t="inlineStr">
        <is>
          <t>ESP</t>
        </is>
      </c>
      <c r="B135" s="196" t="inlineStr">
        <is>
          <t>MEDI</t>
        </is>
      </c>
      <c r="C135" s="191">
        <v>2012</v>
      </c>
      <c r="D135" s="196" t="inlineStr">
        <is>
          <t>ALB</t>
        </is>
      </c>
      <c r="E135" s="196" t="inlineStr">
        <is>
          <t>ALB-M</t>
        </is>
      </c>
      <c r="F135" s="196" t="inlineStr">
        <is>
          <t>AL35</t>
        </is>
      </c>
      <c r="G135" s="205" t="inlineStr">
        <is>
          <t>MEDI</t>
        </is>
      </c>
      <c r="H135" s="196" t="inlineStr">
        <is>
          <t>LLALB</t>
        </is>
      </c>
      <c r="I135" s="196" t="inlineStr">
        <is>
          <t>UNKN</t>
        </is>
      </c>
      <c r="J135" s="192">
        <v>383617</v>
      </c>
      <c r="K135" s="191" t="inlineStr">
        <is>
          <t/>
        </is>
      </c>
      <c r="L135" s="191" t="inlineStr">
        <is>
          <t/>
        </is>
      </c>
      <c r="M135" s="191" t="inlineStr">
        <is>
          <t/>
        </is>
      </c>
      <c r="N135" s="196" t="inlineStr">
        <is>
          <t>UN</t>
        </is>
      </c>
      <c r="O135" s="289">
        <v>1</v>
      </c>
      <c r="P135" s="289" t="inlineStr">
        <is>
          <t/>
        </is>
      </c>
      <c r="Q135" s="300" t="inlineStr">
        <is>
          <t/>
        </is>
      </c>
      <c r="R135" s="196" t="inlineStr">
        <is>
          <t/>
        </is>
      </c>
      <c r="S135" s="196" t="inlineStr">
        <is>
          <t/>
        </is>
      </c>
      <c r="T135" s="196" t="inlineStr">
        <is>
          <t/>
        </is>
      </c>
    </row>
    <row r="136">
      <c r="A136" s="196" t="inlineStr">
        <is>
          <t>ESP</t>
        </is>
      </c>
      <c r="B136" s="196" t="inlineStr">
        <is>
          <t>MEDI</t>
        </is>
      </c>
      <c r="C136" s="191">
        <v>2012</v>
      </c>
      <c r="D136" s="196" t="inlineStr">
        <is>
          <t>ALB</t>
        </is>
      </c>
      <c r="E136" s="196" t="inlineStr">
        <is>
          <t>ALB-M</t>
        </is>
      </c>
      <c r="F136" s="196" t="inlineStr">
        <is>
          <t>AL35</t>
        </is>
      </c>
      <c r="G136" s="205" t="inlineStr">
        <is>
          <t>MEDI</t>
        </is>
      </c>
      <c r="H136" s="196" t="inlineStr">
        <is>
          <t>LLJAP</t>
        </is>
      </c>
      <c r="I136" s="196" t="inlineStr">
        <is>
          <t>UNKN</t>
        </is>
      </c>
      <c r="J136" s="192">
        <v>25</v>
      </c>
      <c r="K136" s="191" t="inlineStr">
        <is>
          <t/>
        </is>
      </c>
      <c r="L136" s="191" t="inlineStr">
        <is>
          <t/>
        </is>
      </c>
      <c r="M136" s="191" t="inlineStr">
        <is>
          <t/>
        </is>
      </c>
      <c r="N136" s="196" t="inlineStr">
        <is>
          <t>UN</t>
        </is>
      </c>
      <c r="O136" s="289">
        <v>1</v>
      </c>
      <c r="P136" s="289" t="inlineStr">
        <is>
          <t/>
        </is>
      </c>
      <c r="Q136" s="300" t="inlineStr">
        <is>
          <t/>
        </is>
      </c>
      <c r="R136" s="196" t="inlineStr">
        <is>
          <t/>
        </is>
      </c>
      <c r="S136" s="196" t="inlineStr">
        <is>
          <t/>
        </is>
      </c>
      <c r="T136" s="196" t="inlineStr">
        <is>
          <t/>
        </is>
      </c>
    </row>
    <row r="137">
      <c r="A137" s="196" t="inlineStr">
        <is>
          <t>ESP</t>
        </is>
      </c>
      <c r="B137" s="196" t="inlineStr">
        <is>
          <t>MEDI</t>
        </is>
      </c>
      <c r="C137" s="191">
        <v>2012</v>
      </c>
      <c r="D137" s="196" t="inlineStr">
        <is>
          <t>ALB</t>
        </is>
      </c>
      <c r="E137" s="196" t="inlineStr">
        <is>
          <t>ALB-M</t>
        </is>
      </c>
      <c r="F137" s="196" t="inlineStr">
        <is>
          <t>AL35</t>
        </is>
      </c>
      <c r="G137" s="205" t="inlineStr">
        <is>
          <t>MEDI</t>
        </is>
      </c>
      <c r="H137" s="196" t="inlineStr">
        <is>
          <t>LLSWO</t>
        </is>
      </c>
      <c r="I137" s="196" t="inlineStr">
        <is>
          <t>UNKN</t>
        </is>
      </c>
      <c r="J137" s="192">
        <v>1274</v>
      </c>
      <c r="K137" s="191" t="inlineStr">
        <is>
          <t/>
        </is>
      </c>
      <c r="L137" s="191" t="inlineStr">
        <is>
          <t/>
        </is>
      </c>
      <c r="M137" s="191" t="inlineStr">
        <is>
          <t/>
        </is>
      </c>
      <c r="N137" s="196" t="inlineStr">
        <is>
          <t>UN</t>
        </is>
      </c>
      <c r="O137" s="289">
        <v>1</v>
      </c>
      <c r="P137" s="289" t="inlineStr">
        <is>
          <t/>
        </is>
      </c>
      <c r="Q137" s="300" t="inlineStr">
        <is>
          <t/>
        </is>
      </c>
      <c r="R137" s="196" t="inlineStr">
        <is>
          <t/>
        </is>
      </c>
      <c r="S137" s="196" t="inlineStr">
        <is>
          <t/>
        </is>
      </c>
      <c r="T137" s="196" t="inlineStr">
        <is>
          <t/>
        </is>
      </c>
    </row>
    <row r="138">
      <c r="A138" s="196" t="inlineStr">
        <is>
          <t>ESP</t>
        </is>
      </c>
      <c r="B138" s="196" t="inlineStr">
        <is>
          <t>MEDI</t>
        </is>
      </c>
      <c r="C138" s="191">
        <v>2012</v>
      </c>
      <c r="D138" s="196" t="inlineStr">
        <is>
          <t>ALB</t>
        </is>
      </c>
      <c r="E138" s="196" t="inlineStr">
        <is>
          <t>ALB-M</t>
        </is>
      </c>
      <c r="F138" s="196" t="inlineStr">
        <is>
          <t>AL35</t>
        </is>
      </c>
      <c r="G138" s="205" t="inlineStr">
        <is>
          <t>MEDI</t>
        </is>
      </c>
      <c r="H138" s="196" t="inlineStr">
        <is>
          <t>UNCL</t>
        </is>
      </c>
      <c r="I138" s="196" t="inlineStr">
        <is>
          <t>UNKN</t>
        </is>
      </c>
      <c r="J138" s="192">
        <v>2889.4</v>
      </c>
      <c r="K138" s="191" t="inlineStr">
        <is>
          <t/>
        </is>
      </c>
      <c r="L138" s="191" t="inlineStr">
        <is>
          <t/>
        </is>
      </c>
      <c r="M138" s="191" t="inlineStr">
        <is>
          <t/>
        </is>
      </c>
      <c r="N138" s="196" t="inlineStr">
        <is>
          <t>UN</t>
        </is>
      </c>
      <c r="O138" s="289">
        <v>1</v>
      </c>
      <c r="P138" s="289" t="inlineStr">
        <is>
          <t/>
        </is>
      </c>
      <c r="Q138" s="300" t="inlineStr">
        <is>
          <t/>
        </is>
      </c>
      <c r="R138" s="196" t="inlineStr">
        <is>
          <t/>
        </is>
      </c>
      <c r="S138" s="196" t="inlineStr">
        <is>
          <t/>
        </is>
      </c>
      <c r="T138" s="196" t="inlineStr">
        <is>
          <t/>
        </is>
      </c>
    </row>
    <row r="139">
      <c r="A139" s="196" t="inlineStr">
        <is>
          <t>ESP</t>
        </is>
      </c>
      <c r="B139" s="196" t="inlineStr">
        <is>
          <t>MEDI</t>
        </is>
      </c>
      <c r="C139" s="191">
        <v>2012</v>
      </c>
      <c r="D139" s="196" t="inlineStr">
        <is>
          <t>BFT</t>
        </is>
      </c>
      <c r="E139" s="196" t="inlineStr">
        <is>
          <t>BFT-E</t>
        </is>
      </c>
      <c r="F139" s="196" t="inlineStr">
        <is>
          <t>BF59</t>
        </is>
      </c>
      <c r="G139" s="205" t="inlineStr">
        <is>
          <t>MEDI</t>
        </is>
      </c>
      <c r="H139" s="196" t="inlineStr">
        <is>
          <t>HAND</t>
        </is>
      </c>
      <c r="I139" s="196" t="inlineStr">
        <is>
          <t>UNKN</t>
        </is>
      </c>
      <c r="J139" s="192">
        <v>143</v>
      </c>
      <c r="K139" s="191" t="inlineStr">
        <is>
          <t/>
        </is>
      </c>
      <c r="L139" s="191" t="inlineStr">
        <is>
          <t/>
        </is>
      </c>
      <c r="M139" s="191" t="inlineStr">
        <is>
          <t/>
        </is>
      </c>
      <c r="N139" s="196" t="inlineStr">
        <is>
          <t>UN</t>
        </is>
      </c>
      <c r="O139" s="289">
        <v>1</v>
      </c>
      <c r="P139" s="289" t="inlineStr">
        <is>
          <t/>
        </is>
      </c>
      <c r="Q139" s="300" t="inlineStr">
        <is>
          <t/>
        </is>
      </c>
      <c r="R139" s="196" t="inlineStr">
        <is>
          <t/>
        </is>
      </c>
      <c r="S139" s="196" t="inlineStr">
        <is>
          <t/>
        </is>
      </c>
      <c r="T139" s="196" t="inlineStr">
        <is>
          <t/>
        </is>
      </c>
    </row>
    <row r="140">
      <c r="A140" s="196" t="inlineStr">
        <is>
          <t>ESP</t>
        </is>
      </c>
      <c r="B140" s="196" t="inlineStr">
        <is>
          <t>MEDI</t>
        </is>
      </c>
      <c r="C140" s="191">
        <v>2012</v>
      </c>
      <c r="D140" s="196" t="inlineStr">
        <is>
          <t>BFT</t>
        </is>
      </c>
      <c r="E140" s="196" t="inlineStr">
        <is>
          <t>BFT-E</t>
        </is>
      </c>
      <c r="F140" s="196" t="inlineStr">
        <is>
          <t>BF59</t>
        </is>
      </c>
      <c r="G140" s="205" t="inlineStr">
        <is>
          <t>MEDI</t>
        </is>
      </c>
      <c r="H140" s="196" t="inlineStr">
        <is>
          <t>LLALB</t>
        </is>
      </c>
      <c r="I140" s="196" t="inlineStr">
        <is>
          <t>UNKN</t>
        </is>
      </c>
      <c r="J140" s="192">
        <v>19024.3</v>
      </c>
      <c r="K140" s="191" t="inlineStr">
        <is>
          <t/>
        </is>
      </c>
      <c r="L140" s="191" t="inlineStr">
        <is>
          <t/>
        </is>
      </c>
      <c r="M140" s="191" t="inlineStr">
        <is>
          <t/>
        </is>
      </c>
      <c r="N140" s="196" t="inlineStr">
        <is>
          <t>UN</t>
        </is>
      </c>
      <c r="O140" s="289">
        <v>1</v>
      </c>
      <c r="P140" s="289" t="inlineStr">
        <is>
          <t/>
        </is>
      </c>
      <c r="Q140" s="300" t="inlineStr">
        <is>
          <t/>
        </is>
      </c>
      <c r="R140" s="196" t="inlineStr">
        <is>
          <t/>
        </is>
      </c>
      <c r="S140" s="196" t="inlineStr">
        <is>
          <t/>
        </is>
      </c>
      <c r="T140" s="196" t="inlineStr">
        <is>
          <t/>
        </is>
      </c>
    </row>
    <row r="141">
      <c r="A141" s="196" t="inlineStr">
        <is>
          <t>ESP</t>
        </is>
      </c>
      <c r="B141" s="196" t="inlineStr">
        <is>
          <t>MEDI</t>
        </is>
      </c>
      <c r="C141" s="191">
        <v>2012</v>
      </c>
      <c r="D141" s="196" t="inlineStr">
        <is>
          <t>BFT</t>
        </is>
      </c>
      <c r="E141" s="196" t="inlineStr">
        <is>
          <t>BFT-E</t>
        </is>
      </c>
      <c r="F141" s="196" t="inlineStr">
        <is>
          <t>BF59</t>
        </is>
      </c>
      <c r="G141" s="205" t="inlineStr">
        <is>
          <t>MEDI</t>
        </is>
      </c>
      <c r="H141" s="196" t="inlineStr">
        <is>
          <t>LLJAP</t>
        </is>
      </c>
      <c r="I141" s="196" t="inlineStr">
        <is>
          <t>UNKN</t>
        </is>
      </c>
      <c r="J141" s="192">
        <v>1506.8</v>
      </c>
      <c r="K141" s="191" t="inlineStr">
        <is>
          <t/>
        </is>
      </c>
      <c r="L141" s="191" t="inlineStr">
        <is>
          <t/>
        </is>
      </c>
      <c r="M141" s="191" t="inlineStr">
        <is>
          <t/>
        </is>
      </c>
      <c r="N141" s="196" t="inlineStr">
        <is>
          <t>UN</t>
        </is>
      </c>
      <c r="O141" s="289">
        <v>1</v>
      </c>
      <c r="P141" s="289" t="inlineStr">
        <is>
          <t/>
        </is>
      </c>
      <c r="Q141" s="300" t="inlineStr">
        <is>
          <t/>
        </is>
      </c>
      <c r="R141" s="196" t="inlineStr">
        <is>
          <t/>
        </is>
      </c>
      <c r="S141" s="196" t="inlineStr">
        <is>
          <t/>
        </is>
      </c>
      <c r="T141" s="196" t="inlineStr">
        <is>
          <t/>
        </is>
      </c>
    </row>
    <row r="142">
      <c r="A142" s="196" t="inlineStr">
        <is>
          <t>ESP</t>
        </is>
      </c>
      <c r="B142" s="196" t="inlineStr">
        <is>
          <t>MEDI</t>
        </is>
      </c>
      <c r="C142" s="191">
        <v>2012</v>
      </c>
      <c r="D142" s="196" t="inlineStr">
        <is>
          <t>BFT</t>
        </is>
      </c>
      <c r="E142" s="196" t="inlineStr">
        <is>
          <t>BFT-E</t>
        </is>
      </c>
      <c r="F142" s="196" t="inlineStr">
        <is>
          <t>BF59</t>
        </is>
      </c>
      <c r="G142" s="205" t="inlineStr">
        <is>
          <t>MEDI</t>
        </is>
      </c>
      <c r="H142" s="196" t="inlineStr">
        <is>
          <t>LLSWO</t>
        </is>
      </c>
      <c r="I142" s="196" t="inlineStr">
        <is>
          <t>COMB</t>
        </is>
      </c>
      <c r="J142" s="192">
        <v>5795.5</v>
      </c>
      <c r="K142" s="191" t="inlineStr">
        <is>
          <t/>
        </is>
      </c>
      <c r="L142" s="191" t="inlineStr">
        <is>
          <t/>
        </is>
      </c>
      <c r="M142" s="191" t="inlineStr">
        <is>
          <t/>
        </is>
      </c>
      <c r="N142" s="196" t="inlineStr">
        <is>
          <t>UN</t>
        </is>
      </c>
      <c r="O142" s="289">
        <v>1</v>
      </c>
      <c r="P142" s="289" t="inlineStr">
        <is>
          <t/>
        </is>
      </c>
      <c r="Q142" s="300" t="inlineStr">
        <is>
          <t/>
        </is>
      </c>
      <c r="R142" s="196" t="inlineStr">
        <is>
          <t/>
        </is>
      </c>
      <c r="S142" s="196" t="inlineStr">
        <is>
          <t/>
        </is>
      </c>
      <c r="T142" s="196" t="inlineStr">
        <is>
          <t/>
        </is>
      </c>
    </row>
    <row r="143">
      <c r="A143" s="196" t="inlineStr">
        <is>
          <t>ESP</t>
        </is>
      </c>
      <c r="B143" s="196" t="inlineStr">
        <is>
          <t>MEDI</t>
        </is>
      </c>
      <c r="C143" s="191">
        <v>2012</v>
      </c>
      <c r="D143" s="196" t="inlineStr">
        <is>
          <t>BFT</t>
        </is>
      </c>
      <c r="E143" s="196" t="inlineStr">
        <is>
          <t>BFT-E</t>
        </is>
      </c>
      <c r="F143" s="196" t="inlineStr">
        <is>
          <t>BF59</t>
        </is>
      </c>
      <c r="G143" s="205" t="inlineStr">
        <is>
          <t>MEDI</t>
        </is>
      </c>
      <c r="H143" s="196" t="inlineStr">
        <is>
          <t>PS</t>
        </is>
      </c>
      <c r="I143" s="196" t="inlineStr">
        <is>
          <t>UNKN</t>
        </is>
      </c>
      <c r="J143" s="192" t="inlineStr">
        <is>
          <t/>
        </is>
      </c>
      <c r="K143" s="191" t="inlineStr">
        <is>
          <t/>
        </is>
      </c>
      <c r="L143" s="191" t="inlineStr">
        <is>
          <t/>
        </is>
      </c>
      <c r="M143" s="191">
        <v>1033745.7</v>
      </c>
      <c r="N143" s="196" t="inlineStr">
        <is>
          <t>UN</t>
        </is>
      </c>
      <c r="O143" s="289">
        <v>1</v>
      </c>
      <c r="P143" s="289" t="inlineStr">
        <is>
          <t/>
        </is>
      </c>
      <c r="Q143" s="300" t="inlineStr">
        <is>
          <t/>
        </is>
      </c>
      <c r="R143" s="196" t="inlineStr">
        <is>
          <t/>
        </is>
      </c>
      <c r="S143" s="196" t="inlineStr">
        <is>
          <t/>
        </is>
      </c>
      <c r="T143" s="196" t="inlineStr">
        <is>
          <t/>
        </is>
      </c>
    </row>
    <row r="144">
      <c r="A144" s="196" t="inlineStr">
        <is>
          <t>ESP</t>
        </is>
      </c>
      <c r="B144" s="196" t="inlineStr">
        <is>
          <t>MEDI</t>
        </is>
      </c>
      <c r="C144" s="191">
        <v>2012</v>
      </c>
      <c r="D144" s="196" t="inlineStr">
        <is>
          <t>BLT</t>
        </is>
      </c>
      <c r="E144" s="196" t="inlineStr">
        <is>
          <t>MD</t>
        </is>
      </c>
      <c r="F144" s="196" t="inlineStr">
        <is>
          <t>BIL95</t>
        </is>
      </c>
      <c r="G144" s="205" t="inlineStr">
        <is>
          <t>MEDI</t>
        </is>
      </c>
      <c r="H144" s="196" t="inlineStr">
        <is>
          <t>SURF</t>
        </is>
      </c>
      <c r="I144" s="196" t="inlineStr">
        <is>
          <t>UNKN</t>
        </is>
      </c>
      <c r="J144" s="192">
        <v>1463450</v>
      </c>
      <c r="K144" s="191" t="inlineStr">
        <is>
          <t/>
        </is>
      </c>
      <c r="L144" s="191" t="inlineStr">
        <is>
          <t/>
        </is>
      </c>
      <c r="M144" s="191" t="inlineStr">
        <is>
          <t/>
        </is>
      </c>
      <c r="N144" s="196" t="inlineStr">
        <is>
          <t>UN</t>
        </is>
      </c>
      <c r="O144" s="289">
        <v>1</v>
      </c>
      <c r="P144" s="289" t="inlineStr">
        <is>
          <t/>
        </is>
      </c>
      <c r="Q144" s="300" t="inlineStr">
        <is>
          <t/>
        </is>
      </c>
      <c r="R144" s="196" t="inlineStr">
        <is>
          <t/>
        </is>
      </c>
      <c r="S144" s="196" t="inlineStr">
        <is>
          <t/>
        </is>
      </c>
      <c r="T144" s="196" t="inlineStr">
        <is>
          <t/>
        </is>
      </c>
    </row>
    <row r="145">
      <c r="A145" s="196" t="inlineStr">
        <is>
          <t>ESP</t>
        </is>
      </c>
      <c r="B145" s="196" t="inlineStr">
        <is>
          <t>MEDI</t>
        </is>
      </c>
      <c r="C145" s="191">
        <v>2012</v>
      </c>
      <c r="D145" s="196" t="inlineStr">
        <is>
          <t>BLT</t>
        </is>
      </c>
      <c r="E145" s="196" t="inlineStr">
        <is>
          <t>MD</t>
        </is>
      </c>
      <c r="F145" s="196" t="inlineStr">
        <is>
          <t>BIL95</t>
        </is>
      </c>
      <c r="G145" s="205" t="inlineStr">
        <is>
          <t>MEDI</t>
        </is>
      </c>
      <c r="H145" s="196" t="inlineStr">
        <is>
          <t>TRAP</t>
        </is>
      </c>
      <c r="I145" s="196" t="inlineStr">
        <is>
          <t>EEZ</t>
        </is>
      </c>
      <c r="J145" s="192">
        <v>156243</v>
      </c>
      <c r="K145" s="191" t="inlineStr">
        <is>
          <t/>
        </is>
      </c>
      <c r="L145" s="191" t="inlineStr">
        <is>
          <t/>
        </is>
      </c>
      <c r="M145" s="191" t="inlineStr">
        <is>
          <t/>
        </is>
      </c>
      <c r="N145" s="196" t="inlineStr">
        <is>
          <t>UN</t>
        </is>
      </c>
      <c r="O145" s="289">
        <v>1</v>
      </c>
      <c r="P145" s="289" t="inlineStr">
        <is>
          <t/>
        </is>
      </c>
      <c r="Q145" s="300" t="inlineStr">
        <is>
          <t/>
        </is>
      </c>
      <c r="R145" s="196" t="inlineStr">
        <is>
          <t/>
        </is>
      </c>
      <c r="S145" s="196" t="inlineStr">
        <is>
          <t/>
        </is>
      </c>
      <c r="T145" s="196" t="inlineStr">
        <is>
          <t/>
        </is>
      </c>
    </row>
    <row r="146">
      <c r="A146" s="196" t="inlineStr">
        <is>
          <t>ESP</t>
        </is>
      </c>
      <c r="B146" s="196" t="inlineStr">
        <is>
          <t>MEDI</t>
        </is>
      </c>
      <c r="C146" s="191">
        <v>2012</v>
      </c>
      <c r="D146" s="196" t="inlineStr">
        <is>
          <t>BON</t>
        </is>
      </c>
      <c r="E146" s="196" t="inlineStr">
        <is>
          <t>MD</t>
        </is>
      </c>
      <c r="F146" s="196" t="inlineStr">
        <is>
          <t>BIL95</t>
        </is>
      </c>
      <c r="G146" s="205" t="inlineStr">
        <is>
          <t>MEDI</t>
        </is>
      </c>
      <c r="H146" s="196" t="inlineStr">
        <is>
          <t>SURF</t>
        </is>
      </c>
      <c r="I146" s="196" t="inlineStr">
        <is>
          <t>UNKN</t>
        </is>
      </c>
      <c r="J146" s="192">
        <v>420334</v>
      </c>
      <c r="K146" s="191" t="inlineStr">
        <is>
          <t/>
        </is>
      </c>
      <c r="L146" s="191" t="inlineStr">
        <is>
          <t/>
        </is>
      </c>
      <c r="M146" s="191" t="inlineStr">
        <is>
          <t/>
        </is>
      </c>
      <c r="N146" s="196" t="inlineStr">
        <is>
          <t>UN</t>
        </is>
      </c>
      <c r="O146" s="289">
        <v>1</v>
      </c>
      <c r="P146" s="289" t="inlineStr">
        <is>
          <t/>
        </is>
      </c>
      <c r="Q146" s="300" t="inlineStr">
        <is>
          <t/>
        </is>
      </c>
      <c r="R146" s="196" t="inlineStr">
        <is>
          <t/>
        </is>
      </c>
      <c r="S146" s="196" t="inlineStr">
        <is>
          <t/>
        </is>
      </c>
      <c r="T146" s="196" t="inlineStr">
        <is>
          <t/>
        </is>
      </c>
    </row>
    <row r="147">
      <c r="A147" s="196" t="inlineStr">
        <is>
          <t>ESP</t>
        </is>
      </c>
      <c r="B147" s="196" t="inlineStr">
        <is>
          <t>MEDI</t>
        </is>
      </c>
      <c r="C147" s="191">
        <v>2012</v>
      </c>
      <c r="D147" s="196" t="inlineStr">
        <is>
          <t>BON</t>
        </is>
      </c>
      <c r="E147" s="196" t="inlineStr">
        <is>
          <t>MD</t>
        </is>
      </c>
      <c r="F147" s="196" t="inlineStr">
        <is>
          <t>BIL95</t>
        </is>
      </c>
      <c r="G147" s="205" t="inlineStr">
        <is>
          <t>MEDI</t>
        </is>
      </c>
      <c r="H147" s="196" t="inlineStr">
        <is>
          <t>TRAP</t>
        </is>
      </c>
      <c r="I147" s="196" t="inlineStr">
        <is>
          <t>EEZ</t>
        </is>
      </c>
      <c r="J147" s="192">
        <v>21697</v>
      </c>
      <c r="K147" s="191" t="inlineStr">
        <is>
          <t/>
        </is>
      </c>
      <c r="L147" s="191" t="inlineStr">
        <is>
          <t/>
        </is>
      </c>
      <c r="M147" s="191" t="inlineStr">
        <is>
          <t/>
        </is>
      </c>
      <c r="N147" s="196" t="inlineStr">
        <is>
          <t>UN</t>
        </is>
      </c>
      <c r="O147" s="289">
        <v>1</v>
      </c>
      <c r="P147" s="289" t="inlineStr">
        <is>
          <t/>
        </is>
      </c>
      <c r="Q147" s="300" t="inlineStr">
        <is>
          <t/>
        </is>
      </c>
      <c r="R147" s="196" t="inlineStr">
        <is>
          <t/>
        </is>
      </c>
      <c r="S147" s="196" t="inlineStr">
        <is>
          <t/>
        </is>
      </c>
      <c r="T147" s="196" t="inlineStr">
        <is>
          <t/>
        </is>
      </c>
    </row>
    <row r="148">
      <c r="A148" s="196" t="inlineStr">
        <is>
          <t>ESP</t>
        </is>
      </c>
      <c r="B148" s="196" t="inlineStr">
        <is>
          <t>MEDI</t>
        </is>
      </c>
      <c r="C148" s="191">
        <v>2012</v>
      </c>
      <c r="D148" s="196" t="inlineStr">
        <is>
          <t>BSH</t>
        </is>
      </c>
      <c r="E148" s="196" t="inlineStr">
        <is>
          <t>MD</t>
        </is>
      </c>
      <c r="F148" s="196" t="inlineStr">
        <is>
          <t>BIL95</t>
        </is>
      </c>
      <c r="G148" s="205" t="inlineStr">
        <is>
          <t>MEDI</t>
        </is>
      </c>
      <c r="H148" s="196" t="inlineStr">
        <is>
          <t>LLALB</t>
        </is>
      </c>
      <c r="I148" s="196" t="inlineStr">
        <is>
          <t>UNKN</t>
        </is>
      </c>
      <c r="J148" s="192">
        <v>875</v>
      </c>
      <c r="K148" s="191" t="inlineStr">
        <is>
          <t/>
        </is>
      </c>
      <c r="L148" s="191" t="inlineStr">
        <is>
          <t/>
        </is>
      </c>
      <c r="M148" s="191" t="inlineStr">
        <is>
          <t/>
        </is>
      </c>
      <c r="N148" s="196" t="inlineStr">
        <is>
          <t>UN</t>
        </is>
      </c>
      <c r="O148" s="289">
        <v>1</v>
      </c>
      <c r="P148" s="289" t="inlineStr">
        <is>
          <t/>
        </is>
      </c>
      <c r="Q148" s="300" t="inlineStr">
        <is>
          <t/>
        </is>
      </c>
      <c r="R148" s="196" t="inlineStr">
        <is>
          <t/>
        </is>
      </c>
      <c r="S148" s="196" t="inlineStr">
        <is>
          <t/>
        </is>
      </c>
      <c r="T148" s="196" t="inlineStr">
        <is>
          <t/>
        </is>
      </c>
    </row>
    <row r="149">
      <c r="A149" s="196" t="inlineStr">
        <is>
          <t>ESP</t>
        </is>
      </c>
      <c r="B149" s="196" t="inlineStr">
        <is>
          <t>MEDI</t>
        </is>
      </c>
      <c r="C149" s="191">
        <v>2012</v>
      </c>
      <c r="D149" s="196" t="inlineStr">
        <is>
          <t>BSH</t>
        </is>
      </c>
      <c r="E149" s="196" t="inlineStr">
        <is>
          <t>MD</t>
        </is>
      </c>
      <c r="F149" s="196" t="inlineStr">
        <is>
          <t>BIL95</t>
        </is>
      </c>
      <c r="G149" s="205" t="inlineStr">
        <is>
          <t>MEDI</t>
        </is>
      </c>
      <c r="H149" s="196" t="inlineStr">
        <is>
          <t>LLPB</t>
        </is>
      </c>
      <c r="I149" s="196" t="inlineStr">
        <is>
          <t>UNKN</t>
        </is>
      </c>
      <c r="J149" s="192">
        <v>38</v>
      </c>
      <c r="K149" s="191" t="inlineStr">
        <is>
          <t/>
        </is>
      </c>
      <c r="L149" s="191" t="inlineStr">
        <is>
          <t/>
        </is>
      </c>
      <c r="M149" s="191" t="inlineStr">
        <is>
          <t/>
        </is>
      </c>
      <c r="N149" s="196" t="inlineStr">
        <is>
          <t>UN</t>
        </is>
      </c>
      <c r="O149" s="289">
        <v>1</v>
      </c>
      <c r="P149" s="289" t="inlineStr">
        <is>
          <t/>
        </is>
      </c>
      <c r="Q149" s="300" t="inlineStr">
        <is>
          <t/>
        </is>
      </c>
      <c r="R149" s="196" t="inlineStr">
        <is>
          <t/>
        </is>
      </c>
      <c r="S149" s="196" t="inlineStr">
        <is>
          <t/>
        </is>
      </c>
      <c r="T149" s="196" t="inlineStr">
        <is>
          <t/>
        </is>
      </c>
    </row>
    <row r="150">
      <c r="A150" s="196" t="inlineStr">
        <is>
          <t>ESP</t>
        </is>
      </c>
      <c r="B150" s="196" t="inlineStr">
        <is>
          <t>MEDI</t>
        </is>
      </c>
      <c r="C150" s="191">
        <v>2012</v>
      </c>
      <c r="D150" s="196" t="inlineStr">
        <is>
          <t>BSH</t>
        </is>
      </c>
      <c r="E150" s="196" t="inlineStr">
        <is>
          <t>MD</t>
        </is>
      </c>
      <c r="F150" s="196" t="inlineStr">
        <is>
          <t>BIL95</t>
        </is>
      </c>
      <c r="G150" s="205" t="inlineStr">
        <is>
          <t>MEDI</t>
        </is>
      </c>
      <c r="H150" s="196" t="inlineStr">
        <is>
          <t>LLSWO</t>
        </is>
      </c>
      <c r="I150" s="196" t="inlineStr">
        <is>
          <t>UNKN</t>
        </is>
      </c>
      <c r="J150" s="192">
        <v>37962</v>
      </c>
      <c r="K150" s="191" t="inlineStr">
        <is>
          <t/>
        </is>
      </c>
      <c r="L150" s="191" t="inlineStr">
        <is>
          <t/>
        </is>
      </c>
      <c r="M150" s="191" t="inlineStr">
        <is>
          <t/>
        </is>
      </c>
      <c r="N150" s="196" t="inlineStr">
        <is>
          <t>UN</t>
        </is>
      </c>
      <c r="O150" s="289">
        <v>1</v>
      </c>
      <c r="P150" s="289" t="inlineStr">
        <is>
          <t/>
        </is>
      </c>
      <c r="Q150" s="300" t="inlineStr">
        <is>
          <t/>
        </is>
      </c>
      <c r="R150" s="196" t="inlineStr">
        <is>
          <t/>
        </is>
      </c>
      <c r="S150" s="196" t="inlineStr">
        <is>
          <t/>
        </is>
      </c>
      <c r="T150" s="196" t="inlineStr">
        <is>
          <t/>
        </is>
      </c>
    </row>
    <row r="151">
      <c r="A151" s="196" t="inlineStr">
        <is>
          <t>ESP</t>
        </is>
      </c>
      <c r="B151" s="196" t="inlineStr">
        <is>
          <t>MEDI</t>
        </is>
      </c>
      <c r="C151" s="191">
        <v>2012</v>
      </c>
      <c r="D151" s="196" t="inlineStr">
        <is>
          <t>DOL</t>
        </is>
      </c>
      <c r="E151" s="196" t="inlineStr">
        <is>
          <t>MD</t>
        </is>
      </c>
      <c r="F151" s="196" t="inlineStr">
        <is>
          <t>BIL95</t>
        </is>
      </c>
      <c r="G151" s="205" t="inlineStr">
        <is>
          <t>MEDI</t>
        </is>
      </c>
      <c r="H151" s="196" t="inlineStr">
        <is>
          <t>LLALB</t>
        </is>
      </c>
      <c r="I151" s="196" t="inlineStr">
        <is>
          <t>UNKN</t>
        </is>
      </c>
      <c r="J151" s="192">
        <v>2865</v>
      </c>
      <c r="K151" s="191" t="inlineStr">
        <is>
          <t/>
        </is>
      </c>
      <c r="L151" s="191" t="inlineStr">
        <is>
          <t/>
        </is>
      </c>
      <c r="M151" s="191" t="inlineStr">
        <is>
          <t/>
        </is>
      </c>
      <c r="N151" s="196" t="inlineStr">
        <is>
          <t>UN</t>
        </is>
      </c>
      <c r="O151" s="289">
        <v>1</v>
      </c>
      <c r="P151" s="289" t="inlineStr">
        <is>
          <t/>
        </is>
      </c>
      <c r="Q151" s="300" t="inlineStr">
        <is>
          <t/>
        </is>
      </c>
      <c r="R151" s="196" t="inlineStr">
        <is>
          <t/>
        </is>
      </c>
      <c r="S151" s="196" t="inlineStr">
        <is>
          <t/>
        </is>
      </c>
      <c r="T151" s="196" t="inlineStr">
        <is>
          <t/>
        </is>
      </c>
    </row>
    <row r="152">
      <c r="A152" s="196" t="inlineStr">
        <is>
          <t>ESP</t>
        </is>
      </c>
      <c r="B152" s="196" t="inlineStr">
        <is>
          <t>MEDI</t>
        </is>
      </c>
      <c r="C152" s="191">
        <v>2012</v>
      </c>
      <c r="D152" s="196" t="inlineStr">
        <is>
          <t>DOL</t>
        </is>
      </c>
      <c r="E152" s="196" t="inlineStr">
        <is>
          <t>MD</t>
        </is>
      </c>
      <c r="F152" s="196" t="inlineStr">
        <is>
          <t>BIL95</t>
        </is>
      </c>
      <c r="G152" s="205" t="inlineStr">
        <is>
          <t>MEDI</t>
        </is>
      </c>
      <c r="H152" s="196" t="inlineStr">
        <is>
          <t>LLSWO</t>
        </is>
      </c>
      <c r="I152" s="196" t="inlineStr">
        <is>
          <t>UNKN</t>
        </is>
      </c>
      <c r="J152" s="192">
        <v>300</v>
      </c>
      <c r="K152" s="191" t="inlineStr">
        <is>
          <t/>
        </is>
      </c>
      <c r="L152" s="191" t="inlineStr">
        <is>
          <t/>
        </is>
      </c>
      <c r="M152" s="191" t="inlineStr">
        <is>
          <t/>
        </is>
      </c>
      <c r="N152" s="196" t="inlineStr">
        <is>
          <t>UN</t>
        </is>
      </c>
      <c r="O152" s="289">
        <v>1</v>
      </c>
      <c r="P152" s="289" t="inlineStr">
        <is>
          <t/>
        </is>
      </c>
      <c r="Q152" s="300" t="inlineStr">
        <is>
          <t/>
        </is>
      </c>
      <c r="R152" s="196" t="inlineStr">
        <is>
          <t/>
        </is>
      </c>
      <c r="S152" s="196" t="inlineStr">
        <is>
          <t/>
        </is>
      </c>
      <c r="T152" s="196" t="inlineStr">
        <is>
          <t/>
        </is>
      </c>
    </row>
    <row r="153">
      <c r="A153" s="196" t="inlineStr">
        <is>
          <t>ESP</t>
        </is>
      </c>
      <c r="B153" s="196" t="inlineStr">
        <is>
          <t>MEDI</t>
        </is>
      </c>
      <c r="C153" s="191">
        <v>2012</v>
      </c>
      <c r="D153" s="196" t="inlineStr">
        <is>
          <t>LTA</t>
        </is>
      </c>
      <c r="E153" s="196" t="inlineStr">
        <is>
          <t>MD</t>
        </is>
      </c>
      <c r="F153" s="196" t="inlineStr">
        <is>
          <t>BIL95</t>
        </is>
      </c>
      <c r="G153" s="205" t="inlineStr">
        <is>
          <t>MEDI</t>
        </is>
      </c>
      <c r="H153" s="196" t="inlineStr">
        <is>
          <t>LLALB</t>
        </is>
      </c>
      <c r="I153" s="196" t="inlineStr">
        <is>
          <t>UNKN</t>
        </is>
      </c>
      <c r="J153" s="192">
        <v>70800</v>
      </c>
      <c r="K153" s="191" t="inlineStr">
        <is>
          <t/>
        </is>
      </c>
      <c r="L153" s="191" t="inlineStr">
        <is>
          <t/>
        </is>
      </c>
      <c r="M153" s="191" t="inlineStr">
        <is>
          <t/>
        </is>
      </c>
      <c r="N153" s="196" t="inlineStr">
        <is>
          <t>UN</t>
        </is>
      </c>
      <c r="O153" s="289">
        <v>1</v>
      </c>
      <c r="P153" s="289" t="inlineStr">
        <is>
          <t/>
        </is>
      </c>
      <c r="Q153" s="300" t="inlineStr">
        <is>
          <t/>
        </is>
      </c>
      <c r="R153" s="196" t="inlineStr">
        <is>
          <t/>
        </is>
      </c>
      <c r="S153" s="196" t="inlineStr">
        <is>
          <t/>
        </is>
      </c>
      <c r="T153" s="196" t="inlineStr">
        <is>
          <t/>
        </is>
      </c>
    </row>
    <row r="154">
      <c r="A154" s="196" t="inlineStr">
        <is>
          <t>ESP</t>
        </is>
      </c>
      <c r="B154" s="196" t="inlineStr">
        <is>
          <t>MEDI</t>
        </is>
      </c>
      <c r="C154" s="191">
        <v>2012</v>
      </c>
      <c r="D154" s="196" t="inlineStr">
        <is>
          <t>LTA</t>
        </is>
      </c>
      <c r="E154" s="196" t="inlineStr">
        <is>
          <t>MD</t>
        </is>
      </c>
      <c r="F154" s="196" t="inlineStr">
        <is>
          <t>BIL95</t>
        </is>
      </c>
      <c r="G154" s="205" t="inlineStr">
        <is>
          <t>MEDI</t>
        </is>
      </c>
      <c r="H154" s="196" t="inlineStr">
        <is>
          <t>LLSWO</t>
        </is>
      </c>
      <c r="I154" s="196" t="inlineStr">
        <is>
          <t>UNKN</t>
        </is>
      </c>
      <c r="J154" s="192">
        <v>7795</v>
      </c>
      <c r="K154" s="191" t="inlineStr">
        <is>
          <t/>
        </is>
      </c>
      <c r="L154" s="191" t="inlineStr">
        <is>
          <t/>
        </is>
      </c>
      <c r="M154" s="191" t="inlineStr">
        <is>
          <t/>
        </is>
      </c>
      <c r="N154" s="196" t="inlineStr">
        <is>
          <t>UN</t>
        </is>
      </c>
      <c r="O154" s="289">
        <v>1</v>
      </c>
      <c r="P154" s="289" t="inlineStr">
        <is>
          <t/>
        </is>
      </c>
      <c r="Q154" s="300" t="inlineStr">
        <is>
          <t/>
        </is>
      </c>
      <c r="R154" s="196" t="inlineStr">
        <is>
          <t/>
        </is>
      </c>
      <c r="S154" s="196" t="inlineStr">
        <is>
          <t/>
        </is>
      </c>
      <c r="T154" s="196" t="inlineStr">
        <is>
          <t/>
        </is>
      </c>
    </row>
    <row r="155">
      <c r="A155" s="196" t="inlineStr">
        <is>
          <t>ESP</t>
        </is>
      </c>
      <c r="B155" s="196" t="inlineStr">
        <is>
          <t>MEDI</t>
        </is>
      </c>
      <c r="C155" s="191">
        <v>2012</v>
      </c>
      <c r="D155" s="196" t="inlineStr">
        <is>
          <t>LTA</t>
        </is>
      </c>
      <c r="E155" s="196" t="inlineStr">
        <is>
          <t>MD</t>
        </is>
      </c>
      <c r="F155" s="196" t="inlineStr">
        <is>
          <t>BIL95</t>
        </is>
      </c>
      <c r="G155" s="205" t="inlineStr">
        <is>
          <t>MEDI</t>
        </is>
      </c>
      <c r="H155" s="196" t="inlineStr">
        <is>
          <t>SURF</t>
        </is>
      </c>
      <c r="I155" s="196" t="inlineStr">
        <is>
          <t>UNKN</t>
        </is>
      </c>
      <c r="J155" s="192">
        <v>298175</v>
      </c>
      <c r="K155" s="191" t="inlineStr">
        <is>
          <t/>
        </is>
      </c>
      <c r="L155" s="191" t="inlineStr">
        <is>
          <t/>
        </is>
      </c>
      <c r="M155" s="191" t="inlineStr">
        <is>
          <t/>
        </is>
      </c>
      <c r="N155" s="196" t="inlineStr">
        <is>
          <t>UN</t>
        </is>
      </c>
      <c r="O155" s="289">
        <v>1</v>
      </c>
      <c r="P155" s="289" t="inlineStr">
        <is>
          <t/>
        </is>
      </c>
      <c r="Q155" s="300" t="inlineStr">
        <is>
          <t/>
        </is>
      </c>
      <c r="R155" s="196" t="inlineStr">
        <is>
          <t/>
        </is>
      </c>
      <c r="S155" s="196" t="inlineStr">
        <is>
          <t/>
        </is>
      </c>
      <c r="T155" s="196" t="inlineStr">
        <is>
          <t/>
        </is>
      </c>
    </row>
    <row r="156">
      <c r="A156" s="196" t="inlineStr">
        <is>
          <t>ESP</t>
        </is>
      </c>
      <c r="B156" s="196" t="inlineStr">
        <is>
          <t>MEDI</t>
        </is>
      </c>
      <c r="C156" s="191">
        <v>2012</v>
      </c>
      <c r="D156" s="196" t="inlineStr">
        <is>
          <t>LTA</t>
        </is>
      </c>
      <c r="E156" s="196" t="inlineStr">
        <is>
          <t>MD</t>
        </is>
      </c>
      <c r="F156" s="196" t="inlineStr">
        <is>
          <t>BIL95</t>
        </is>
      </c>
      <c r="G156" s="205" t="inlineStr">
        <is>
          <t>MEDI</t>
        </is>
      </c>
      <c r="H156" s="196" t="inlineStr">
        <is>
          <t>TRAP</t>
        </is>
      </c>
      <c r="I156" s="196" t="inlineStr">
        <is>
          <t>EEZ</t>
        </is>
      </c>
      <c r="J156" s="192">
        <v>64071</v>
      </c>
      <c r="K156" s="191" t="inlineStr">
        <is>
          <t/>
        </is>
      </c>
      <c r="L156" s="191" t="inlineStr">
        <is>
          <t/>
        </is>
      </c>
      <c r="M156" s="191" t="inlineStr">
        <is>
          <t/>
        </is>
      </c>
      <c r="N156" s="196" t="inlineStr">
        <is>
          <t>UN</t>
        </is>
      </c>
      <c r="O156" s="289">
        <v>1</v>
      </c>
      <c r="P156" s="289" t="inlineStr">
        <is>
          <t/>
        </is>
      </c>
      <c r="Q156" s="300" t="inlineStr">
        <is>
          <t/>
        </is>
      </c>
      <c r="R156" s="196" t="inlineStr">
        <is>
          <t/>
        </is>
      </c>
      <c r="S156" s="196" t="inlineStr">
        <is>
          <t/>
        </is>
      </c>
      <c r="T156" s="196" t="inlineStr">
        <is>
          <t/>
        </is>
      </c>
    </row>
    <row r="157">
      <c r="A157" s="196" t="inlineStr">
        <is>
          <t>ESP</t>
        </is>
      </c>
      <c r="B157" s="196" t="inlineStr">
        <is>
          <t>MEDI</t>
        </is>
      </c>
      <c r="C157" s="191">
        <v>2012</v>
      </c>
      <c r="D157" s="196" t="inlineStr">
        <is>
          <t>MSP</t>
        </is>
      </c>
      <c r="E157" s="196" t="inlineStr">
        <is>
          <t>MD</t>
        </is>
      </c>
      <c r="F157" s="196" t="inlineStr">
        <is>
          <t>BIL95</t>
        </is>
      </c>
      <c r="G157" s="205" t="inlineStr">
        <is>
          <t>MEDI</t>
        </is>
      </c>
      <c r="H157" s="196" t="inlineStr">
        <is>
          <t>LLSWO</t>
        </is>
      </c>
      <c r="I157" s="196" t="inlineStr">
        <is>
          <t>UNKN</t>
        </is>
      </c>
      <c r="J157" s="192">
        <v>547</v>
      </c>
      <c r="K157" s="191" t="inlineStr">
        <is>
          <t/>
        </is>
      </c>
      <c r="L157" s="191" t="inlineStr">
        <is>
          <t/>
        </is>
      </c>
      <c r="M157" s="191" t="inlineStr">
        <is>
          <t/>
        </is>
      </c>
      <c r="N157" s="196" t="inlineStr">
        <is>
          <t>UN</t>
        </is>
      </c>
      <c r="O157" s="289">
        <v>1</v>
      </c>
      <c r="P157" s="289" t="inlineStr">
        <is>
          <t/>
        </is>
      </c>
      <c r="Q157" s="300" t="inlineStr">
        <is>
          <t/>
        </is>
      </c>
      <c r="R157" s="196" t="inlineStr">
        <is>
          <t/>
        </is>
      </c>
      <c r="S157" s="196" t="inlineStr">
        <is>
          <t/>
        </is>
      </c>
      <c r="T157" s="196" t="inlineStr">
        <is>
          <t/>
        </is>
      </c>
    </row>
    <row r="158">
      <c r="A158" s="196" t="inlineStr">
        <is>
          <t>ESP</t>
        </is>
      </c>
      <c r="B158" s="196" t="inlineStr">
        <is>
          <t>MEDI</t>
        </is>
      </c>
      <c r="C158" s="191">
        <v>2012</v>
      </c>
      <c r="D158" s="196" t="inlineStr">
        <is>
          <t>POA</t>
        </is>
      </c>
      <c r="E158" s="196" t="inlineStr">
        <is>
          <t>MD</t>
        </is>
      </c>
      <c r="F158" s="196" t="inlineStr">
        <is>
          <t>BIL95</t>
        </is>
      </c>
      <c r="G158" s="205" t="inlineStr">
        <is>
          <t>MEDI</t>
        </is>
      </c>
      <c r="H158" s="196" t="inlineStr">
        <is>
          <t>LLALB</t>
        </is>
      </c>
      <c r="I158" s="196" t="inlineStr">
        <is>
          <t>UNKN</t>
        </is>
      </c>
      <c r="J158" s="192">
        <v>68701</v>
      </c>
      <c r="K158" s="191" t="inlineStr">
        <is>
          <t/>
        </is>
      </c>
      <c r="L158" s="191" t="inlineStr">
        <is>
          <t/>
        </is>
      </c>
      <c r="M158" s="191" t="inlineStr">
        <is>
          <t/>
        </is>
      </c>
      <c r="N158" s="196" t="inlineStr">
        <is>
          <t>UN</t>
        </is>
      </c>
      <c r="O158" s="289">
        <v>1</v>
      </c>
      <c r="P158" s="289" t="inlineStr">
        <is>
          <t/>
        </is>
      </c>
      <c r="Q158" s="300" t="inlineStr">
        <is>
          <t/>
        </is>
      </c>
      <c r="R158" s="196" t="inlineStr">
        <is>
          <t/>
        </is>
      </c>
      <c r="S158" s="196" t="inlineStr">
        <is>
          <t/>
        </is>
      </c>
      <c r="T158" s="196" t="inlineStr">
        <is>
          <t/>
        </is>
      </c>
    </row>
    <row r="159">
      <c r="A159" s="196" t="inlineStr">
        <is>
          <t>ESP</t>
        </is>
      </c>
      <c r="B159" s="196" t="inlineStr">
        <is>
          <t>MEDI</t>
        </is>
      </c>
      <c r="C159" s="191">
        <v>2012</v>
      </c>
      <c r="D159" s="196" t="inlineStr">
        <is>
          <t>POA</t>
        </is>
      </c>
      <c r="E159" s="196" t="inlineStr">
        <is>
          <t>MD</t>
        </is>
      </c>
      <c r="F159" s="196" t="inlineStr">
        <is>
          <t>BIL95</t>
        </is>
      </c>
      <c r="G159" s="205" t="inlineStr">
        <is>
          <t>MEDI</t>
        </is>
      </c>
      <c r="H159" s="196" t="inlineStr">
        <is>
          <t>LLSWO</t>
        </is>
      </c>
      <c r="I159" s="196" t="inlineStr">
        <is>
          <t>UNKN</t>
        </is>
      </c>
      <c r="J159" s="192">
        <v>1416</v>
      </c>
      <c r="K159" s="191" t="inlineStr">
        <is>
          <t/>
        </is>
      </c>
      <c r="L159" s="191" t="inlineStr">
        <is>
          <t/>
        </is>
      </c>
      <c r="M159" s="191" t="inlineStr">
        <is>
          <t/>
        </is>
      </c>
      <c r="N159" s="196" t="inlineStr">
        <is>
          <t>UN</t>
        </is>
      </c>
      <c r="O159" s="289">
        <v>1</v>
      </c>
      <c r="P159" s="289" t="inlineStr">
        <is>
          <t/>
        </is>
      </c>
      <c r="Q159" s="300" t="inlineStr">
        <is>
          <t/>
        </is>
      </c>
      <c r="R159" s="196" t="inlineStr">
        <is>
          <t/>
        </is>
      </c>
      <c r="S159" s="196" t="inlineStr">
        <is>
          <t/>
        </is>
      </c>
      <c r="T159" s="196" t="inlineStr">
        <is>
          <t/>
        </is>
      </c>
    </row>
    <row r="160">
      <c r="A160" s="196" t="inlineStr">
        <is>
          <t>ESP</t>
        </is>
      </c>
      <c r="B160" s="196" t="inlineStr">
        <is>
          <t>MEDI</t>
        </is>
      </c>
      <c r="C160" s="191">
        <v>2012</v>
      </c>
      <c r="D160" s="196" t="inlineStr">
        <is>
          <t>SKJ</t>
        </is>
      </c>
      <c r="E160" s="196" t="inlineStr">
        <is>
          <t>SKJ-E</t>
        </is>
      </c>
      <c r="F160" s="196" t="inlineStr">
        <is>
          <t>SJ20</t>
        </is>
      </c>
      <c r="G160" s="205" t="inlineStr">
        <is>
          <t>MEDI</t>
        </is>
      </c>
      <c r="H160" s="196" t="inlineStr">
        <is>
          <t>LLALB</t>
        </is>
      </c>
      <c r="I160" s="196" t="inlineStr">
        <is>
          <t>UNKN</t>
        </is>
      </c>
      <c r="J160" s="192">
        <v>26547</v>
      </c>
      <c r="K160" s="191" t="inlineStr">
        <is>
          <t/>
        </is>
      </c>
      <c r="L160" s="191" t="inlineStr">
        <is>
          <t/>
        </is>
      </c>
      <c r="M160" s="191" t="inlineStr">
        <is>
          <t/>
        </is>
      </c>
      <c r="N160" s="196" t="inlineStr">
        <is>
          <t>UN</t>
        </is>
      </c>
      <c r="O160" s="289">
        <v>1</v>
      </c>
      <c r="P160" s="289" t="inlineStr">
        <is>
          <t/>
        </is>
      </c>
      <c r="Q160" s="300" t="inlineStr">
        <is>
          <t/>
        </is>
      </c>
      <c r="R160" s="196" t="inlineStr">
        <is>
          <t/>
        </is>
      </c>
      <c r="S160" s="196" t="inlineStr">
        <is>
          <t/>
        </is>
      </c>
      <c r="T160" s="196" t="inlineStr">
        <is>
          <t/>
        </is>
      </c>
    </row>
    <row r="161">
      <c r="A161" s="196" t="inlineStr">
        <is>
          <t>ESP</t>
        </is>
      </c>
      <c r="B161" s="196" t="inlineStr">
        <is>
          <t>MEDI</t>
        </is>
      </c>
      <c r="C161" s="191">
        <v>2012</v>
      </c>
      <c r="D161" s="196" t="inlineStr">
        <is>
          <t>SKJ</t>
        </is>
      </c>
      <c r="E161" s="196" t="inlineStr">
        <is>
          <t>SKJ-E</t>
        </is>
      </c>
      <c r="F161" s="196" t="inlineStr">
        <is>
          <t>SJ20</t>
        </is>
      </c>
      <c r="G161" s="205" t="inlineStr">
        <is>
          <t>MEDI</t>
        </is>
      </c>
      <c r="H161" s="196" t="inlineStr">
        <is>
          <t>LLSWO</t>
        </is>
      </c>
      <c r="I161" s="196" t="inlineStr">
        <is>
          <t>UNKN</t>
        </is>
      </c>
      <c r="J161" s="192">
        <v>499</v>
      </c>
      <c r="K161" s="191" t="inlineStr">
        <is>
          <t/>
        </is>
      </c>
      <c r="L161" s="191" t="inlineStr">
        <is>
          <t/>
        </is>
      </c>
      <c r="M161" s="191" t="inlineStr">
        <is>
          <t/>
        </is>
      </c>
      <c r="N161" s="196" t="inlineStr">
        <is>
          <t>UN</t>
        </is>
      </c>
      <c r="O161" s="289">
        <v>1</v>
      </c>
      <c r="P161" s="289" t="inlineStr">
        <is>
          <t/>
        </is>
      </c>
      <c r="Q161" s="300" t="inlineStr">
        <is>
          <t/>
        </is>
      </c>
      <c r="R161" s="196" t="inlineStr">
        <is>
          <t/>
        </is>
      </c>
      <c r="S161" s="196" t="inlineStr">
        <is>
          <t/>
        </is>
      </c>
      <c r="T161" s="196" t="inlineStr">
        <is>
          <t/>
        </is>
      </c>
    </row>
    <row r="162">
      <c r="A162" s="196" t="inlineStr">
        <is>
          <t>ESP</t>
        </is>
      </c>
      <c r="B162" s="196" t="inlineStr">
        <is>
          <t>MEDI</t>
        </is>
      </c>
      <c r="C162" s="191">
        <v>2012</v>
      </c>
      <c r="D162" s="196" t="inlineStr">
        <is>
          <t>SKJ</t>
        </is>
      </c>
      <c r="E162" s="196" t="inlineStr">
        <is>
          <t>SKJ-E</t>
        </is>
      </c>
      <c r="F162" s="196" t="inlineStr">
        <is>
          <t>SJ20</t>
        </is>
      </c>
      <c r="G162" s="205" t="inlineStr">
        <is>
          <t>MEDI</t>
        </is>
      </c>
      <c r="H162" s="196" t="inlineStr">
        <is>
          <t>SURF</t>
        </is>
      </c>
      <c r="I162" s="196" t="inlineStr">
        <is>
          <t>UNKN</t>
        </is>
      </c>
      <c r="J162" s="192">
        <v>2906</v>
      </c>
      <c r="K162" s="191" t="inlineStr">
        <is>
          <t/>
        </is>
      </c>
      <c r="L162" s="191" t="inlineStr">
        <is>
          <t/>
        </is>
      </c>
      <c r="M162" s="191" t="inlineStr">
        <is>
          <t/>
        </is>
      </c>
      <c r="N162" s="196" t="inlineStr">
        <is>
          <t>UN</t>
        </is>
      </c>
      <c r="O162" s="289">
        <v>1</v>
      </c>
      <c r="P162" s="289" t="inlineStr">
        <is>
          <t/>
        </is>
      </c>
      <c r="Q162" s="300" t="inlineStr">
        <is>
          <t/>
        </is>
      </c>
      <c r="R162" s="196" t="inlineStr">
        <is>
          <t/>
        </is>
      </c>
      <c r="S162" s="196" t="inlineStr">
        <is>
          <t/>
        </is>
      </c>
      <c r="T162" s="196" t="inlineStr">
        <is>
          <t/>
        </is>
      </c>
    </row>
    <row r="163">
      <c r="A163" s="196" t="inlineStr">
        <is>
          <t>ESP</t>
        </is>
      </c>
      <c r="B163" s="196" t="inlineStr">
        <is>
          <t>MEDI</t>
        </is>
      </c>
      <c r="C163" s="191">
        <v>2012</v>
      </c>
      <c r="D163" s="196" t="inlineStr">
        <is>
          <t>SKJ</t>
        </is>
      </c>
      <c r="E163" s="196" t="inlineStr">
        <is>
          <t>SKJ-E</t>
        </is>
      </c>
      <c r="F163" s="196" t="inlineStr">
        <is>
          <t>SJ20</t>
        </is>
      </c>
      <c r="G163" s="205" t="inlineStr">
        <is>
          <t>MEDI</t>
        </is>
      </c>
      <c r="H163" s="196" t="inlineStr">
        <is>
          <t>TRAP</t>
        </is>
      </c>
      <c r="I163" s="196" t="inlineStr">
        <is>
          <t>EEZ</t>
        </is>
      </c>
      <c r="J163" s="192">
        <v>25708</v>
      </c>
      <c r="K163" s="191" t="inlineStr">
        <is>
          <t/>
        </is>
      </c>
      <c r="L163" s="191" t="inlineStr">
        <is>
          <t/>
        </is>
      </c>
      <c r="M163" s="191" t="inlineStr">
        <is>
          <t/>
        </is>
      </c>
      <c r="N163" s="196" t="inlineStr">
        <is>
          <t>UN</t>
        </is>
      </c>
      <c r="O163" s="289">
        <v>1</v>
      </c>
      <c r="P163" s="289" t="inlineStr">
        <is>
          <t/>
        </is>
      </c>
      <c r="Q163" s="300" t="inlineStr">
        <is>
          <t/>
        </is>
      </c>
      <c r="R163" s="196" t="inlineStr">
        <is>
          <t/>
        </is>
      </c>
      <c r="S163" s="196" t="inlineStr">
        <is>
          <t/>
        </is>
      </c>
      <c r="T163" s="196" t="inlineStr">
        <is>
          <t/>
        </is>
      </c>
    </row>
    <row r="164">
      <c r="A164" s="196" t="inlineStr">
        <is>
          <t>ESP</t>
        </is>
      </c>
      <c r="B164" s="196" t="inlineStr">
        <is>
          <t>MEDI</t>
        </is>
      </c>
      <c r="C164" s="191">
        <v>2012</v>
      </c>
      <c r="D164" s="196" t="inlineStr">
        <is>
          <t>SMA</t>
        </is>
      </c>
      <c r="E164" s="196" t="inlineStr">
        <is>
          <t>MD</t>
        </is>
      </c>
      <c r="F164" s="196" t="inlineStr">
        <is>
          <t>BIL95</t>
        </is>
      </c>
      <c r="G164" s="205" t="inlineStr">
        <is>
          <t>MEDI</t>
        </is>
      </c>
      <c r="H164" s="196" t="inlineStr">
        <is>
          <t>LLALB</t>
        </is>
      </c>
      <c r="I164" s="196" t="inlineStr">
        <is>
          <t>UNKN</t>
        </is>
      </c>
      <c r="J164" s="192">
        <v>201</v>
      </c>
      <c r="K164" s="191" t="inlineStr">
        <is>
          <t/>
        </is>
      </c>
      <c r="L164" s="191" t="inlineStr">
        <is>
          <t/>
        </is>
      </c>
      <c r="M164" s="191" t="inlineStr">
        <is>
          <t/>
        </is>
      </c>
      <c r="N164" s="196" t="inlineStr">
        <is>
          <t>UN</t>
        </is>
      </c>
      <c r="O164" s="289">
        <v>1</v>
      </c>
      <c r="P164" s="289" t="inlineStr">
        <is>
          <t/>
        </is>
      </c>
      <c r="Q164" s="300" t="inlineStr">
        <is>
          <t/>
        </is>
      </c>
      <c r="R164" s="196" t="inlineStr">
        <is>
          <t/>
        </is>
      </c>
      <c r="S164" s="196" t="inlineStr">
        <is>
          <t/>
        </is>
      </c>
      <c r="T164" s="196" t="inlineStr">
        <is>
          <t/>
        </is>
      </c>
    </row>
    <row r="165">
      <c r="A165" s="196" t="inlineStr">
        <is>
          <t>ESP</t>
        </is>
      </c>
      <c r="B165" s="196" t="inlineStr">
        <is>
          <t>MEDI</t>
        </is>
      </c>
      <c r="C165" s="191">
        <v>2012</v>
      </c>
      <c r="D165" s="196" t="inlineStr">
        <is>
          <t>SMA</t>
        </is>
      </c>
      <c r="E165" s="196" t="inlineStr">
        <is>
          <t>MD</t>
        </is>
      </c>
      <c r="F165" s="196" t="inlineStr">
        <is>
          <t>BIL95</t>
        </is>
      </c>
      <c r="G165" s="205" t="inlineStr">
        <is>
          <t>MEDI</t>
        </is>
      </c>
      <c r="H165" s="196" t="inlineStr">
        <is>
          <t>LLSWO</t>
        </is>
      </c>
      <c r="I165" s="196" t="inlineStr">
        <is>
          <t>UNKN</t>
        </is>
      </c>
      <c r="J165" s="192">
        <v>1329</v>
      </c>
      <c r="K165" s="191" t="inlineStr">
        <is>
          <t/>
        </is>
      </c>
      <c r="L165" s="191" t="inlineStr">
        <is>
          <t/>
        </is>
      </c>
      <c r="M165" s="191" t="inlineStr">
        <is>
          <t/>
        </is>
      </c>
      <c r="N165" s="196" t="inlineStr">
        <is>
          <t>UN</t>
        </is>
      </c>
      <c r="O165" s="289">
        <v>1</v>
      </c>
      <c r="P165" s="289" t="inlineStr">
        <is>
          <t/>
        </is>
      </c>
      <c r="Q165" s="300" t="inlineStr">
        <is>
          <t/>
        </is>
      </c>
      <c r="R165" s="196" t="inlineStr">
        <is>
          <t/>
        </is>
      </c>
      <c r="S165" s="196" t="inlineStr">
        <is>
          <t/>
        </is>
      </c>
      <c r="T165" s="196" t="inlineStr">
        <is>
          <t/>
        </is>
      </c>
    </row>
    <row r="166">
      <c r="A166" s="196" t="inlineStr">
        <is>
          <t>ESP</t>
        </is>
      </c>
      <c r="B166" s="196" t="inlineStr">
        <is>
          <t>MEDI</t>
        </is>
      </c>
      <c r="C166" s="191">
        <v>2012</v>
      </c>
      <c r="D166" s="196" t="inlineStr">
        <is>
          <t>SWO</t>
        </is>
      </c>
      <c r="E166" s="196" t="inlineStr">
        <is>
          <t>SWO-M</t>
        </is>
      </c>
      <c r="F166" s="196" t="inlineStr">
        <is>
          <t>BIL95</t>
        </is>
      </c>
      <c r="G166" s="205" t="inlineStr">
        <is>
          <t>MEDI</t>
        </is>
      </c>
      <c r="H166" s="196" t="inlineStr">
        <is>
          <t>LLALB</t>
        </is>
      </c>
      <c r="I166" s="196" t="inlineStr">
        <is>
          <t>UNKN</t>
        </is>
      </c>
      <c r="J166" s="192">
        <v>88241</v>
      </c>
      <c r="K166" s="191" t="inlineStr">
        <is>
          <t/>
        </is>
      </c>
      <c r="L166" s="191" t="inlineStr">
        <is>
          <t/>
        </is>
      </c>
      <c r="M166" s="191" t="inlineStr">
        <is>
          <t/>
        </is>
      </c>
      <c r="N166" s="196" t="inlineStr">
        <is>
          <t>UN</t>
        </is>
      </c>
      <c r="O166" s="289">
        <v>1</v>
      </c>
      <c r="P166" s="289" t="inlineStr">
        <is>
          <t/>
        </is>
      </c>
      <c r="Q166" s="300" t="inlineStr">
        <is>
          <t/>
        </is>
      </c>
      <c r="R166" s="196" t="inlineStr">
        <is>
          <t/>
        </is>
      </c>
      <c r="S166" s="196" t="inlineStr">
        <is>
          <t/>
        </is>
      </c>
      <c r="T166" s="196" t="inlineStr">
        <is>
          <t/>
        </is>
      </c>
    </row>
    <row r="167">
      <c r="A167" s="196" t="inlineStr">
        <is>
          <t>ESP</t>
        </is>
      </c>
      <c r="B167" s="196" t="inlineStr">
        <is>
          <t>MEDI</t>
        </is>
      </c>
      <c r="C167" s="191">
        <v>2012</v>
      </c>
      <c r="D167" s="196" t="inlineStr">
        <is>
          <t>SWO</t>
        </is>
      </c>
      <c r="E167" s="196" t="inlineStr">
        <is>
          <t>SWO-M</t>
        </is>
      </c>
      <c r="F167" s="196" t="inlineStr">
        <is>
          <t>BIL95</t>
        </is>
      </c>
      <c r="G167" s="205" t="inlineStr">
        <is>
          <t>MEDI</t>
        </is>
      </c>
      <c r="H167" s="196" t="inlineStr">
        <is>
          <t>LLPB</t>
        </is>
      </c>
      <c r="I167" s="196" t="inlineStr">
        <is>
          <t>UNKN</t>
        </is>
      </c>
      <c r="J167" s="192">
        <v>7254</v>
      </c>
      <c r="K167" s="191" t="inlineStr">
        <is>
          <t/>
        </is>
      </c>
      <c r="L167" s="191" t="inlineStr">
        <is>
          <t/>
        </is>
      </c>
      <c r="M167" s="191" t="inlineStr">
        <is>
          <t/>
        </is>
      </c>
      <c r="N167" s="196" t="inlineStr">
        <is>
          <t>UN</t>
        </is>
      </c>
      <c r="O167" s="289">
        <v>1</v>
      </c>
      <c r="P167" s="289" t="inlineStr">
        <is>
          <t/>
        </is>
      </c>
      <c r="Q167" s="300" t="inlineStr">
        <is>
          <t/>
        </is>
      </c>
      <c r="R167" s="196" t="inlineStr">
        <is>
          <t/>
        </is>
      </c>
      <c r="S167" s="196" t="inlineStr">
        <is>
          <t/>
        </is>
      </c>
      <c r="T167" s="196" t="inlineStr">
        <is>
          <t/>
        </is>
      </c>
    </row>
    <row r="168">
      <c r="A168" s="196" t="inlineStr">
        <is>
          <t>ESP</t>
        </is>
      </c>
      <c r="B168" s="196" t="inlineStr">
        <is>
          <t>MEDI</t>
        </is>
      </c>
      <c r="C168" s="191">
        <v>2012</v>
      </c>
      <c r="D168" s="196" t="inlineStr">
        <is>
          <t>SWO</t>
        </is>
      </c>
      <c r="E168" s="196" t="inlineStr">
        <is>
          <t>SWO-M</t>
        </is>
      </c>
      <c r="F168" s="196" t="inlineStr">
        <is>
          <t>BIL95</t>
        </is>
      </c>
      <c r="G168" s="205" t="inlineStr">
        <is>
          <t>MEDI</t>
        </is>
      </c>
      <c r="H168" s="196" t="inlineStr">
        <is>
          <t>LLSWO</t>
        </is>
      </c>
      <c r="I168" s="196" t="inlineStr">
        <is>
          <t>UNKN</t>
        </is>
      </c>
      <c r="J168" s="192">
        <v>1484658</v>
      </c>
      <c r="K168" s="191" t="inlineStr">
        <is>
          <t/>
        </is>
      </c>
      <c r="L168" s="191" t="inlineStr">
        <is>
          <t/>
        </is>
      </c>
      <c r="M168" s="191" t="inlineStr">
        <is>
          <t/>
        </is>
      </c>
      <c r="N168" s="196" t="inlineStr">
        <is>
          <t>UN</t>
        </is>
      </c>
      <c r="O168" s="289">
        <v>1</v>
      </c>
      <c r="P168" s="289" t="inlineStr">
        <is>
          <t/>
        </is>
      </c>
      <c r="Q168" s="300" t="inlineStr">
        <is>
          <t/>
        </is>
      </c>
      <c r="R168" s="196" t="inlineStr">
        <is>
          <t/>
        </is>
      </c>
      <c r="S168" s="196" t="inlineStr">
        <is>
          <t/>
        </is>
      </c>
      <c r="T168" s="196" t="inlineStr">
        <is>
          <t/>
        </is>
      </c>
    </row>
    <row r="169">
      <c r="A169" s="196" t="inlineStr">
        <is>
          <t>ESP</t>
        </is>
      </c>
      <c r="B169" s="196" t="inlineStr">
        <is>
          <t>MEDI</t>
        </is>
      </c>
      <c r="C169" s="191">
        <v>2012</v>
      </c>
      <c r="D169" s="196" t="inlineStr">
        <is>
          <t>SWO</t>
        </is>
      </c>
      <c r="E169" s="196" t="inlineStr">
        <is>
          <t>SWO-M</t>
        </is>
      </c>
      <c r="F169" s="196" t="inlineStr">
        <is>
          <t>BIL95</t>
        </is>
      </c>
      <c r="G169" s="205" t="inlineStr">
        <is>
          <t>MEDI</t>
        </is>
      </c>
      <c r="H169" s="196" t="inlineStr">
        <is>
          <t>TRAP</t>
        </is>
      </c>
      <c r="I169" s="196" t="inlineStr">
        <is>
          <t>EEZ</t>
        </is>
      </c>
      <c r="J169" s="192">
        <v>2379</v>
      </c>
      <c r="K169" s="191" t="inlineStr">
        <is>
          <t/>
        </is>
      </c>
      <c r="L169" s="191" t="inlineStr">
        <is>
          <t/>
        </is>
      </c>
      <c r="M169" s="191" t="inlineStr">
        <is>
          <t/>
        </is>
      </c>
      <c r="N169" s="196" t="inlineStr">
        <is>
          <t>UN</t>
        </is>
      </c>
      <c r="O169" s="289">
        <v>1</v>
      </c>
      <c r="P169" s="289" t="inlineStr">
        <is>
          <t/>
        </is>
      </c>
      <c r="Q169" s="300" t="inlineStr">
        <is>
          <t/>
        </is>
      </c>
      <c r="R169" s="196" t="inlineStr">
        <is>
          <t/>
        </is>
      </c>
      <c r="S169" s="196" t="inlineStr">
        <is>
          <t/>
        </is>
      </c>
      <c r="T169" s="196" t="inlineStr">
        <is>
          <t/>
        </is>
      </c>
    </row>
    <row r="170">
      <c r="A170" s="196" t="inlineStr">
        <is>
          <t>ESP</t>
        </is>
      </c>
      <c r="B170" s="196" t="inlineStr">
        <is>
          <t>MEDI</t>
        </is>
      </c>
      <c r="C170" s="191">
        <v>2012</v>
      </c>
      <c r="D170" s="196" t="inlineStr">
        <is>
          <t>SWO</t>
        </is>
      </c>
      <c r="E170" s="196" t="inlineStr">
        <is>
          <t>SWO-M</t>
        </is>
      </c>
      <c r="F170" s="196" t="inlineStr">
        <is>
          <t>BIL95</t>
        </is>
      </c>
      <c r="G170" s="205" t="inlineStr">
        <is>
          <t>MEDI</t>
        </is>
      </c>
      <c r="H170" s="196" t="inlineStr">
        <is>
          <t>UNCL</t>
        </is>
      </c>
      <c r="I170" s="196" t="inlineStr">
        <is>
          <t>UNKN</t>
        </is>
      </c>
      <c r="J170" s="192">
        <v>8101</v>
      </c>
      <c r="K170" s="191" t="inlineStr">
        <is>
          <t/>
        </is>
      </c>
      <c r="L170" s="191" t="inlineStr">
        <is>
          <t/>
        </is>
      </c>
      <c r="M170" s="191" t="inlineStr">
        <is>
          <t/>
        </is>
      </c>
      <c r="N170" s="196" t="inlineStr">
        <is>
          <t>UN</t>
        </is>
      </c>
      <c r="O170" s="289">
        <v>1</v>
      </c>
      <c r="P170" s="289" t="inlineStr">
        <is>
          <t/>
        </is>
      </c>
      <c r="Q170" s="300" t="inlineStr">
        <is>
          <t/>
        </is>
      </c>
      <c r="R170" s="196" t="inlineStr">
        <is>
          <t/>
        </is>
      </c>
      <c r="S170" s="196" t="inlineStr">
        <is>
          <t/>
        </is>
      </c>
      <c r="T170" s="196" t="inlineStr">
        <is>
          <t/>
        </is>
      </c>
    </row>
    <row r="171">
      <c r="A171" s="196" t="inlineStr">
        <is>
          <t>ESP</t>
        </is>
      </c>
      <c r="B171" s="196" t="inlineStr">
        <is>
          <t>MEDI</t>
        </is>
      </c>
      <c r="C171" s="191">
        <v>2012</v>
      </c>
      <c r="D171" s="196" t="inlineStr">
        <is>
          <t>TUN</t>
        </is>
      </c>
      <c r="E171" s="196" t="inlineStr">
        <is>
          <t>MD</t>
        </is>
      </c>
      <c r="F171" s="196" t="inlineStr">
        <is>
          <t>BIL95</t>
        </is>
      </c>
      <c r="G171" s="205" t="inlineStr">
        <is>
          <t>MEDI</t>
        </is>
      </c>
      <c r="H171" s="196" t="inlineStr">
        <is>
          <t>LLSWO</t>
        </is>
      </c>
      <c r="I171" s="196" t="inlineStr">
        <is>
          <t>UNKN</t>
        </is>
      </c>
      <c r="J171" s="192">
        <v>6366</v>
      </c>
      <c r="K171" s="191" t="inlineStr">
        <is>
          <t/>
        </is>
      </c>
      <c r="L171" s="191" t="inlineStr">
        <is>
          <t/>
        </is>
      </c>
      <c r="M171" s="191" t="inlineStr">
        <is>
          <t/>
        </is>
      </c>
      <c r="N171" s="196" t="inlineStr">
        <is>
          <t>UN</t>
        </is>
      </c>
      <c r="O171" s="289">
        <v>1</v>
      </c>
      <c r="P171" s="289" t="inlineStr">
        <is>
          <t/>
        </is>
      </c>
      <c r="Q171" s="300" t="inlineStr">
        <is>
          <t/>
        </is>
      </c>
      <c r="R171" s="196" t="inlineStr">
        <is>
          <t/>
        </is>
      </c>
      <c r="S171" s="196" t="inlineStr">
        <is>
          <t/>
        </is>
      </c>
      <c r="T171" s="196" t="inlineStr">
        <is>
          <t/>
        </is>
      </c>
    </row>
    <row r="172">
      <c r="A172" s="196" t="inlineStr">
        <is>
          <t>ESP</t>
        </is>
      </c>
      <c r="B172" s="196" t="inlineStr">
        <is>
          <t>MEDI</t>
        </is>
      </c>
      <c r="C172" s="191">
        <v>2012</v>
      </c>
      <c r="D172" s="196" t="inlineStr">
        <is>
          <t>WHM</t>
        </is>
      </c>
      <c r="E172" s="196" t="inlineStr">
        <is>
          <t>WHM-A</t>
        </is>
      </c>
      <c r="F172" s="196" t="inlineStr">
        <is>
          <t>BIL95</t>
        </is>
      </c>
      <c r="G172" s="205" t="inlineStr">
        <is>
          <t>MEDI</t>
        </is>
      </c>
      <c r="H172" s="196" t="inlineStr">
        <is>
          <t>LLSWO</t>
        </is>
      </c>
      <c r="I172" s="196" t="inlineStr">
        <is>
          <t>UNKN</t>
        </is>
      </c>
      <c r="J172" s="192">
        <v>26</v>
      </c>
      <c r="K172" s="191" t="inlineStr">
        <is>
          <t/>
        </is>
      </c>
      <c r="L172" s="191" t="inlineStr">
        <is>
          <t/>
        </is>
      </c>
      <c r="M172" s="191" t="inlineStr">
        <is>
          <t/>
        </is>
      </c>
      <c r="N172" s="196" t="inlineStr">
        <is>
          <t>UN</t>
        </is>
      </c>
      <c r="O172" s="289">
        <v>1</v>
      </c>
      <c r="P172" s="289" t="inlineStr">
        <is>
          <t/>
        </is>
      </c>
      <c r="Q172" s="300" t="inlineStr">
        <is>
          <t/>
        </is>
      </c>
      <c r="R172" s="196" t="inlineStr">
        <is>
          <t/>
        </is>
      </c>
      <c r="S172" s="196" t="inlineStr">
        <is>
          <t/>
        </is>
      </c>
      <c r="T172" s="196" t="inlineStr">
        <is>
          <t/>
        </is>
      </c>
    </row>
    <row r="173">
      <c r="A173" s="196" t="inlineStr">
        <is>
          <t>ESP</t>
        </is>
      </c>
      <c r="B173" s="196" t="inlineStr">
        <is>
          <t>Recreational (MEDI)</t>
        </is>
      </c>
      <c r="C173" s="191">
        <v>2012</v>
      </c>
      <c r="D173" s="196" t="inlineStr">
        <is>
          <t>BFT</t>
        </is>
      </c>
      <c r="E173" s="196" t="inlineStr">
        <is>
          <t>BFT-E</t>
        </is>
      </c>
      <c r="F173" s="196" t="inlineStr">
        <is>
          <t>BF59</t>
        </is>
      </c>
      <c r="G173" s="205" t="inlineStr">
        <is>
          <t>MEDI</t>
        </is>
      </c>
      <c r="H173" s="196" t="inlineStr">
        <is>
          <t>HAND</t>
        </is>
      </c>
      <c r="I173" s="196" t="inlineStr">
        <is>
          <t>COMB</t>
        </is>
      </c>
      <c r="J173" s="192">
        <v>3840.9</v>
      </c>
      <c r="K173" s="191" t="inlineStr">
        <is>
          <t/>
        </is>
      </c>
      <c r="L173" s="191" t="inlineStr">
        <is>
          <t/>
        </is>
      </c>
      <c r="M173" s="191" t="inlineStr">
        <is>
          <t/>
        </is>
      </c>
      <c r="N173" s="196" t="inlineStr">
        <is>
          <t>UN</t>
        </is>
      </c>
      <c r="O173" s="289">
        <v>1</v>
      </c>
      <c r="P173" s="289" t="inlineStr">
        <is>
          <t/>
        </is>
      </c>
      <c r="Q173" s="300" t="inlineStr">
        <is>
          <t/>
        </is>
      </c>
      <c r="R173" s="196" t="inlineStr">
        <is>
          <t/>
        </is>
      </c>
      <c r="S173" s="196" t="inlineStr">
        <is>
          <t/>
        </is>
      </c>
      <c r="T173" s="196" t="inlineStr">
        <is>
          <t/>
        </is>
      </c>
    </row>
    <row r="174">
      <c r="A174" s="196" t="inlineStr">
        <is>
          <t>ESP</t>
        </is>
      </c>
      <c r="B174" s="196" t="inlineStr">
        <is>
          <t/>
        </is>
      </c>
      <c r="C174" s="191">
        <v>2012</v>
      </c>
      <c r="D174" s="196" t="inlineStr">
        <is>
          <t>BFT</t>
        </is>
      </c>
      <c r="E174" s="196" t="inlineStr">
        <is>
          <t>BFT-E</t>
        </is>
      </c>
      <c r="F174" s="196" t="inlineStr">
        <is>
          <t>BF58</t>
        </is>
      </c>
      <c r="G174" s="205" t="inlineStr">
        <is>
          <t>NE</t>
        </is>
      </c>
      <c r="H174" s="196" t="inlineStr">
        <is>
          <t>BB</t>
        </is>
      </c>
      <c r="I174" s="196" t="inlineStr">
        <is>
          <t>UNKN</t>
        </is>
      </c>
      <c r="J174" s="192">
        <v>25232.9</v>
      </c>
      <c r="K174" s="191" t="inlineStr">
        <is>
          <t/>
        </is>
      </c>
      <c r="L174" s="191" t="inlineStr">
        <is>
          <t/>
        </is>
      </c>
      <c r="M174" s="191" t="inlineStr">
        <is>
          <t/>
        </is>
      </c>
      <c r="N174" s="196" t="inlineStr">
        <is>
          <t>UN</t>
        </is>
      </c>
      <c r="O174" s="289">
        <v>1</v>
      </c>
      <c r="P174" s="289" t="inlineStr">
        <is>
          <t/>
        </is>
      </c>
      <c r="Q174" s="300" t="inlineStr">
        <is>
          <t/>
        </is>
      </c>
      <c r="R174" s="196" t="inlineStr">
        <is>
          <t/>
        </is>
      </c>
      <c r="S174" s="196" t="inlineStr">
        <is>
          <t/>
        </is>
      </c>
      <c r="T174" s="196" t="inlineStr">
        <is>
          <t/>
        </is>
      </c>
    </row>
    <row r="175">
      <c r="A175" s="196" t="inlineStr">
        <is>
          <t>ESP</t>
        </is>
      </c>
      <c r="B175" s="196" t="inlineStr">
        <is>
          <t/>
        </is>
      </c>
      <c r="C175" s="191">
        <v>2012</v>
      </c>
      <c r="D175" s="196" t="inlineStr">
        <is>
          <t>BFT</t>
        </is>
      </c>
      <c r="E175" s="196" t="inlineStr">
        <is>
          <t>BFT-E</t>
        </is>
      </c>
      <c r="F175" s="196" t="inlineStr">
        <is>
          <t>BF58</t>
        </is>
      </c>
      <c r="G175" s="205" t="inlineStr">
        <is>
          <t>NE</t>
        </is>
      </c>
      <c r="H175" s="196" t="inlineStr">
        <is>
          <t>HAND</t>
        </is>
      </c>
      <c r="I175" s="196" t="inlineStr">
        <is>
          <t>UNKN</t>
        </is>
      </c>
      <c r="J175" s="192">
        <v>25336.3</v>
      </c>
      <c r="K175" s="191" t="inlineStr">
        <is>
          <t/>
        </is>
      </c>
      <c r="L175" s="191" t="inlineStr">
        <is>
          <t/>
        </is>
      </c>
      <c r="M175" s="191" t="inlineStr">
        <is>
          <t/>
        </is>
      </c>
      <c r="N175" s="196" t="inlineStr">
        <is>
          <t>UN</t>
        </is>
      </c>
      <c r="O175" s="289">
        <v>1</v>
      </c>
      <c r="P175" s="289" t="inlineStr">
        <is>
          <t/>
        </is>
      </c>
      <c r="Q175" s="300" t="inlineStr">
        <is>
          <t/>
        </is>
      </c>
      <c r="R175" s="196" t="inlineStr">
        <is>
          <t/>
        </is>
      </c>
      <c r="S175" s="196" t="inlineStr">
        <is>
          <t/>
        </is>
      </c>
      <c r="T175" s="196" t="inlineStr">
        <is>
          <t/>
        </is>
      </c>
    </row>
    <row r="176">
      <c r="A176" s="196" t="inlineStr">
        <is>
          <t>ESP</t>
        </is>
      </c>
      <c r="B176" s="196" t="inlineStr">
        <is>
          <t/>
        </is>
      </c>
      <c r="C176" s="191">
        <v>2012</v>
      </c>
      <c r="D176" s="196" t="inlineStr">
        <is>
          <t>BFT</t>
        </is>
      </c>
      <c r="E176" s="196" t="inlineStr">
        <is>
          <t>BFT-E</t>
        </is>
      </c>
      <c r="F176" s="196" t="inlineStr">
        <is>
          <t>BF58</t>
        </is>
      </c>
      <c r="G176" s="205" t="inlineStr">
        <is>
          <t>NE</t>
        </is>
      </c>
      <c r="H176" s="196" t="inlineStr">
        <is>
          <t>TRAP</t>
        </is>
      </c>
      <c r="I176" s="196" t="inlineStr">
        <is>
          <t>EEZ</t>
        </is>
      </c>
      <c r="J176" s="192">
        <v>1105980</v>
      </c>
      <c r="K176" s="191" t="inlineStr">
        <is>
          <t/>
        </is>
      </c>
      <c r="L176" s="191" t="inlineStr">
        <is>
          <t/>
        </is>
      </c>
      <c r="M176" s="191" t="inlineStr">
        <is>
          <t/>
        </is>
      </c>
      <c r="N176" s="196" t="inlineStr">
        <is>
          <t>UN</t>
        </is>
      </c>
      <c r="O176" s="289">
        <v>1</v>
      </c>
      <c r="P176" s="289" t="inlineStr">
        <is>
          <t/>
        </is>
      </c>
      <c r="Q176" s="300" t="inlineStr">
        <is>
          <t/>
        </is>
      </c>
      <c r="R176" s="196" t="inlineStr">
        <is>
          <t/>
        </is>
      </c>
      <c r="S176" s="196" t="inlineStr">
        <is>
          <t/>
        </is>
      </c>
      <c r="T176" s="196" t="inlineStr">
        <is>
          <t/>
        </is>
      </c>
    </row>
    <row r="177">
      <c r="A177" s="196" t="inlineStr">
        <is>
          <t>ESP</t>
        </is>
      </c>
      <c r="B177" s="196" t="inlineStr">
        <is>
          <t/>
        </is>
      </c>
      <c r="C177" s="191">
        <v>2012</v>
      </c>
      <c r="D177" s="196" t="inlineStr">
        <is>
          <t>BLT</t>
        </is>
      </c>
      <c r="E177" s="196" t="inlineStr">
        <is>
          <t>AT-NE</t>
        </is>
      </c>
      <c r="F177" s="196" t="inlineStr">
        <is>
          <t>BIL94B</t>
        </is>
      </c>
      <c r="G177" s="205" t="inlineStr">
        <is>
          <t>NE</t>
        </is>
      </c>
      <c r="H177" s="196" t="inlineStr">
        <is>
          <t>SURF</t>
        </is>
      </c>
      <c r="I177" s="196" t="inlineStr">
        <is>
          <t>UNKN</t>
        </is>
      </c>
      <c r="J177" s="192">
        <v>399</v>
      </c>
      <c r="K177" s="191" t="inlineStr">
        <is>
          <t/>
        </is>
      </c>
      <c r="L177" s="191" t="inlineStr">
        <is>
          <t/>
        </is>
      </c>
      <c r="M177" s="191" t="inlineStr">
        <is>
          <t/>
        </is>
      </c>
      <c r="N177" s="196" t="inlineStr">
        <is>
          <t>UN</t>
        </is>
      </c>
      <c r="O177" s="289">
        <v>1</v>
      </c>
      <c r="P177" s="289" t="inlineStr">
        <is>
          <t/>
        </is>
      </c>
      <c r="Q177" s="300" t="inlineStr">
        <is>
          <t/>
        </is>
      </c>
      <c r="R177" s="196" t="inlineStr">
        <is>
          <t/>
        </is>
      </c>
      <c r="S177" s="196" t="inlineStr">
        <is>
          <t/>
        </is>
      </c>
      <c r="T177" s="196" t="inlineStr">
        <is>
          <t/>
        </is>
      </c>
    </row>
    <row r="178">
      <c r="A178" s="196" t="inlineStr">
        <is>
          <t>ESP</t>
        </is>
      </c>
      <c r="B178" s="196" t="inlineStr">
        <is>
          <t/>
        </is>
      </c>
      <c r="C178" s="191">
        <v>2012</v>
      </c>
      <c r="D178" s="196" t="inlineStr">
        <is>
          <t>BLT</t>
        </is>
      </c>
      <c r="E178" s="196" t="inlineStr">
        <is>
          <t>AT-NE</t>
        </is>
      </c>
      <c r="F178" s="196" t="inlineStr">
        <is>
          <t>BIL94B</t>
        </is>
      </c>
      <c r="G178" s="205" t="inlineStr">
        <is>
          <t>NE</t>
        </is>
      </c>
      <c r="H178" s="196" t="inlineStr">
        <is>
          <t>TRAP</t>
        </is>
      </c>
      <c r="I178" s="196" t="inlineStr">
        <is>
          <t>EEZ</t>
        </is>
      </c>
      <c r="J178" s="192">
        <v>120</v>
      </c>
      <c r="K178" s="191" t="inlineStr">
        <is>
          <t/>
        </is>
      </c>
      <c r="L178" s="191" t="inlineStr">
        <is>
          <t/>
        </is>
      </c>
      <c r="M178" s="191" t="inlineStr">
        <is>
          <t/>
        </is>
      </c>
      <c r="N178" s="196" t="inlineStr">
        <is>
          <t>UN</t>
        </is>
      </c>
      <c r="O178" s="289">
        <v>1</v>
      </c>
      <c r="P178" s="289" t="inlineStr">
        <is>
          <t/>
        </is>
      </c>
      <c r="Q178" s="300" t="inlineStr">
        <is>
          <t/>
        </is>
      </c>
      <c r="R178" s="196" t="inlineStr">
        <is>
          <t/>
        </is>
      </c>
      <c r="S178" s="196" t="inlineStr">
        <is>
          <t/>
        </is>
      </c>
      <c r="T178" s="196" t="inlineStr">
        <is>
          <t/>
        </is>
      </c>
    </row>
    <row r="179">
      <c r="A179" s="196" t="inlineStr">
        <is>
          <t>ESP</t>
        </is>
      </c>
      <c r="B179" s="196" t="inlineStr">
        <is>
          <t/>
        </is>
      </c>
      <c r="C179" s="191">
        <v>2012</v>
      </c>
      <c r="D179" s="196" t="inlineStr">
        <is>
          <t>BON</t>
        </is>
      </c>
      <c r="E179" s="196" t="inlineStr">
        <is>
          <t>AT-NE</t>
        </is>
      </c>
      <c r="F179" s="196" t="inlineStr">
        <is>
          <t>BIL94B</t>
        </is>
      </c>
      <c r="G179" s="205" t="inlineStr">
        <is>
          <t>NE</t>
        </is>
      </c>
      <c r="H179" s="196" t="inlineStr">
        <is>
          <t>SURF</t>
        </is>
      </c>
      <c r="I179" s="196" t="inlineStr">
        <is>
          <t>UNKN</t>
        </is>
      </c>
      <c r="J179" s="192">
        <v>1942</v>
      </c>
      <c r="K179" s="191" t="inlineStr">
        <is>
          <t/>
        </is>
      </c>
      <c r="L179" s="191" t="inlineStr">
        <is>
          <t/>
        </is>
      </c>
      <c r="M179" s="191" t="inlineStr">
        <is>
          <t/>
        </is>
      </c>
      <c r="N179" s="196" t="inlineStr">
        <is>
          <t>UN</t>
        </is>
      </c>
      <c r="O179" s="289">
        <v>1</v>
      </c>
      <c r="P179" s="289" t="inlineStr">
        <is>
          <t/>
        </is>
      </c>
      <c r="Q179" s="300" t="inlineStr">
        <is>
          <t/>
        </is>
      </c>
      <c r="R179" s="196" t="inlineStr">
        <is>
          <t/>
        </is>
      </c>
      <c r="S179" s="196" t="inlineStr">
        <is>
          <t/>
        </is>
      </c>
      <c r="T179" s="196" t="inlineStr">
        <is>
          <t/>
        </is>
      </c>
    </row>
    <row r="180">
      <c r="A180" s="196" t="inlineStr">
        <is>
          <t>ESP</t>
        </is>
      </c>
      <c r="B180" s="196" t="inlineStr">
        <is>
          <t/>
        </is>
      </c>
      <c r="C180" s="191">
        <v>2012</v>
      </c>
      <c r="D180" s="196" t="inlineStr">
        <is>
          <t>LTA</t>
        </is>
      </c>
      <c r="E180" s="196" t="inlineStr">
        <is>
          <t>AT-NE</t>
        </is>
      </c>
      <c r="F180" s="196" t="inlineStr">
        <is>
          <t>BIL94B</t>
        </is>
      </c>
      <c r="G180" s="205" t="inlineStr">
        <is>
          <t>NE</t>
        </is>
      </c>
      <c r="H180" s="196" t="inlineStr">
        <is>
          <t>SURF</t>
        </is>
      </c>
      <c r="I180" s="196" t="inlineStr">
        <is>
          <t>UNKN</t>
        </is>
      </c>
      <c r="J180" s="192">
        <v>1296</v>
      </c>
      <c r="K180" s="191" t="inlineStr">
        <is>
          <t/>
        </is>
      </c>
      <c r="L180" s="191" t="inlineStr">
        <is>
          <t/>
        </is>
      </c>
      <c r="M180" s="191" t="inlineStr">
        <is>
          <t/>
        </is>
      </c>
      <c r="N180" s="196" t="inlineStr">
        <is>
          <t>UN</t>
        </is>
      </c>
      <c r="O180" s="289">
        <v>1</v>
      </c>
      <c r="P180" s="289" t="inlineStr">
        <is>
          <t/>
        </is>
      </c>
      <c r="Q180" s="300" t="inlineStr">
        <is>
          <t/>
        </is>
      </c>
      <c r="R180" s="196" t="inlineStr">
        <is>
          <t/>
        </is>
      </c>
      <c r="S180" s="196" t="inlineStr">
        <is>
          <t/>
        </is>
      </c>
      <c r="T180" s="196" t="inlineStr">
        <is>
          <t/>
        </is>
      </c>
    </row>
    <row r="181">
      <c r="A181" s="196" t="inlineStr">
        <is>
          <t>ESP</t>
        </is>
      </c>
      <c r="B181" s="196" t="inlineStr">
        <is>
          <t/>
        </is>
      </c>
      <c r="C181" s="191">
        <v>2012</v>
      </c>
      <c r="D181" s="196" t="inlineStr">
        <is>
          <t>LTA</t>
        </is>
      </c>
      <c r="E181" s="196" t="inlineStr">
        <is>
          <t>AT-NE</t>
        </is>
      </c>
      <c r="F181" s="196" t="inlineStr">
        <is>
          <t>BIL94B</t>
        </is>
      </c>
      <c r="G181" s="205" t="inlineStr">
        <is>
          <t>NE</t>
        </is>
      </c>
      <c r="H181" s="196" t="inlineStr">
        <is>
          <t>TRAP</t>
        </is>
      </c>
      <c r="I181" s="196" t="inlineStr">
        <is>
          <t>EEZ</t>
        </is>
      </c>
      <c r="J181" s="192">
        <v>1729</v>
      </c>
      <c r="K181" s="191" t="inlineStr">
        <is>
          <t/>
        </is>
      </c>
      <c r="L181" s="191" t="inlineStr">
        <is>
          <t/>
        </is>
      </c>
      <c r="M181" s="191" t="inlineStr">
        <is>
          <t/>
        </is>
      </c>
      <c r="N181" s="196" t="inlineStr">
        <is>
          <t>UN</t>
        </is>
      </c>
      <c r="O181" s="289">
        <v>1</v>
      </c>
      <c r="P181" s="289" t="inlineStr">
        <is>
          <t/>
        </is>
      </c>
      <c r="Q181" s="300" t="inlineStr">
        <is>
          <t/>
        </is>
      </c>
      <c r="R181" s="196" t="inlineStr">
        <is>
          <t/>
        </is>
      </c>
      <c r="S181" s="196" t="inlineStr">
        <is>
          <t/>
        </is>
      </c>
      <c r="T181" s="196" t="inlineStr">
        <is>
          <t/>
        </is>
      </c>
    </row>
    <row r="182">
      <c r="A182" s="196" t="inlineStr">
        <is>
          <t>ESP</t>
        </is>
      </c>
      <c r="B182" s="196" t="inlineStr">
        <is>
          <t/>
        </is>
      </c>
      <c r="C182" s="191">
        <v>2012</v>
      </c>
      <c r="D182" s="196" t="inlineStr">
        <is>
          <t>SKJ</t>
        </is>
      </c>
      <c r="E182" s="196" t="inlineStr">
        <is>
          <t>SKJ-E</t>
        </is>
      </c>
      <c r="F182" s="196" t="inlineStr">
        <is>
          <t>SJ01</t>
        </is>
      </c>
      <c r="G182" s="205" t="inlineStr">
        <is>
          <t>NE</t>
        </is>
      </c>
      <c r="H182" s="196" t="inlineStr">
        <is>
          <t>SURF</t>
        </is>
      </c>
      <c r="I182" s="196" t="inlineStr">
        <is>
          <t>UNKN</t>
        </is>
      </c>
      <c r="J182" s="192">
        <v>1449</v>
      </c>
      <c r="K182" s="191" t="inlineStr">
        <is>
          <t/>
        </is>
      </c>
      <c r="L182" s="191" t="inlineStr">
        <is>
          <t/>
        </is>
      </c>
      <c r="M182" s="191" t="inlineStr">
        <is>
          <t/>
        </is>
      </c>
      <c r="N182" s="196" t="inlineStr">
        <is>
          <t>UN</t>
        </is>
      </c>
      <c r="O182" s="289">
        <v>1</v>
      </c>
      <c r="P182" s="289" t="inlineStr">
        <is>
          <t/>
        </is>
      </c>
      <c r="Q182" s="300" t="inlineStr">
        <is>
          <t/>
        </is>
      </c>
      <c r="R182" s="196" t="inlineStr">
        <is>
          <t/>
        </is>
      </c>
      <c r="S182" s="196" t="inlineStr">
        <is>
          <t/>
        </is>
      </c>
      <c r="T182" s="196" t="inlineStr">
        <is>
          <t/>
        </is>
      </c>
    </row>
    <row r="183">
      <c r="A183" s="196" t="inlineStr">
        <is>
          <t>ESP</t>
        </is>
      </c>
      <c r="B183" s="196" t="inlineStr">
        <is>
          <t/>
        </is>
      </c>
      <c r="C183" s="191">
        <v>2012</v>
      </c>
      <c r="D183" s="196" t="inlineStr">
        <is>
          <t>SWO</t>
        </is>
      </c>
      <c r="E183" s="196" t="inlineStr">
        <is>
          <t>SWO-N</t>
        </is>
      </c>
      <c r="F183" s="196" t="inlineStr">
        <is>
          <t>BIL94B</t>
        </is>
      </c>
      <c r="G183" s="205" t="inlineStr">
        <is>
          <t>NE</t>
        </is>
      </c>
      <c r="H183" s="196" t="inlineStr">
        <is>
          <t>TRAP</t>
        </is>
      </c>
      <c r="I183" s="196" t="inlineStr">
        <is>
          <t>EEZ</t>
        </is>
      </c>
      <c r="J183" s="192">
        <v>2217</v>
      </c>
      <c r="K183" s="191" t="inlineStr">
        <is>
          <t/>
        </is>
      </c>
      <c r="L183" s="191" t="inlineStr">
        <is>
          <t/>
        </is>
      </c>
      <c r="M183" s="191" t="inlineStr">
        <is>
          <t/>
        </is>
      </c>
      <c r="N183" s="196" t="inlineStr">
        <is>
          <t>UN</t>
        </is>
      </c>
      <c r="O183" s="289">
        <v>1</v>
      </c>
      <c r="P183" s="289" t="inlineStr">
        <is>
          <t/>
        </is>
      </c>
      <c r="Q183" s="300" t="inlineStr">
        <is>
          <t/>
        </is>
      </c>
      <c r="R183" s="196" t="inlineStr">
        <is>
          <t/>
        </is>
      </c>
      <c r="S183" s="196" t="inlineStr">
        <is>
          <t/>
        </is>
      </c>
      <c r="T183" s="196" t="inlineStr">
        <is>
          <t/>
        </is>
      </c>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display="FlagA3ISO" location="FlagA3ISO"/>
    <hyperlink ref="D23" display="SpeciesCode" location="SpeciesCode"/>
    <hyperlink ref="E23" display="StockCode" location="StockCode"/>
    <hyperlink ref="F23" display="SampAreaCode" location="SampAreaCode"/>
    <hyperlink ref="H23" display="GearCode" location="GearCode"/>
    <hyperlink ref="G23" display="AreaT1Code" location="AreaT1Code"/>
    <hyperlink ref="B23" display="PortsZones" location="PortsZones"/>
    <hyperlink ref="I23" display="FishZoneCode" location="FishZoneCode"/>
    <hyperlink ref="R23" display="CorrectionCode" location="CorrectionCode"/>
    <hyperlink ref="T23" display="CorrectionCode" location="CorrectionCode"/>
    <hyperlink ref="Q23" display="DSourceCode" location="DSourceCode"/>
    <hyperlink ref="S23" display="DSourceCode" location="DSourceCode"/>
    <hyperlink ref="A12:B12" display="FlagName" location="FlagName"/>
    <hyperlink ref="F9" display="FlagName" location="FlagName"/>
    <hyperlink ref="P4:R4" display="filters!A1" location="filters!A1"/>
    <hyperlink ref="G15:I16" display="ST02B!E14" location="ST02B!E14"/>
    <hyperlink ref="N23" display="TCorBC" location="TCorBC"/>
  </hyperlinks>
  <pageMargins left="0.47244094488188981" right="0.39370078740157483" top="0.51181102362204722" bottom="0.51181102362204722" header="0.31496062992125984" footer="0.43307086614173229"/>
  <pageSetup scale="70" fitToHeight="2" orientation="landscape" r:id="rId1"/>
  <headerFooter differentOddEven="0" differentFirst="0" scaleWithDoc="0"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ht="20" r="1" spans="1:19"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customFormat="1" ht="12" r="3" s="71" spans="1:19" x14ac:dyDescent="0.25">
      <c r="A3" s="1"/>
      <c r="B3" s="2"/>
      <c r="C3" s="2"/>
      <c r="D3" s="2"/>
      <c r="E3" s="2"/>
      <c r="F3" s="2"/>
      <c r="G3" s="2"/>
      <c r="H3" s="2"/>
      <c r="I3" s="2"/>
      <c r="J3" s="2"/>
      <c r="K3" s="2"/>
      <c r="L3" s="2"/>
      <c r="M3" s="2"/>
      <c r="N3" s="2"/>
      <c r="O3" s="2"/>
      <c r="P3" s="3"/>
      <c r="Q3" s="4"/>
      <c r="R3" s="52"/>
    </row>
    <row customFormat="1" customHeight="1" ht="12.75" r="4" s="10" spans="1:19"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customFormat="1" customHeight="1" ht="12.75" r="5" s="10" spans="1:19" x14ac:dyDescent="0.3">
      <c r="A5" s="398" t="str">
        <f>ST02A!A12</f>
        <v>Reporting Flag</v>
      </c>
      <c r="B5" s="399"/>
      <c r="C5" s="112" t="str">
        <f>IF(LEN(ST02A!C12)&gt;0,ST02A!C12,"")</f>
      </c>
      <c r="D5" s="69"/>
      <c r="E5" s="365"/>
      <c r="F5" s="366"/>
      <c r="G5" s="366"/>
      <c r="H5" s="366"/>
      <c r="I5" s="366"/>
      <c r="J5" s="366"/>
      <c r="K5" s="366"/>
      <c r="L5" s="366"/>
      <c r="M5" s="366"/>
      <c r="N5" s="366"/>
      <c r="O5" s="366"/>
      <c r="P5" s="366"/>
      <c r="Q5" s="359"/>
      <c r="R5" s="360"/>
    </row>
    <row customFormat="1" customHeight="1" ht="12.75" r="6" s="10" spans="1:19" x14ac:dyDescent="0.3">
      <c r="A6" s="374" t="str">
        <f>ST02A!A13</f>
        <v>Years covered (from)</v>
      </c>
      <c r="B6" s="375"/>
      <c r="C6" s="113" t="str">
        <f>IF(AND(LEN(ST02A!C13)&gt;0,LEN(ST02A!E13)&gt;0),ST02A!C13 &amp;" (to) "&amp;ST02A!E13,"")</f>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customFormat="1" customHeight="1" ht="12.75" r="7" s="10" spans="1:19" x14ac:dyDescent="0.3">
      <c r="A7" s="374" t="str">
        <f>ST02A!A17</f>
        <v>Version reported</v>
      </c>
      <c r="B7" s="375"/>
      <c r="C7" s="114" t="str">
        <f>IF(LEN(ST02A!C17)&gt;0,ST02A!C17,"")</f>
      </c>
      <c r="D7" s="69"/>
    </row>
    <row customFormat="1" customHeight="1" ht="12.75" r="8" s="10" spans="1:19" x14ac:dyDescent="0.3">
      <c r="A8" s="385" t="str">
        <f>ST02A!A18</f>
        <v>Content (data)</v>
      </c>
      <c r="B8" s="386"/>
      <c r="C8" s="115" t="str">
        <f>IF(LEN(ST02A!C18)&gt;0,ST02A!C18,"")</f>
      </c>
      <c r="D8" s="69"/>
      <c r="E8" s="380" t="str">
        <f>VLOOKUP("H52",tblTranslation[],LangFieldID,FALSE)</f>
        <v>Gear group (cod)</v>
      </c>
      <c r="F8" s="381"/>
      <c r="G8" s="381"/>
      <c r="H8" s="381"/>
      <c r="I8" s="381"/>
      <c r="J8" s="381"/>
      <c r="K8" s="381"/>
      <c r="L8" s="381"/>
      <c r="M8" s="381"/>
      <c r="N8" s="381"/>
      <c r="O8" s="381"/>
      <c r="P8" s="381"/>
      <c r="Q8" s="381"/>
      <c r="R8" s="382"/>
    </row>
    <row customFormat="1" ht="12" r="9" s="10" spans="1:19"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customFormat="1" customHeight="1" ht="12.15" r="10" s="10" spans="1:19"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customFormat="1" customHeight="1" ht="12.75" r="11" s="10" spans="1:19"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customFormat="1" customHeight="1" ht="12.75" r="12" s="10" spans="1:19"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customFormat="1" ht="12" r="13" s="10" spans="1:19"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customFormat="1" ht="12" r="14" s="10" spans="1:19"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customFormat="1" ht="12" r="15" s="10" spans="1:19"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c>
      <c r="R15" s="263" t="str">
        <f>IF((SUMIFS(tblST02A[qtyLkg],tblST02A[SpcStockCd],$D15,tblST02A[GearCd], "UN*") + SUMIFS(tblST02A[qtyDDkg],tblST02A[SpcStockCd],$D15,tblST02A[GearCd], "UN*")+ SUMIFS(tblST02A[qtyDLkg],tblST02A[SpcStockCd],$D15,tblST02A[GearCd], "UN*")+SUMIFS(tblST02A[qtyFAkg],tblST02A[SpcStockCd],$D15,tblST02A[GearCd], "UN*"))&gt;0,1,"")</f>
      </c>
      <c r="S15" s="193">
        <f>SUMIF(tblST02A[SpcStockCd],$D15, tblST02A[qtyLkg]) + SUMIF(tblST02A[SpcStockCd],$D15, tblST02A[qtyDDkg]) + SUMIF(tblST02A[SpcStockCd],$D15, tblST02A[qtyDLkg]) + SUMIF(tblST02A[SpcStockCd],$D15, tblST02A[qtyFAkg])</f>
        <v>0</v>
      </c>
    </row>
    <row customFormat="1" ht="12" r="16" s="10" spans="1:19"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c>
      <c r="R16" s="264" t="str">
        <f>IF((SUMIFS(tblST02A[qtyLkg],tblST02A[SpcStockCd],$D16,tblST02A[GearCd], "UN*") + SUMIFS(tblST02A[qtyDDkg],tblST02A[SpcStockCd],$D16,tblST02A[GearCd], "UN*")+ SUMIFS(tblST02A[qtyDLkg],tblST02A[SpcStockCd],$D16,tblST02A[GearCd], "UN*")+SUMIFS(tblST02A[qtyFAkg],tblST02A[SpcStockCd],$D16,tblST02A[GearCd], "UN*"))&gt;0,1,"")</f>
      </c>
      <c r="S16" s="194">
        <f>SUMIF(tblST02A[SpcStockCd],$D16, tblST02A[qtyLkg]) + SUMIF(tblST02A[SpcStockCd],$D16, tblST02A[qtyDDkg]) + SUMIF(tblST02A[SpcStockCd],$D16, tblST02A[qtyDLkg]) + SUMIF(tblST02A[SpcStockCd],$D16, tblST02A[qtyFAkg])</f>
        <v>0</v>
      </c>
    </row>
    <row customFormat="1" ht="12" r="17" s="10" spans="1:19"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c>
      <c r="R17" s="265" t="str">
        <f>IF((SUMIFS(tblST02A[qtyLkg],tblST02A[SpcStockCd],$D17,tblST02A[GearCd], "UN*") + SUMIFS(tblST02A[qtyDDkg],tblST02A[SpcStockCd],$D17,tblST02A[GearCd], "UN*")+ SUMIFS(tblST02A[qtyDLkg],tblST02A[SpcStockCd],$D17,tblST02A[GearCd], "UN*")+SUMIFS(tblST02A[qtyFAkg],tblST02A[SpcStockCd],$D17,tblST02A[GearCd], "UN*"))&gt;0,1,"")</f>
      </c>
      <c r="S17" s="194">
        <f>SUMIF(tblST02A[SpcStockCd],$D17, tblST02A[qtyLkg]) + SUMIF(tblST02A[SpcStockCd],$D17, tblST02A[qtyDDkg]) + SUMIF(tblST02A[SpcStockCd],$D17, tblST02A[qtyDLkg]) + SUMIF(tblST02A[SpcStockCd],$D17, tblST02A[qtyFAkg])</f>
        <v>0</v>
      </c>
    </row>
    <row customFormat="1" ht="12" r="18" s="10" spans="1:19"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c>
      <c r="R18" s="264" t="str">
        <f>IF((SUMIFS(tblST02A[qtyLkg],tblST02A[SpcStockCd],$D18,tblST02A[GearCd], "UN*") + SUMIFS(tblST02A[qtyDDkg],tblST02A[SpcStockCd],$D18,tblST02A[GearCd], "UN*")+ SUMIFS(tblST02A[qtyDLkg],tblST02A[SpcStockCd],$D18,tblST02A[GearCd], "UN*")+SUMIFS(tblST02A[qtyFAkg],tblST02A[SpcStockCd],$D18,tblST02A[GearCd], "UN*"))&gt;0,1,"")</f>
      </c>
      <c r="S18" s="194">
        <f>SUMIF(tblST02A[SpcStockCd],$D18, tblST02A[qtyLkg]) + SUMIF(tblST02A[SpcStockCd],$D18, tblST02A[qtyDDkg]) + SUMIF(tblST02A[SpcStockCd],$D18, tblST02A[qtyDLkg]) + SUMIF(tblST02A[SpcStockCd],$D18, tblST02A[qtyFAkg])</f>
        <v>0</v>
      </c>
    </row>
    <row customFormat="1" ht="12" r="19" s="10" spans="1:19"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c>
      <c r="R19" s="265" t="str">
        <f>IF((SUMIFS(tblST02A[qtyLkg],tblST02A[SpcStockCd],$D19,tblST02A[GearCd], "UN*") + SUMIFS(tblST02A[qtyDDkg],tblST02A[SpcStockCd],$D19,tblST02A[GearCd], "UN*")+ SUMIFS(tblST02A[qtyDLkg],tblST02A[SpcStockCd],$D19,tblST02A[GearCd], "UN*")+SUMIFS(tblST02A[qtyFAkg],tblST02A[SpcStockCd],$D19,tblST02A[GearCd], "UN*"))&gt;0,1,"")</f>
      </c>
      <c r="S19" s="194">
        <f>SUMIF(tblST02A[SpcStockCd],$D19, tblST02A[qtyLkg]) + SUMIF(tblST02A[SpcStockCd],$D19, tblST02A[qtyDDkg]) + SUMIF(tblST02A[SpcStockCd],$D19, tblST02A[qtyDLkg]) + SUMIF(tblST02A[SpcStockCd],$D19, tblST02A[qtyFAkg])</f>
        <v>0</v>
      </c>
    </row>
    <row customFormat="1" customHeight="1" ht="12.15" r="20" s="10" spans="1:19"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c>
      <c r="R20" s="266" t="str">
        <f>IF((SUMIFS(tblST02A[qtyLkg],tblST02A[SpcStockCd],$D20,tblST02A[GearCd], "UN*") + SUMIFS(tblST02A[qtyDDkg],tblST02A[SpcStockCd],$D20,tblST02A[GearCd], "UN*")+ SUMIFS(tblST02A[qtyDLkg],tblST02A[SpcStockCd],$D20,tblST02A[GearCd], "UN*")+SUMIFS(tblST02A[qtyFAkg],tblST02A[SpcStockCd],$D20,tblST02A[GearCd], "UN*"))&gt;0,1,"")</f>
      </c>
      <c r="S20" s="194">
        <f>SUMIF(tblST02A[SpcStockCd],$D20, tblST02A[qtyLkg]) + SUMIF(tblST02A[SpcStockCd],$D20, tblST02A[qtyDDkg]) + SUMIF(tblST02A[SpcStockCd],$D20, tblST02A[qtyDLkg]) + SUMIF(tblST02A[SpcStockCd],$D20, tblST02A[qtyFAkg])</f>
        <v>0</v>
      </c>
    </row>
    <row customFormat="1" ht="12" r="21" s="10" spans="1:19"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c>
      <c r="R21" s="263" t="str">
        <f>IF((SUMIFS(tblST02A[qtyLkg],tblST02A[SpcStockCd],$D21,tblST02A[GearCd], "UN*") + SUMIFS(tblST02A[qtyDDkg],tblST02A[SpcStockCd],$D21,tblST02A[GearCd], "UN*")+ SUMIFS(tblST02A[qtyDLkg],tblST02A[SpcStockCd],$D21,tblST02A[GearCd], "UN*")+SUMIFS(tblST02A[qtyFAkg],tblST02A[SpcStockCd],$D21,tblST02A[GearCd], "UN*"))&gt;0,1,"")</f>
      </c>
      <c r="S21" s="194">
        <f>SUMIF(tblST02A[SpcStockCd],$D21, tblST02A[qtyLkg]) + SUMIF(tblST02A[SpcStockCd],$D21, tblST02A[qtyDDkg]) + SUMIF(tblST02A[SpcStockCd],$D21, tblST02A[qtyDLkg]) + SUMIF(tblST02A[SpcStockCd],$D21, tblST02A[qtyFAkg])</f>
        <v>0</v>
      </c>
    </row>
    <row customFormat="1" ht="12" r="22" s="10" spans="1:19"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c>
      <c r="R22" s="265" t="str">
        <f>IF((SUMIFS(tblST02A[qtyLkg],tblST02A[SpcStockCd],$D22,tblST02A[GearCd], "UN*") + SUMIFS(tblST02A[qtyDDkg],tblST02A[SpcStockCd],$D22,tblST02A[GearCd], "UN*")+ SUMIFS(tblST02A[qtyDLkg],tblST02A[SpcStockCd],$D22,tblST02A[GearCd], "UN*")+SUMIFS(tblST02A[qtyFAkg],tblST02A[SpcStockCd],$D22,tblST02A[GearCd], "UN*"))&gt;0,1,"")</f>
      </c>
      <c r="S22" s="194">
        <f>SUMIF(tblST02A[SpcStockCd],$D22, tblST02A[qtyLkg]) + SUMIF(tblST02A[SpcStockCd],$D22, tblST02A[qtyDDkg]) + SUMIF(tblST02A[SpcStockCd],$D22, tblST02A[qtyDLkg]) + SUMIF(tblST02A[SpcStockCd],$D22, tblST02A[qtyFAkg])</f>
        <v>0</v>
      </c>
    </row>
    <row customFormat="1" ht="12" r="23" s="10" spans="1:19"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c>
      <c r="R23" s="263" t="str">
        <f>IF((SUMIFS(tblST02A[qtyLkg],tblST02A[SpcStockCd],$D23,tblST02A[GearCd], "UN*") + SUMIFS(tblST02A[qtyDDkg],tblST02A[SpcStockCd],$D23,tblST02A[GearCd], "UN*")+ SUMIFS(tblST02A[qtyDLkg],tblST02A[SpcStockCd],$D23,tblST02A[GearCd], "UN*")+SUMIFS(tblST02A[qtyFAkg],tblST02A[SpcStockCd],$D23,tblST02A[GearCd], "UN*"))&gt;0,1,"")</f>
      </c>
      <c r="S23" s="194">
        <f>SUMIF(tblST02A[SpcStockCd],$D23, tblST02A[qtyLkg]) + SUMIF(tblST02A[SpcStockCd],$D23, tblST02A[qtyDDkg]) + SUMIF(tblST02A[SpcStockCd],$D23, tblST02A[qtyDLkg]) + SUMIF(tblST02A[SpcStockCd],$D23, tblST02A[qtyFAkg])</f>
        <v>0</v>
      </c>
    </row>
    <row customFormat="1" ht="12" r="24" s="10" spans="1:19"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c>
      <c r="R24" s="265" t="str">
        <f>IF((SUMIFS(tblST02A[qtyLkg],tblST02A[SpcStockCd],$D24,tblST02A[GearCd], "UN*") + SUMIFS(tblST02A[qtyDDkg],tblST02A[SpcStockCd],$D24,tblST02A[GearCd], "UN*")+ SUMIFS(tblST02A[qtyDLkg],tblST02A[SpcStockCd],$D24,tblST02A[GearCd], "UN*")+SUMIFS(tblST02A[qtyFAkg],tblST02A[SpcStockCd],$D24,tblST02A[GearCd], "UN*"))&gt;0,1,"")</f>
      </c>
      <c r="S24" s="194">
        <f>SUMIF(tblST02A[SpcStockCd],$D24, tblST02A[qtyLkg]) + SUMIF(tblST02A[SpcStockCd],$D24, tblST02A[qtyDDkg]) + SUMIF(tblST02A[SpcStockCd],$D24, tblST02A[qtyDLkg]) + SUMIF(tblST02A[SpcStockCd],$D24, tblST02A[qtyFAkg])</f>
        <v>0</v>
      </c>
    </row>
    <row customFormat="1" customHeight="1" ht="13.15" r="25" s="10" spans="1:19"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c>
      <c r="R25" s="264" t="str">
        <f>IF((SUMIFS(tblST02A[qtyLkg],tblST02A[SpcStockCd],$D25,tblST02A[GearCd], "UN*") + SUMIFS(tblST02A[qtyDDkg],tblST02A[SpcStockCd],$D25,tblST02A[GearCd], "UN*")+ SUMIFS(tblST02A[qtyDLkg],tblST02A[SpcStockCd],$D25,tblST02A[GearCd], "UN*")+SUMIFS(tblST02A[qtyFAkg],tblST02A[SpcStockCd],$D25,tblST02A[GearCd], "UN*"))&gt;0,1,"")</f>
      </c>
      <c r="S25" s="194">
        <f>SUMIF(tblST02A[SpcStockCd],$D25, tblST02A[qtyLkg]) + SUMIF(tblST02A[SpcStockCd],$D25, tblST02A[qtyDDkg]) + SUMIF(tblST02A[SpcStockCd],$D25, tblST02A[qtyDLkg]) + SUMIF(tblST02A[SpcStockCd],$D25, tblST02A[qtyFAkg])</f>
        <v>0</v>
      </c>
    </row>
    <row customFormat="1" ht="12" r="26" s="10" spans="1:19"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c>
      <c r="R26" s="264" t="str">
        <f>IF((SUMIFS(tblST02A[qtyLkg],tblST02A[SpcStockCd],$D26,tblST02A[GearCd], "UN*") + SUMIFS(tblST02A[qtyDDkg],tblST02A[SpcStockCd],$D26,tblST02A[GearCd], "UN*")+ SUMIFS(tblST02A[qtyDLkg],tblST02A[SpcStockCd],$D26,tblST02A[GearCd], "UN*")+SUMIFS(tblST02A[qtyFAkg],tblST02A[SpcStockCd],$D26,tblST02A[GearCd], "UN*"))&gt;0,1,"")</f>
      </c>
      <c r="S26" s="194">
        <f>SUMIF(tblST02A[SpcStockCd],$D26, tblST02A[qtyLkg]) + SUMIF(tblST02A[SpcStockCd],$D26, tblST02A[qtyDDkg]) + SUMIF(tblST02A[SpcStockCd],$D26, tblST02A[qtyDLkg]) + SUMIF(tblST02A[SpcStockCd],$D26, tblST02A[qtyFAkg])</f>
        <v>0</v>
      </c>
    </row>
    <row customFormat="1" ht="12" r="27" s="10" spans="1:19"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c>
      <c r="R27" s="265" t="str">
        <f>IF((SUMIFS(tblST02A[qtyLkg],tblST02A[SpcStockCd],$D27,tblST02A[GearCd], "UN*") + SUMIFS(tblST02A[qtyDDkg],tblST02A[SpcStockCd],$D27,tblST02A[GearCd], "UN*")+ SUMIFS(tblST02A[qtyDLkg],tblST02A[SpcStockCd],$D27,tblST02A[GearCd], "UN*")+SUMIFS(tblST02A[qtyFAkg],tblST02A[SpcStockCd],$D27,tblST02A[GearCd], "UN*"))&gt;0,1,"")</f>
      </c>
      <c r="S27" s="194">
        <f>SUMIF(tblST02A[SpcStockCd],$D27, tblST02A[qtyLkg]) + SUMIF(tblST02A[SpcStockCd],$D27, tblST02A[qtyDDkg]) + SUMIF(tblST02A[SpcStockCd],$D27, tblST02A[qtyDLkg]) + SUMIF(tblST02A[SpcStockCd],$D27, tblST02A[qtyFAkg])</f>
        <v>0</v>
      </c>
    </row>
    <row customFormat="1" ht="12" r="28" s="10" spans="1:19"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c>
      <c r="R28" s="263" t="str">
        <f>IF((SUMIFS(tblST02A[qtyLkg],tblST02A[SpcStockCd],$D28,tblST02A[GearCd], "UN*") + SUMIFS(tblST02A[qtyDDkg],tblST02A[SpcStockCd],$D28,tblST02A[GearCd], "UN*")+ SUMIFS(tblST02A[qtyDLkg],tblST02A[SpcStockCd],$D28,tblST02A[GearCd], "UN*")+SUMIFS(tblST02A[qtyFAkg],tblST02A[SpcStockCd],$D28,tblST02A[GearCd], "UN*"))&gt;0,1,"")</f>
      </c>
      <c r="S28" s="194">
        <f>SUMIF(tblST02A[SpcStockCd],$D28, tblST02A[qtyLkg]) + SUMIF(tblST02A[SpcStockCd],$D28, tblST02A[qtyDDkg]) + SUMIF(tblST02A[SpcStockCd],$D28, tblST02A[qtyDLkg]) + SUMIF(tblST02A[SpcStockCd],$D28, tblST02A[qtyFAkg])</f>
        <v>0</v>
      </c>
    </row>
    <row customFormat="1" ht="12" r="29" s="10" spans="1:19"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c>
      <c r="R29" s="263" t="str">
        <f>IF((SUMIFS(tblST02A[qtyLkg],tblST02A[SpcStockCd],$D29,tblST02A[GearCd], "UN*") + SUMIFS(tblST02A[qtyDDkg],tblST02A[SpcStockCd],$D29,tblST02A[GearCd], "UN*")+ SUMIFS(tblST02A[qtyDLkg],tblST02A[SpcStockCd],$D29,tblST02A[GearCd], "UN*")+SUMIFS(tblST02A[qtyFAkg],tblST02A[SpcStockCd],$D29,tblST02A[GearCd], "UN*"))&gt;0,1,"")</f>
      </c>
      <c r="S29" s="194">
        <f>SUMIF(tblST02A[SpcStockCd],$D29, tblST02A[qtyLkg]) + SUMIF(tblST02A[SpcStockCd],$D29, tblST02A[qtyDDkg]) + SUMIF(tblST02A[SpcStockCd],$D29, tblST02A[qtyDLkg]) + SUMIF(tblST02A[SpcStockCd],$D29, tblST02A[qtyFAkg])</f>
        <v>0</v>
      </c>
    </row>
    <row customFormat="1" ht="12" r="30" s="10" spans="1:19"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c>
      <c r="R30" s="263" t="str">
        <f>IF((SUMIFS(tblST02A[qtyLkg],tblST02A[SpcStockCd],$D30,tblST02A[GearCd], "UN*") + SUMIFS(tblST02A[qtyDDkg],tblST02A[SpcStockCd],$D30,tblST02A[GearCd], "UN*")+ SUMIFS(tblST02A[qtyDLkg],tblST02A[SpcStockCd],$D30,tblST02A[GearCd], "UN*")+SUMIFS(tblST02A[qtyFAkg],tblST02A[SpcStockCd],$D30,tblST02A[GearCd], "UN*"))&gt;0,1,"")</f>
      </c>
      <c r="S30" s="194">
        <f>SUMIF(tblST02A[SpcStockCd],$D30, tblST02A[qtyLkg]) + SUMIF(tblST02A[SpcStockCd],$D30, tblST02A[qtyDDkg]) + SUMIF(tblST02A[SpcStockCd],$D30, tblST02A[qtyDLkg]) + SUMIF(tblST02A[SpcStockCd],$D30, tblST02A[qtyFAkg])</f>
        <v>0</v>
      </c>
    </row>
    <row customFormat="1" ht="12" r="31" s="10" spans="1:19"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c>
      <c r="R31" s="265" t="str">
        <f>IF((SUMIFS(tblST02A[qtyLkg],tblST02A[SpcStockCd],$D31,tblST02A[GearCd], "UN*") + SUMIFS(tblST02A[qtyDDkg],tblST02A[SpcStockCd],$D31,tblST02A[GearCd], "UN*")+ SUMIFS(tblST02A[qtyDLkg],tblST02A[SpcStockCd],$D31,tblST02A[GearCd], "UN*")+SUMIFS(tblST02A[qtyFAkg],tblST02A[SpcStockCd],$D31,tblST02A[GearCd], "UN*"))&gt;0,1,"")</f>
      </c>
      <c r="S31" s="194">
        <f>SUMIF(tblST02A[SpcStockCd],$D31, tblST02A[qtyLkg]) + SUMIF(tblST02A[SpcStockCd],$D31, tblST02A[qtyDDkg]) + SUMIF(tblST02A[SpcStockCd],$D31, tblST02A[qtyDLkg]) + SUMIF(tblST02A[SpcStockCd],$D31, tblST02A[qtyFAkg])</f>
        <v>0</v>
      </c>
    </row>
    <row customFormat="1" ht="12" r="32" s="10" spans="1:19"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c>
      <c r="R32" s="264" t="str">
        <f>IF((SUMIFS(tblST02A[qtyLkg],tblST02A[SpcStockCd],$D32,tblST02A[GearCd], "UN*") + SUMIFS(tblST02A[qtyDDkg],tblST02A[SpcStockCd],$D32,tblST02A[GearCd], "UN*")+ SUMIFS(tblST02A[qtyDLkg],tblST02A[SpcStockCd],$D32,tblST02A[GearCd], "UN*")+SUMIFS(tblST02A[qtyFAkg],tblST02A[SpcStockCd],$D32,tblST02A[GearCd], "UN*"))&gt;0,1,"")</f>
      </c>
      <c r="S32" s="194">
        <f>SUMIF(tblST02A[SpcStockCd],$D32, tblST02A[qtyLkg]) + SUMIF(tblST02A[SpcStockCd],$D32, tblST02A[qtyDDkg]) + SUMIF(tblST02A[SpcStockCd],$D32, tblST02A[qtyDLkg]) + SUMIF(tblST02A[SpcStockCd],$D32, tblST02A[qtyFAkg])</f>
        <v>0</v>
      </c>
    </row>
    <row customFormat="1" ht="12" r="33" s="10" spans="1:19"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c>
      <c r="R33" s="267" t="str">
        <f>IF((SUMIFS(tblST02A[qtyLkg],tblST02A[SpcStockCd],$D33,tblST02A[GearCd], "UN*") + SUMIFS(tblST02A[qtyDDkg],tblST02A[SpcStockCd],$D33,tblST02A[GearCd], "UN*")+ SUMIFS(tblST02A[qtyDLkg],tblST02A[SpcStockCd],$D33,tblST02A[GearCd], "UN*")+SUMIFS(tblST02A[qtyFAkg],tblST02A[SpcStockCd],$D33,tblST02A[GearCd], "UN*"))&gt;0,1,"")</f>
      </c>
      <c r="S33" s="194">
        <f>SUMIF(tblST02A[SpcStockCd],$D33, tblST02A[qtyLkg]) + SUMIF(tblST02A[SpcStockCd],$D33, tblST02A[qtyDDkg]) + SUMIF(tblST02A[SpcStockCd],$D33, tblST02A[qtyDLkg]) + SUMIF(tblST02A[SpcStockCd],$D33, tblST02A[qtyFAkg])</f>
        <v>0</v>
      </c>
    </row>
    <row customFormat="1" customHeight="1" ht="12.9" r="34" s="10" spans="1:19"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c>
      <c r="R34" s="279" t="str">
        <f>IF((SUMIFS(tblST02A[qtyLkg],tblST02A[SpcStockCd],$D34,tblST02A[GearCd], "UN*") + SUMIFS(tblST02A[qtyDDkg],tblST02A[SpcStockCd],$D34,tblST02A[GearCd], "UN*")+ SUMIFS(tblST02A[qtyDLkg],tblST02A[SpcStockCd],$D34,tblST02A[GearCd], "UN*")+SUMIFS(tblST02A[qtyFAkg],tblST02A[SpcStockCd],$D34,tblST02A[GearCd], "UN*"))&gt;0,1,"")</f>
      </c>
      <c r="S34" s="194">
        <f>SUMIF(tblST02A[SpcStockCd],$D34, tblST02A[qtyLkg]) + SUMIF(tblST02A[SpcStockCd],$D34, tblST02A[qtyDDkg]) + SUMIF(tblST02A[SpcStockCd],$D34, tblST02A[qtyDLkg]) + SUMIF(tblST02A[SpcStockCd],$D34, tblST02A[qtyFAkg])</f>
        <v>0</v>
      </c>
    </row>
    <row customFormat="1" customHeight="1" ht="12.9" r="35" s="10" spans="1:19"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c>
      <c r="R35" s="268" t="str">
        <f>IF((SUMIFS(tblST02A[qtyLkg],tblST02A[SpcStockCd],$D35,tblST02A[GearCd], "UN*") + SUMIFS(tblST02A[qtyDDkg],tblST02A[SpcStockCd],$D35,tblST02A[GearCd], "UN*")+ SUMIFS(tblST02A[qtyDLkg],tblST02A[SpcStockCd],$D35,tblST02A[GearCd], "UN*")+SUMIFS(tblST02A[qtyFAkg],tblST02A[SpcStockCd],$D35,tblST02A[GearCd], "UN*"))&gt;0,1,"")</f>
      </c>
      <c r="S35" s="194">
        <f>SUMIF(tblST02A[SpcStockCd],$D35, tblST02A[qtyLkg]) + SUMIF(tblST02A[SpcStockCd],$D35, tblST02A[qtyDDkg]) + SUMIF(tblST02A[SpcStockCd],$D35, tblST02A[qtyDLkg]) + SUMIF(tblST02A[SpcStockCd],$D35, tblST02A[qtyFAkg])</f>
        <v>0</v>
      </c>
    </row>
    <row customFormat="1" customHeight="1" ht="12.9" r="36" s="10" spans="1:19"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c>
      <c r="R36" s="267" t="str">
        <f>IF((SUMIFS(tblST02A[qtyLkg],tblST02A[SpcStockCd],$D36,tblST02A[GearCd], "UN*") + SUMIFS(tblST02A[qtyDDkg],tblST02A[SpcStockCd],$D36,tblST02A[GearCd], "UN*")+ SUMIFS(tblST02A[qtyDLkg],tblST02A[SpcStockCd],$D36,tblST02A[GearCd], "UN*")+SUMIFS(tblST02A[qtyFAkg],tblST02A[SpcStockCd],$D36,tblST02A[GearCd], "UN*"))&gt;0,1,"")</f>
      </c>
      <c r="S36" s="194">
        <f>SUMIF(tblST02A[SpcStockCd],$D36, tblST02A[qtyLkg]) + SUMIF(tblST02A[SpcStockCd],$D36, tblST02A[qtyDDkg]) + SUMIF(tblST02A[SpcStockCd],$D36, tblST02A[qtyDLkg]) + SUMIF(tblST02A[SpcStockCd],$D36, tblST02A[qtyFAkg])</f>
        <v>0</v>
      </c>
    </row>
    <row customFormat="1" customHeight="1" ht="12" r="37" s="10" spans="1:19"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c>
      <c r="R37" s="264" t="str">
        <f>IF((SUMIFS(tblST02A[qtyLkg],tblST02A[SpcStockCd],$D37,tblST02A[GearCd], "UN*") + SUMIFS(tblST02A[qtyDDkg],tblST02A[SpcStockCd],$D37,tblST02A[GearCd], "UN*")+ SUMIFS(tblST02A[qtyDLkg],tblST02A[SpcStockCd],$D37,tblST02A[GearCd], "UN*")+SUMIFS(tblST02A[qtyFAkg],tblST02A[SpcStockCd],$D37,tblST02A[GearCd], "UN*"))&gt;0,1,"")</f>
      </c>
      <c r="S37" s="194">
        <f>SUMIF(tblST02A[SpcStockCd],$D37, tblST02A[qtyLkg]) + SUMIF(tblST02A[SpcStockCd],$D37, tblST02A[qtyDDkg]) + SUMIF(tblST02A[SpcStockCd],$D37, tblST02A[qtyDLkg]) + SUMIF(tblST02A[SpcStockCd],$D37, tblST02A[qtyFAkg])</f>
        <v>0</v>
      </c>
    </row>
    <row customFormat="1" ht="12" r="38" s="10" spans="1:19"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c>
      <c r="R38" s="265" t="str">
        <f>IF((SUMIFS(tblST02A[qtyLkg],tblST02A[SpcStockCd],$D38,tblST02A[GearCd], "UN*") + SUMIFS(tblST02A[qtyDDkg],tblST02A[SpcStockCd],$D38,tblST02A[GearCd], "UN*")+ SUMIFS(tblST02A[qtyDLkg],tblST02A[SpcStockCd],$D38,tblST02A[GearCd], "UN*")+SUMIFS(tblST02A[qtyFAkg],tblST02A[SpcStockCd],$D38,tblST02A[GearCd], "UN*"))&gt;0,1,"")</f>
      </c>
      <c r="S38" s="194">
        <f>SUMIF(tblST02A[SpcStockCd],$D38, tblST02A[qtyLkg]) + SUMIF(tblST02A[SpcStockCd],$D38, tblST02A[qtyDDkg]) + SUMIF(tblST02A[SpcStockCd],$D38, tblST02A[qtyDLkg]) + SUMIF(tblST02A[SpcStockCd],$D38, tblST02A[qtyFAkg])</f>
        <v>0</v>
      </c>
    </row>
    <row customFormat="1" ht="12" r="39" s="10" spans="1:19"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c>
      <c r="R39" s="264" t="str">
        <f>IF((SUMIFS(tblST02A[qtyLkg],tblST02A[SpcStockCd],$D39,tblST02A[GearCd], "UN*") + SUMIFS(tblST02A[qtyDDkg],tblST02A[SpcStockCd],$D39,tblST02A[GearCd], "UN*")+ SUMIFS(tblST02A[qtyDLkg],tblST02A[SpcStockCd],$D39,tblST02A[GearCd], "UN*")+SUMIFS(tblST02A[qtyFAkg],tblST02A[SpcStockCd],$D39,tblST02A[GearCd], "UN*"))&gt;0,1,"")</f>
      </c>
      <c r="S39" s="194">
        <f>SUMIF(tblST02A[SpcStockCd],$D39, tblST02A[qtyLkg]) + SUMIF(tblST02A[SpcStockCd],$D39, tblST02A[qtyDDkg]) + SUMIF(tblST02A[SpcStockCd],$D39, tblST02A[qtyDLkg]) + SUMIF(tblST02A[SpcStockCd],$D39, tblST02A[qtyFAkg])</f>
        <v>0</v>
      </c>
    </row>
    <row customFormat="1" ht="12" r="40" s="10" spans="1:19"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c>
      <c r="R40" s="265" t="str">
        <f>IF((SUMIFS(tblST02A[qtyLkg],tblST02A[SpcStockCd],$D40,tblST02A[GearCd], "UN*") + SUMIFS(tblST02A[qtyDDkg],tblST02A[SpcStockCd],$D40,tblST02A[GearCd], "UN*")+ SUMIFS(tblST02A[qtyDLkg],tblST02A[SpcStockCd],$D40,tblST02A[GearCd], "UN*")+SUMIFS(tblST02A[qtyFAkg],tblST02A[SpcStockCd],$D40,tblST02A[GearCd], "UN*"))&gt;0,1,"")</f>
      </c>
      <c r="S40" s="194">
        <f>SUMIF(tblST02A[SpcStockCd],$D40, tblST02A[qtyLkg]) + SUMIF(tblST02A[SpcStockCd],$D40, tblST02A[qtyDDkg]) + SUMIF(tblST02A[SpcStockCd],$D40, tblST02A[qtyDLkg]) + SUMIF(tblST02A[SpcStockCd],$D40, tblST02A[qtyFAkg])</f>
        <v>0</v>
      </c>
    </row>
    <row customFormat="1" ht="12" r="41" s="10" spans="1:19"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c>
      <c r="R41" s="279" t="str">
        <f>IF((SUMIFS(tblST02A[qtyLkg],tblST02A[SpcStockCd],$D41,tblST02A[GearCd], "UN*") + SUMIFS(tblST02A[qtyDDkg],tblST02A[SpcStockCd],$D41,tblST02A[GearCd], "UN*")+ SUMIFS(tblST02A[qtyDLkg],tblST02A[SpcStockCd],$D41,tblST02A[GearCd], "UN*")+SUMIFS(tblST02A[qtyFAkg],tblST02A[SpcStockCd],$D41,tblST02A[GearCd], "UN*"))&gt;0,1,"")</f>
      </c>
      <c r="S41" s="194">
        <f>SUMIF(tblST02A[SpcStockCd],$D41, tblST02A[qtyLkg]) + SUMIF(tblST02A[SpcStockCd],$D41, tblST02A[qtyDDkg]) + SUMIF(tblST02A[SpcStockCd],$D41, tblST02A[qtyDLkg]) + SUMIF(tblST02A[SpcStockCd],$D41, tblST02A[qtyFAkg])</f>
        <v>0</v>
      </c>
    </row>
    <row customFormat="1" ht="12" r="42" s="10" spans="1:19"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c>
      <c r="R42" s="266" t="str">
        <f>IF((SUMIFS(tblST02A[qtyLkg],tblST02A[SpcStockCd],$D42,tblST02A[GearCd], "UN*") + SUMIFS(tblST02A[qtyDDkg],tblST02A[SpcStockCd],$D42,tblST02A[GearCd], "UN*")+ SUMIFS(tblST02A[qtyDLkg],tblST02A[SpcStockCd],$D42,tblST02A[GearCd], "UN*")+SUMIFS(tblST02A[qtyFAkg],tblST02A[SpcStockCd],$D42,tblST02A[GearCd], "UN*"))&gt;0,1,"")</f>
      </c>
      <c r="S42" s="194">
        <f>SUMIF(tblST02A[SpcStockCd],$D42, tblST02A[qtyLkg]) + SUMIF(tblST02A[SpcStockCd],$D42, tblST02A[qtyDDkg]) + SUMIF(tblST02A[SpcStockCd],$D42, tblST02A[qtyDLkg]) + SUMIF(tblST02A[SpcStockCd],$D42, tblST02A[qtyFAkg])</f>
        <v>0</v>
      </c>
    </row>
    <row customFormat="1" ht="12" r="43" s="10" spans="1:19"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c>
      <c r="R43" s="266" t="str">
        <f>IF((SUMIFS(tblST02A[qtyLkg],tblST02A[SpcStockCd],$D43,tblST02A[GearCd], "UN*") + SUMIFS(tblST02A[qtyDDkg],tblST02A[SpcStockCd],$D43,tblST02A[GearCd], "UN*")+ SUMIFS(tblST02A[qtyDLkg],tblST02A[SpcStockCd],$D43,tblST02A[GearCd], "UN*")+SUMIFS(tblST02A[qtyFAkg],tblST02A[SpcStockCd],$D43,tblST02A[GearCd], "UN*"))&gt;0,1,"")</f>
      </c>
      <c r="S43" s="194">
        <f>SUMIF(tblST02A[SpcStockCd],$D43, tblST02A[qtyLkg]) + SUMIF(tblST02A[SpcStockCd],$D43, tblST02A[qtyDDkg]) + SUMIF(tblST02A[SpcStockCd],$D43, tblST02A[qtyDLkg]) + SUMIF(tblST02A[SpcStockCd],$D43, tblST02A[qtyFAkg])</f>
        <v>0</v>
      </c>
    </row>
    <row customFormat="1" ht="12" r="44" s="10" spans="1:19"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c>
      <c r="R44" s="266" t="str">
        <f>IF((SUMIFS(tblST02A[qtyLkg],tblST02A[SpcStockCd],$D44,tblST02A[GearCd], "UN*") + SUMIFS(tblST02A[qtyDDkg],tblST02A[SpcStockCd],$D44,tblST02A[GearCd], "UN*")+ SUMIFS(tblST02A[qtyDLkg],tblST02A[SpcStockCd],$D44,tblST02A[GearCd], "UN*")+SUMIFS(tblST02A[qtyFAkg],tblST02A[SpcStockCd],$D44,tblST02A[GearCd], "UN*"))&gt;0,1,"")</f>
      </c>
      <c r="S44" s="194">
        <f>SUMIF(tblST02A[SpcStockCd],$D44, tblST02A[qtyLkg]) + SUMIF(tblST02A[SpcStockCd],$D44, tblST02A[qtyDDkg]) + SUMIF(tblST02A[SpcStockCd],$D44, tblST02A[qtyDLkg]) + SUMIF(tblST02A[SpcStockCd],$D44, tblST02A[qtyFAkg])</f>
        <v>0</v>
      </c>
    </row>
    <row customFormat="1" ht="12" r="45" s="10" spans="1:19"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c>
      <c r="R45" s="264" t="str">
        <f>IF((SUMIFS(tblST02A[qtyLkg],tblST02A[SpcStockCd],$D45,tblST02A[GearCd], "UN*") + SUMIFS(tblST02A[qtyDDkg],tblST02A[SpcStockCd],$D45,tblST02A[GearCd], "UN*")+ SUMIFS(tblST02A[qtyDLkg],tblST02A[SpcStockCd],$D45,tblST02A[GearCd], "UN*")+SUMIFS(tblST02A[qtyFAkg],tblST02A[SpcStockCd],$D45,tblST02A[GearCd], "UN*"))&gt;0,1,"")</f>
      </c>
      <c r="S45" s="194">
        <f>SUMIF(tblST02A[SpcStockCd],$D45, tblST02A[qtyLkg]) + SUMIF(tblST02A[SpcStockCd],$D45, tblST02A[qtyDDkg]) + SUMIF(tblST02A[SpcStockCd],$D45, tblST02A[qtyDLkg]) + SUMIF(tblST02A[SpcStockCd],$D45, tblST02A[qtyFAkg])</f>
        <v>0</v>
      </c>
    </row>
    <row customFormat="1" ht="12" r="46" s="10" spans="1:19"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c>
      <c r="R46" s="263" t="str">
        <f>IF((SUMIFS(tblST02A[qtyLkg],tblST02A[SpcStockCd],$D46,tblST02A[GearCd], "UN*") + SUMIFS(tblST02A[qtyDDkg],tblST02A[SpcStockCd],$D46,tblST02A[GearCd], "UN*")+ SUMIFS(tblST02A[qtyDLkg],tblST02A[SpcStockCd],$D46,tblST02A[GearCd], "UN*")+SUMIFS(tblST02A[qtyFAkg],tblST02A[SpcStockCd],$D46,tblST02A[GearCd], "UN*"))&gt;0,1,"")</f>
      </c>
      <c r="S46" s="294">
        <f>SUMIF(tblST02A[SpcStockCd],$D46, tblST02A[qtyLkg]) + SUMIF(tblST02A[SpcStockCd],$D46, tblST02A[qtyDDkg]) + SUMIF(tblST02A[SpcStockCd],$D46, tblST02A[qtyDLkg]) + SUMIF(tblST02A[SpcStockCd],$D46, tblST02A[qtyFAkg])</f>
        <v>0</v>
      </c>
    </row>
    <row customFormat="1" ht="12" r="47" s="10" spans="1:19"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c>
      <c r="R47" s="265" t="str">
        <f>IF((SUMIFS(tblST02A[qtyLkg],tblST02A[SpcStockCd],$D47,tblST02A[GearCd], "UN*") + SUMIFS(tblST02A[qtyDDkg],tblST02A[SpcStockCd],$D47,tblST02A[GearCd], "UN*")+ SUMIFS(tblST02A[qtyDLkg],tblST02A[SpcStockCd],$D47,tblST02A[GearCd], "UN*")+SUMIFS(tblST02A[qtyFAkg],tblST02A[SpcStockCd],$D47,tblST02A[GearCd], "UN*"))&gt;0,1,"")</f>
      </c>
      <c r="S47" s="294">
        <f>SUMIF(tblST02A[SpcStockCd],$D47, tblST02A[qtyLkg]) + SUMIF(tblST02A[SpcStockCd],$D47, tblST02A[qtyDDkg]) + SUMIF(tblST02A[SpcStockCd],$D47, tblST02A[qtyDLkg]) + SUMIF(tblST02A[SpcStockCd],$D47, tblST02A[qtyFAkg])</f>
        <v>0</v>
      </c>
    </row>
    <row customFormat="1" ht="12" r="48" s="10" spans="1:19"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c>
      <c r="R48" s="295" t="str">
        <f>IF((SUMIFS(tblST02A[qtyLkg],tblST02A[SpcStockCd],$D48,tblST02A[GearCd], "UN*") + SUMIFS(tblST02A[qtyDDkg],tblST02A[SpcStockCd],$D48,tblST02A[GearCd], "UN*")+ SUMIFS(tblST02A[qtyDLkg],tblST02A[SpcStockCd],$D48,tblST02A[GearCd], "UN*")+SUMIFS(tblST02A[qtyFAkg],tblST02A[SpcStockCd],$D48,tblST02A[GearCd], "UN*"))&gt;0,1,"")</f>
      </c>
      <c r="S48" s="294">
        <f>SUMIF(tblST02A[SpcStockCd],$D48, tblST02A[qtyLkg]) + SUMIF(tblST02A[SpcStockCd],$D48, tblST02A[qtyDDkg]) + SUMIF(tblST02A[SpcStockCd],$D48, tblST02A[qtyDLkg]) + SUMIF(tblST02A[SpcStockCd],$D48, tblST02A[qtyFAkg])</f>
        <v>0</v>
      </c>
    </row>
    <row customFormat="1" ht="12" r="49" s="10" spans="1:19"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c>
      <c r="R49" s="296" t="str">
        <f>IF((SUMIFS(tblST02A[qtyLkg],tblST02A[SpcStockCd],$D49,tblST02A[GearCd], "UN*") + SUMIFS(tblST02A[qtyDDkg],tblST02A[SpcStockCd],$D49,tblST02A[GearCd], "UN*")+ SUMIFS(tblST02A[qtyDLkg],tblST02A[SpcStockCd],$D49,tblST02A[GearCd], "UN*")+SUMIFS(tblST02A[qtyFAkg],tblST02A[SpcStockCd],$D49,tblST02A[GearCd], "UN*"))&gt;0,1,"")</f>
      </c>
      <c r="S49" s="294">
        <f>SUMIF(tblST02A[SpcStockCd],$D49, tblST02A[qtyLkg]) + SUMIF(tblST02A[SpcStockCd],$D49, tblST02A[qtyDDkg]) + SUMIF(tblST02A[SpcStockCd],$D49, tblST02A[qtyDLkg]) + SUMIF(tblST02A[SpcStockCd],$D49, tblST02A[qtyFAkg])</f>
        <v>0</v>
      </c>
    </row>
    <row customFormat="1" ht="12" r="50" s="10" spans="1:19"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c>
      <c r="R50" s="296" t="str">
        <f>IF((SUMIFS(tblST02A[qtyLkg],tblST02A[SpcStockCd],$D50,tblST02A[GearCd], "UN*") + SUMIFS(tblST02A[qtyDDkg],tblST02A[SpcStockCd],$D50,tblST02A[GearCd], "UN*")+ SUMIFS(tblST02A[qtyDLkg],tblST02A[SpcStockCd],$D50,tblST02A[GearCd], "UN*")+SUMIFS(tblST02A[qtyFAkg],tblST02A[SpcStockCd],$D50,tblST02A[GearCd], "UN*"))&gt;0,1,"")</f>
      </c>
      <c r="S50" s="294">
        <f>SUMIF(tblST02A[SpcStockCd],$D50, tblST02A[qtyLkg]) + SUMIF(tblST02A[SpcStockCd],$D50, tblST02A[qtyDDkg]) + SUMIF(tblST02A[SpcStockCd],$D50, tblST02A[qtyDLkg]) + SUMIF(tblST02A[SpcStockCd],$D50, tblST02A[qtyFAkg])</f>
        <v>0</v>
      </c>
    </row>
    <row customFormat="1" ht="12" r="51" s="10" spans="1:19"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c>
      <c r="R51" s="297" t="str">
        <f>IF((SUMIFS(tblST02A[qtyLkg],tblST02A[SpcStockCd],$D51,tblST02A[GearCd], "UN*") + SUMIFS(tblST02A[qtyDDkg],tblST02A[SpcStockCd],$D51,tblST02A[GearCd], "UN*")+ SUMIFS(tblST02A[qtyDLkg],tblST02A[SpcStockCd],$D51,tblST02A[GearCd], "UN*")+SUMIFS(tblST02A[qtyFAkg],tblST02A[SpcStockCd],$D51,tblST02A[GearCd], "UN*"))&gt;0,1,"")</f>
      </c>
      <c r="S51" s="294">
        <f>SUMIF(tblST02A[SpcStockCd],$D51, tblST02A[qtyLkg]) + SUMIF(tblST02A[SpcStockCd],$D51, tblST02A[qtyDDkg]) + SUMIF(tblST02A[SpcStockCd],$D51, tblST02A[qtyDLkg]) + SUMIF(tblST02A[SpcStockCd],$D51, tblST02A[qtyFAkg])</f>
        <v>0</v>
      </c>
    </row>
    <row customFormat="1" ht="12" r="52" s="10" spans="1:19"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c>
      <c r="R52" s="296" t="str">
        <f>IF((SUMIFS(tblST02A[qtyLkg],tblST02A[SpcStockCd],$D52,tblST02A[GearCd], "UN*") + SUMIFS(tblST02A[qtyDDkg],tblST02A[SpcStockCd],$D52,tblST02A[GearCd], "UN*")+ SUMIFS(tblST02A[qtyDLkg],tblST02A[SpcStockCd],$D52,tblST02A[GearCd], "UN*")+SUMIFS(tblST02A[qtyFAkg],tblST02A[SpcStockCd],$D52,tblST02A[GearCd], "UN*"))&gt;0,1,"")</f>
      </c>
      <c r="S52" s="294">
        <f>SUMIF(tblST02A[SpcStockCd],$D52, tblST02A[qtyLkg]) + SUMIF(tblST02A[SpcStockCd],$D52, tblST02A[qtyDDkg]) + SUMIF(tblST02A[SpcStockCd],$D52, tblST02A[qtyDLkg]) + SUMIF(tblST02A[SpcStockCd],$D52, tblST02A[qtyFAkg])</f>
        <v>0</v>
      </c>
    </row>
    <row customFormat="1" ht="12" r="53" s="10" spans="1:19"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c>
      <c r="R53" s="297" t="str">
        <f>IF((SUMIFS(tblST02A[qtyLkg],tblST02A[SpcStockCd],$D53,tblST02A[GearCd], "UN*") + SUMIFS(tblST02A[qtyDDkg],tblST02A[SpcStockCd],$D53,tblST02A[GearCd], "UN*")+ SUMIFS(tblST02A[qtyDLkg],tblST02A[SpcStockCd],$D53,tblST02A[GearCd], "UN*")+SUMIFS(tblST02A[qtyFAkg],tblST02A[SpcStockCd],$D53,tblST02A[GearCd], "UN*"))&gt;0,1,"")</f>
      </c>
      <c r="S53" s="294">
        <f>SUMIF(tblST02A[SpcStockCd],$D53, tblST02A[qtyLkg]) + SUMIF(tblST02A[SpcStockCd],$D53, tblST02A[qtyDDkg]) + SUMIF(tblST02A[SpcStockCd],$D53, tblST02A[qtyDLkg]) + SUMIF(tblST02A[SpcStockCd],$D53, tblST02A[qtyFAkg])</f>
        <v>0</v>
      </c>
    </row>
    <row customFormat="1" ht="12" r="54" s="10" spans="1:19" x14ac:dyDescent="0.3">
      <c r="A54" s="376" t="str">
        <f>VLOOKUP("D55",tblTranslation[],LangFieldID,FALSE)</f>
        <v>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c>
      <c r="F54" s="94" t="str">
        <f>IF((SUMIFS(tblST02A[qtyLkg],tblST02A[SpeciesCd],$B54,tblST02A[GearCd], "PS*") + SUMIFS(tblST02A[qtyDDkg],tblST02A[SpeciesCd],$B54,tblST02A[GearCd], "PS*")+ SUMIFS(tblST02A[qtyDLkg],tblST02A[SpeciesCd],$B54,tblST02A[GearCd], "PS*")+SUMIFS(tblST02A[qtyFAkg],tblST02A[SpeciesCd],$B54,tblST02A[GearCd], "PS*"))&gt;0,1,IF(AND(F$14="Y", F$10&gt;0),0,""))</f>
      </c>
      <c r="G54" s="94" t="str">
        <f>IF((SUMIFS(tblST02A[qtyLkg],tblST02A[SpeciesCd],$B54,tblST02A[GearCd], "BB*") + SUMIFS(tblST02A[qtyDDkg],tblST02A[SpeciesCd],$B54,tblST02A[GearCd], "BB*")+ SUMIFS(tblST02A[qtyDLkg],tblST02A[SpeciesCd],$B54,tblST02A[GearCd], "BB*")+SUMIFS(tblST02A[qtyFAkg],tblST02A[SpeciesCd],$B54,tblST02A[GearCd], "BB*"))&gt;0,1,IF(AND(G$14="Y", G$10&gt;0),0,""))</f>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c>
      <c r="N54" s="94" t="str">
        <f>IF((SUMIFS(tblST02A[qtyLkg],tblST02A[SpeciesCd],$B54,tblST02A[GearCd], "RR*") + SUMIFS(tblST02A[qtyDDkg],tblST02A[SpeciesCd],$B54,tblST02A[GearCd], "RR*")+ SUMIFS(tblST02A[qtyDLkg],tblST02A[SpeciesCd],$B54,tblST02A[GearCd], "RR*")+SUMIFS(tblST02A[qtyFAkg],tblST02A[SpeciesCd],$B54,tblST02A[GearCd], "RR*"))&gt;0,1,IF(AND(N$14="Y", N$10&gt;0),0,""))</f>
      </c>
      <c r="O54" s="94" t="str">
        <f>IF((SUMIFS(tblST02A[qtyLkg],tblST02A[SpeciesCd],$B54,tblST02A[GearCd], "HS") + SUMIFS(tblST02A[qtyDDkg],tblST02A[SpeciesCd],$B54,tblST02A[GearCd], "HS")+ SUMIFS(tblST02A[qtyDLkg],tblST02A[SpeciesCd],$B54,tblST02A[GearCd], "HS")+SUMIFS(tblST02A[qtyFAkg],tblST02A[SpeciesCd],$B54,tblST02A[GearCd], "HS"))&gt;0,1,IF(AND(O$14="Y", O$10&gt;0),0,""))</f>
      </c>
      <c r="P54" s="94" t="str">
        <f>IF((SUMIFS(tblST02A[qtyLkg],tblST02A[SpeciesCd],$B54,tblST02A[GearCd], "TL") + SUMIFS(tblST02A[qtyDDkg],tblST02A[SpeciesCd],$B54,tblST02A[GearCd], "TL")+ SUMIFS(tblST02A[qtyDLkg],tblST02A[SpeciesCd],$B54,tblST02A[GearCd], "TL")+SUMIFS(tblST02A[qtyFAkg],tblST02A[SpeciesCd],$B54,tblST02A[GearCd], "TL"))&gt;0,1,IF(AND(P$14="Y", P$10&gt;0),0,""))</f>
      </c>
      <c r="Q54" s="95" t="str">
        <f>IF((SUMIFS(tblST02A[qtyLkg],tblST02A[SpeciesCd],$B54,tblST02A[GearCd], "TN") + SUMIFS(tblST02A[qtyDDkg],tblST02A[SpeciesCd],$B54,tblST02A[GearCd], "TN")+ SUMIFS(tblST02A[qtyDLkg],tblST02A[SpeciesCd],$B54,tblST02A[GearCd], "TN")+SUMIFS(tblST02A[qtyFAkg],tblST02A[SpeciesCd],$B54,tblST02A[GearCd], "TN"))&gt;0,1,IF(AND(Q$14="Y", Q$10&gt;0),0,""))</f>
      </c>
      <c r="R54" s="263" t="str">
        <f>IF((SUMIFS(tblST02A[qtyLkg],tblST02A[SpeciesCd],$B54,tblST02A[GearCd], "UN*") + SUMIFS(tblST02A[qtyDDkg],tblST02A[SpeciesCd],$B54,tblST02A[GearCd], "UN*")+ SUMIFS(tblST02A[qtyDLkg],tblST02A[SpeciesCd],$B54,tblST02A[GearCd], "UN*")+SUMIFS(tblST02A[qtyFAkg],tblST02A[SpeciesCd],$B54,tblST02A[GearCd], "UN*"))&gt;0,1,"")</f>
      </c>
      <c r="S54" s="194">
        <f>SUMIF(tblST02A[SpeciesCd], $B54, tblST02A[qtyLkg]) + SUMIF(tblST02A[SpeciesCd], $B54, tblST02A[qtyDDkg]) + SUMIF(tblST02A[SpeciesCd], $B54, tblST02A[qtyDLkg]) + SUMIF(tblST02A[SpeciesCd], $B54, tblST02A[qtyFAkg])</f>
        <v>0</v>
      </c>
    </row>
    <row customFormat="1" ht="12" r="55" s="10" spans="1:19"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c>
      <c r="F55" s="97" t="str">
        <f>IF((SUMIFS(tblST02A[qtyLkg],tblST02A[SpeciesCd],$B55,tblST02A[GearCd], "PS*") + SUMIFS(tblST02A[qtyDDkg],tblST02A[SpeciesCd],$B55,tblST02A[GearCd], "PS*")+ SUMIFS(tblST02A[qtyDLkg],tblST02A[SpeciesCd],$B55,tblST02A[GearCd], "PS*")+SUMIFS(tblST02A[qtyFAkg],tblST02A[SpeciesCd],$B55,tblST02A[GearCd], "PS*"))&gt;0,1,IF(AND(F$14="Y", F$10&gt;0),0,""))</f>
      </c>
      <c r="G55" s="97" t="str">
        <f>IF((SUMIFS(tblST02A[qtyLkg],tblST02A[SpeciesCd],$B55,tblST02A[GearCd], "BB*") + SUMIFS(tblST02A[qtyDDkg],tblST02A[SpeciesCd],$B55,tblST02A[GearCd], "BB*")+ SUMIFS(tblST02A[qtyDLkg],tblST02A[SpeciesCd],$B55,tblST02A[GearCd], "BB*")+SUMIFS(tblST02A[qtyFAkg],tblST02A[SpeciesCd],$B55,tblST02A[GearCd], "BB*"))&gt;0,1,IF(AND(G$14="Y", G$10&gt;0),0,""))</f>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c>
      <c r="N55" s="97" t="str">
        <f>IF((SUMIFS(tblST02A[qtyLkg],tblST02A[SpeciesCd],$B55,tblST02A[GearCd], "RR*") + SUMIFS(tblST02A[qtyDDkg],tblST02A[SpeciesCd],$B55,tblST02A[GearCd], "RR*")+ SUMIFS(tblST02A[qtyDLkg],tblST02A[SpeciesCd],$B55,tblST02A[GearCd], "RR*")+SUMIFS(tblST02A[qtyFAkg],tblST02A[SpeciesCd],$B55,tblST02A[GearCd], "RR*"))&gt;0,1,IF(AND(N$14="Y", N$10&gt;0),0,""))</f>
      </c>
      <c r="O55" s="97" t="str">
        <f>IF((SUMIFS(tblST02A[qtyLkg],tblST02A[SpeciesCd],$B55,tblST02A[GearCd], "HS") + SUMIFS(tblST02A[qtyDDkg],tblST02A[SpeciesCd],$B55,tblST02A[GearCd], "HS")+ SUMIFS(tblST02A[qtyDLkg],tblST02A[SpeciesCd],$B55,tblST02A[GearCd], "HS")+SUMIFS(tblST02A[qtyFAkg],tblST02A[SpeciesCd],$B55,tblST02A[GearCd], "HS"))&gt;0,1,IF(AND(O$14="Y", O$10&gt;0),0,""))</f>
      </c>
      <c r="P55" s="97" t="str">
        <f>IF((SUMIFS(tblST02A[qtyLkg],tblST02A[SpeciesCd],$B55,tblST02A[GearCd], "TL") + SUMIFS(tblST02A[qtyDDkg],tblST02A[SpeciesCd],$B55,tblST02A[GearCd], "TL")+ SUMIFS(tblST02A[qtyDLkg],tblST02A[SpeciesCd],$B55,tblST02A[GearCd], "TL")+SUMIFS(tblST02A[qtyFAkg],tblST02A[SpeciesCd],$B55,tblST02A[GearCd], "TL"))&gt;0,1,IF(AND(P$14="Y", P$10&gt;0),0,""))</f>
      </c>
      <c r="Q55" s="98" t="str">
        <f>IF((SUMIFS(tblST02A[qtyLkg],tblST02A[SpeciesCd],$B55,tblST02A[GearCd], "TN") + SUMIFS(tblST02A[qtyDDkg],tblST02A[SpeciesCd],$B55,tblST02A[GearCd], "TN")+ SUMIFS(tblST02A[qtyDLkg],tblST02A[SpeciesCd],$B55,tblST02A[GearCd], "TN")+SUMIFS(tblST02A[qtyFAkg],tblST02A[SpeciesCd],$B55,tblST02A[GearCd], "TN"))&gt;0,1,IF(AND(Q$14="Y", Q$10&gt;0),0,""))</f>
      </c>
      <c r="R55" s="264" t="str">
        <f>IF((SUMIFS(tblST02A[qtyLkg],tblST02A[SpeciesCd],$B55,tblST02A[GearCd], "UN*") + SUMIFS(tblST02A[qtyDDkg],tblST02A[SpeciesCd],$B55,tblST02A[GearCd], "UN*")+ SUMIFS(tblST02A[qtyDLkg],tblST02A[SpeciesCd],$B55,tblST02A[GearCd], "UN*")+SUMIFS(tblST02A[qtyFAkg],tblST02A[SpeciesCd],$B55,tblST02A[GearCd], "UN*"))&gt;0,1,"")</f>
      </c>
      <c r="S55" s="194">
        <f>SUMIF(tblST02A[SpeciesCd], $B55, tblST02A[qtyLkg]) + SUMIF(tblST02A[SpeciesCd], $B55, tblST02A[qtyDDkg]) + SUMIF(tblST02A[SpeciesCd], $B55, tblST02A[qtyDLkg]) + SUMIF(tblST02A[SpeciesCd], $B55, tblST02A[qtyFAkg])</f>
        <v>0</v>
      </c>
    </row>
    <row customFormat="1" ht="12" r="56" s="10" spans="1:19"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c>
      <c r="F56" s="97" t="str">
        <f>IF((SUMIFS(tblST02A[qtyLkg],tblST02A[SpeciesCd],$B56,tblST02A[GearCd], "PS*") + SUMIFS(tblST02A[qtyDDkg],tblST02A[SpeciesCd],$B56,tblST02A[GearCd], "PS*")+ SUMIFS(tblST02A[qtyDLkg],tblST02A[SpeciesCd],$B56,tblST02A[GearCd], "PS*")+SUMIFS(tblST02A[qtyFAkg],tblST02A[SpeciesCd],$B56,tblST02A[GearCd], "PS*"))&gt;0,1,IF(AND(F$14="Y", F$10&gt;0),0,""))</f>
      </c>
      <c r="G56" s="97" t="str">
        <f>IF((SUMIFS(tblST02A[qtyLkg],tblST02A[SpeciesCd],$B56,tblST02A[GearCd], "BB*") + SUMIFS(tblST02A[qtyDDkg],tblST02A[SpeciesCd],$B56,tblST02A[GearCd], "BB*")+ SUMIFS(tblST02A[qtyDLkg],tblST02A[SpeciesCd],$B56,tblST02A[GearCd], "BB*")+SUMIFS(tblST02A[qtyFAkg],tblST02A[SpeciesCd],$B56,tblST02A[GearCd], "BB*"))&gt;0,1,IF(AND(G$14="Y", G$10&gt;0),0,""))</f>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c>
      <c r="N56" s="97" t="str">
        <f>IF((SUMIFS(tblST02A[qtyLkg],tblST02A[SpeciesCd],$B56,tblST02A[GearCd], "RR*") + SUMIFS(tblST02A[qtyDDkg],tblST02A[SpeciesCd],$B56,tblST02A[GearCd], "RR*")+ SUMIFS(tblST02A[qtyDLkg],tblST02A[SpeciesCd],$B56,tblST02A[GearCd], "RR*")+SUMIFS(tblST02A[qtyFAkg],tblST02A[SpeciesCd],$B56,tblST02A[GearCd], "RR*"))&gt;0,1,IF(AND(N$14="Y", N$10&gt;0),0,""))</f>
      </c>
      <c r="O56" s="97" t="str">
        <f>IF((SUMIFS(tblST02A[qtyLkg],tblST02A[SpeciesCd],$B56,tblST02A[GearCd], "HS") + SUMIFS(tblST02A[qtyDDkg],tblST02A[SpeciesCd],$B56,tblST02A[GearCd], "HS")+ SUMIFS(tblST02A[qtyDLkg],tblST02A[SpeciesCd],$B56,tblST02A[GearCd], "HS")+SUMIFS(tblST02A[qtyFAkg],tblST02A[SpeciesCd],$B56,tblST02A[GearCd], "HS"))&gt;0,1,IF(AND(O$14="Y", O$10&gt;0),0,""))</f>
      </c>
      <c r="P56" s="97" t="str">
        <f>IF((SUMIFS(tblST02A[qtyLkg],tblST02A[SpeciesCd],$B56,tblST02A[GearCd], "TL") + SUMIFS(tblST02A[qtyDDkg],tblST02A[SpeciesCd],$B56,tblST02A[GearCd], "TL")+ SUMIFS(tblST02A[qtyDLkg],tblST02A[SpeciesCd],$B56,tblST02A[GearCd], "TL")+SUMIFS(tblST02A[qtyFAkg],tblST02A[SpeciesCd],$B56,tblST02A[GearCd], "TL"))&gt;0,1,IF(AND(P$14="Y", P$10&gt;0),0,""))</f>
      </c>
      <c r="Q56" s="98" t="str">
        <f>IF((SUMIFS(tblST02A[qtyLkg],tblST02A[SpeciesCd],$B56,tblST02A[GearCd], "TN") + SUMIFS(tblST02A[qtyDDkg],tblST02A[SpeciesCd],$B56,tblST02A[GearCd], "TN")+ SUMIFS(tblST02A[qtyDLkg],tblST02A[SpeciesCd],$B56,tblST02A[GearCd], "TN")+SUMIFS(tblST02A[qtyFAkg],tblST02A[SpeciesCd],$B56,tblST02A[GearCd], "TN"))&gt;0,1,IF(AND(Q$14="Y", Q$10&gt;0),0,""))</f>
      </c>
      <c r="R56" s="264" t="str">
        <f>IF((SUMIFS(tblST02A[qtyLkg],tblST02A[SpeciesCd],$B56,tblST02A[GearCd], "UN*") + SUMIFS(tblST02A[qtyDDkg],tblST02A[SpeciesCd],$B56,tblST02A[GearCd], "UN*")+ SUMIFS(tblST02A[qtyDLkg],tblST02A[SpeciesCd],$B56,tblST02A[GearCd], "UN*")+SUMIFS(tblST02A[qtyFAkg],tblST02A[SpeciesCd],$B56,tblST02A[GearCd], "UN*"))&gt;0,1,"")</f>
      </c>
      <c r="S56" s="194">
        <f>SUMIF(tblST02A[SpeciesCd], $B56, tblST02A[qtyLkg]) + SUMIF(tblST02A[SpeciesCd], $B56, tblST02A[qtyDDkg]) + SUMIF(tblST02A[SpeciesCd], $B56, tblST02A[qtyDLkg]) + SUMIF(tblST02A[SpeciesCd], $B56, tblST02A[qtyFAkg])</f>
        <v>0</v>
      </c>
    </row>
    <row customFormat="1" ht="12" r="57" s="10" spans="1:19"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c>
      <c r="F57" s="97" t="str">
        <f>IF((SUMIFS(tblST02A[qtyLkg],tblST02A[SpeciesCd],$B57,tblST02A[GearCd], "PS*") + SUMIFS(tblST02A[qtyDDkg],tblST02A[SpeciesCd],$B57,tblST02A[GearCd], "PS*")+ SUMIFS(tblST02A[qtyDLkg],tblST02A[SpeciesCd],$B57,tblST02A[GearCd], "PS*")+SUMIFS(tblST02A[qtyFAkg],tblST02A[SpeciesCd],$B57,tblST02A[GearCd], "PS*"))&gt;0,1,IF(AND(F$14="Y", F$10&gt;0),0,""))</f>
      </c>
      <c r="G57" s="97" t="str">
        <f>IF((SUMIFS(tblST02A[qtyLkg],tblST02A[SpeciesCd],$B57,tblST02A[GearCd], "BB*") + SUMIFS(tblST02A[qtyDDkg],tblST02A[SpeciesCd],$B57,tblST02A[GearCd], "BB*")+ SUMIFS(tblST02A[qtyDLkg],tblST02A[SpeciesCd],$B57,tblST02A[GearCd], "BB*")+SUMIFS(tblST02A[qtyFAkg],tblST02A[SpeciesCd],$B57,tblST02A[GearCd], "BB*"))&gt;0,1,IF(AND(G$14="Y", G$10&gt;0),0,""))</f>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c>
      <c r="N57" s="97" t="str">
        <f>IF((SUMIFS(tblST02A[qtyLkg],tblST02A[SpeciesCd],$B57,tblST02A[GearCd], "RR*") + SUMIFS(tblST02A[qtyDDkg],tblST02A[SpeciesCd],$B57,tblST02A[GearCd], "RR*")+ SUMIFS(tblST02A[qtyDLkg],tblST02A[SpeciesCd],$B57,tblST02A[GearCd], "RR*")+SUMIFS(tblST02A[qtyFAkg],tblST02A[SpeciesCd],$B57,tblST02A[GearCd], "RR*"))&gt;0,1,IF(AND(N$14="Y", N$10&gt;0),0,""))</f>
      </c>
      <c r="O57" s="97" t="str">
        <f>IF((SUMIFS(tblST02A[qtyLkg],tblST02A[SpeciesCd],$B57,tblST02A[GearCd], "HS") + SUMIFS(tblST02A[qtyDDkg],tblST02A[SpeciesCd],$B57,tblST02A[GearCd], "HS")+ SUMIFS(tblST02A[qtyDLkg],tblST02A[SpeciesCd],$B57,tblST02A[GearCd], "HS")+SUMIFS(tblST02A[qtyFAkg],tblST02A[SpeciesCd],$B57,tblST02A[GearCd], "HS"))&gt;0,1,IF(AND(O$14="Y", O$10&gt;0),0,""))</f>
      </c>
      <c r="P57" s="97" t="str">
        <f>IF((SUMIFS(tblST02A[qtyLkg],tblST02A[SpeciesCd],$B57,tblST02A[GearCd], "TL") + SUMIFS(tblST02A[qtyDDkg],tblST02A[SpeciesCd],$B57,tblST02A[GearCd], "TL")+ SUMIFS(tblST02A[qtyDLkg],tblST02A[SpeciesCd],$B57,tblST02A[GearCd], "TL")+SUMIFS(tblST02A[qtyFAkg],tblST02A[SpeciesCd],$B57,tblST02A[GearCd], "TL"))&gt;0,1,IF(AND(P$14="Y", P$10&gt;0),0,""))</f>
      </c>
      <c r="Q57" s="98" t="str">
        <f>IF((SUMIFS(tblST02A[qtyLkg],tblST02A[SpeciesCd],$B57,tblST02A[GearCd], "TN") + SUMIFS(tblST02A[qtyDDkg],tblST02A[SpeciesCd],$B57,tblST02A[GearCd], "TN")+ SUMIFS(tblST02A[qtyDLkg],tblST02A[SpeciesCd],$B57,tblST02A[GearCd], "TN")+SUMIFS(tblST02A[qtyFAkg],tblST02A[SpeciesCd],$B57,tblST02A[GearCd], "TN"))&gt;0,1,IF(AND(Q$14="Y", Q$10&gt;0),0,""))</f>
      </c>
      <c r="R57" s="264" t="str">
        <f>IF((SUMIFS(tblST02A[qtyLkg],tblST02A[SpeciesCd],$B57,tblST02A[GearCd], "UN*") + SUMIFS(tblST02A[qtyDDkg],tblST02A[SpeciesCd],$B57,tblST02A[GearCd], "UN*")+ SUMIFS(tblST02A[qtyDLkg],tblST02A[SpeciesCd],$B57,tblST02A[GearCd], "UN*")+SUMIFS(tblST02A[qtyFAkg],tblST02A[SpeciesCd],$B57,tblST02A[GearCd], "UN*"))&gt;0,1,"")</f>
      </c>
      <c r="S57" s="194">
        <f>SUMIF(tblST02A[SpeciesCd], $B57, tblST02A[qtyLkg]) + SUMIF(tblST02A[SpeciesCd], $B57, tblST02A[qtyDDkg]) + SUMIF(tblST02A[SpeciesCd], $B57, tblST02A[qtyDLkg]) + SUMIF(tblST02A[SpeciesCd], $B57, tblST02A[qtyFAkg])</f>
        <v>0</v>
      </c>
    </row>
    <row customFormat="1" ht="12" r="58" s="10" spans="1:19"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c>
      <c r="R58" s="268" t="str">
        <f>IF((SUMIFS(tblST02A[qtyLkg],tblST02A[SpeciesCd],$B58,tblST02A[GearCd], "UN*") + SUMIFS(tblST02A[qtyDDkg],tblST02A[SpeciesCd],$B58,tblST02A[GearCd], "UN*")+ SUMIFS(tblST02A[qtyDLkg],tblST02A[SpeciesCd],$B58,tblST02A[GearCd], "UN*")+SUMIFS(tblST02A[qtyFAkg],tblST02A[SpeciesCd],$B58,tblST02A[GearCd], "UN*"))&gt;0,1,"")</f>
      </c>
      <c r="S58" s="194">
        <f>SUMIF(tblST02A[SpeciesCd], $B58, tblST02A[qtyLkg]) + SUMIF(tblST02A[SpeciesCd], $B58, tblST02A[qtyDDkg]) + SUMIF(tblST02A[SpeciesCd], $B58, tblST02A[qtyDLkg]) + SUMIF(tblST02A[SpeciesCd], $B58, tblST02A[qtyFAkg])</f>
        <v>0</v>
      </c>
    </row>
    <row customFormat="1" ht="12" r="59" s="10" spans="1:19"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c>
      <c r="R59" s="268" t="str">
        <f>IF((SUMIFS(tblST02A[qtyLkg],tblST02A[SpeciesCd],$B59,tblST02A[GearCd], "UN*") + SUMIFS(tblST02A[qtyDDkg],tblST02A[SpeciesCd],$B59,tblST02A[GearCd], "UN*")+ SUMIFS(tblST02A[qtyDLkg],tblST02A[SpeciesCd],$B59,tblST02A[GearCd], "UN*")+SUMIFS(tblST02A[qtyFAkg],tblST02A[SpeciesCd],$B59,tblST02A[GearCd], "UN*"))&gt;0,1,"")</f>
      </c>
      <c r="S59" s="194">
        <f>SUMIF(tblST02A[SpeciesCd], $B59, tblST02A[qtyLkg]) + SUMIF(tblST02A[SpeciesCd], $B59, tblST02A[qtyDDkg]) + SUMIF(tblST02A[SpeciesCd], $B59, tblST02A[qtyDLkg]) + SUMIF(tblST02A[SpeciesCd], $B59, tblST02A[qtyFAkg])</f>
        <v>0</v>
      </c>
    </row>
    <row customFormat="1" ht="12" r="60" s="10" spans="1:19"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c>
      <c r="R60" s="267" t="str">
        <f>IF((SUMIFS(tblST02A[qtyLkg],tblST02A[SpeciesCd],$B60,tblST02A[GearCd], "UN*") + SUMIFS(tblST02A[qtyDDkg],tblST02A[SpeciesCd],$B60,tblST02A[GearCd], "UN*")+ SUMIFS(tblST02A[qtyDLkg],tblST02A[SpeciesCd],$B60,tblST02A[GearCd], "UN*")+SUMIFS(tblST02A[qtyFAkg],tblST02A[SpeciesCd],$B60,tblST02A[GearCd], "UN*"))&gt;0,1,"")</f>
      </c>
      <c r="S60" s="195">
        <f>SUMIF(tblST02A[SpeciesCd], $B60, tblST02A[qtyLkg]) + SUMIF(tblST02A[SpeciesCd], $B60, tblST02A[qtyDDkg]) + SUMIF(tblST02A[SpeciesCd], $B60, tblST02A[qtyDLkg]) + SUMIF(tblST02A[SpeciesCd], $B60, tblST02A[qtyFAkg])</f>
        <v>0</v>
      </c>
    </row>
    <row customFormat="1" ht="12" r="61" s="10" spans="1:19"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customHeight="1" ht="12.15" r="4" spans="1:29"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customHeight="1" ht="12.15" r="5" spans="1:29"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customHeight="1" ht="12.15" r="22" spans="1:29"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customHeight="1" ht="12.15" r="24" spans="1:29"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customHeight="1" ht="12.15" r="33" spans="1:24"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ht="12.5" r="88" spans="1:23"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ht="12.5" r="93" spans="1:23"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customHeight="1" ht="12.15" r="169" spans="1:20"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colBreaks count="1" manualBreakCount="1">
    <brk id="15"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ht="14.5" r="1" spans="1:8" x14ac:dyDescent="0.25">
      <c r="A1" s="471" t="str">
        <f>VLOOKUP("G00",tblTranslation[],LangNameID,FALSE) &amp;" ( "&amp;Idiom&amp;" )"</f>
        <v>Instructions to complete the form ( ENG )</v>
      </c>
      <c r="B1" s="471"/>
      <c r="C1" s="471"/>
      <c r="D1" s="471"/>
      <c r="E1" s="471"/>
      <c r="F1" s="471"/>
      <c r="G1" s="471"/>
      <c r="H1" s="471"/>
    </row>
    <row customHeight="1" ht="12.15" r="2" spans="1:8" x14ac:dyDescent="0.25">
      <c r="A2" s="436" t="str">
        <f>VLOOKUP("G01",tblTranslation[],LangFieldID,FALSE)</f>
        <v>General</v>
      </c>
      <c r="B2" s="436"/>
      <c r="C2" s="436"/>
      <c r="D2" s="436"/>
      <c r="E2" s="436"/>
      <c r="F2" s="15"/>
      <c r="G2" s="34"/>
      <c r="H2" s="16"/>
    </row>
    <row customHeight="1" ht="12.15" r="3" spans="1:8"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customHeight="1" ht="12.15" r="4" spans="1:8"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customHeight="1" ht="12.15" r="5" spans="1:8"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customHeight="1" ht="12.15" r="6" spans="1:8"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customHeight="1" ht="12.15" r="7" spans="1:8"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customFormat="1" customHeight="1" ht="24" r="10" s="17" spans="1:8"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customFormat="1" customHeight="1" ht="12.75" r="11" s="17" spans="1:8"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customFormat="1" r="12" s="17" spans="1:8"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customFormat="1" customHeight="1" ht="24" r="13" s="17" spans="1:8"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customFormat="1" r="14" s="17" spans="1:8"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customFormat="1" r="15" s="17" spans="1:8"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customFormat="1" r="16" s="17" spans="1:8"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customFormat="1" r="17" s="17" spans="1:8"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customFormat="1" r="18" s="17" spans="1:8"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customFormat="1" r="19" s="17" spans="1:8"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customFormat="1" r="20" s="17" spans="1:8"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customFormat="1" r="21" s="17" spans="1:8"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customFormat="1" customHeight="1" ht="24" r="22" s="17" spans="1:8"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customFormat="1" r="23" s="17" spans="1:8"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customFormat="1" r="24" s="17" spans="1:8"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customFormat="1" customHeight="1" ht="12.15" r="25" s="17" spans="1:8"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customFormat="1" r="26" s="17" spans="1:8"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customFormat="1" r="27" s="17" spans="1:8"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customFormat="1" r="28" s="17" spans="1:8"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customFormat="1" customHeight="1" ht="24" r="29" s="17" spans="1:8"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customFormat="1" r="30" s="17" spans="1:8"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ht="24" r="32" spans="1:8" x14ac:dyDescent="0.25">
      <c r="A32" s="470"/>
      <c r="B32" s="461"/>
      <c r="C32" s="473"/>
      <c r="D32" s="465"/>
      <c r="E32" s="450"/>
      <c r="F32" s="169" t="str">
        <f>VLOOKUP("FleetSuffix",tblTranslation[],LangFieldID,FALSE)</f>
        <v>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ht="24" r="40" spans="1:8"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customHeight="1" ht="24" r="43" spans="1:8"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customHeight="1" ht="36" r="44" spans="1:8"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ht="24" r="45" spans="1:8"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ht="24" r="46" spans="1:8"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customHeight="1" ht="24" r="48" spans="1:8"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customHeight="1" ht="12.75" r="51" spans="1:8" x14ac:dyDescent="0.25">
      <c r="A51" s="470"/>
      <c r="B51" s="452" t="str">
        <f>VLOOKUP("T04",tblTranslation[],LangFieldID,FALSE)</f>
        <v>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customHeight="1" ht="12.75" r="52" spans="1:8"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customHeight="1" ht="12" r="55" spans="1:8"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ht="24" r="57" spans="1:8"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ht="24" r="58" spans="1:8"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ht="18.5" r="1" spans="1:7"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5"/>
  <dimension ref="A1:M112"/>
  <sheetViews>
    <sheetView zoomScaleNormal="100" workbookViewId="0" tabSelecte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ht="15.5" r="1" spans="1:13" x14ac:dyDescent="0.25">
      <c r="A1" s="489" t="s">
        <v>597</v>
      </c>
      <c r="B1" s="489"/>
      <c r="C1" s="489"/>
      <c r="D1" s="489"/>
      <c r="E1" s="489"/>
      <c r="F1" s="489"/>
      <c r="H1" s="134" t="s">
        <v>1672</v>
      </c>
      <c r="I1" s="135">
        <f>IF(Idiom="ENG",8,IF(Idiom="FRA",9,10))</f>
        <v>8</v>
      </c>
    </row>
    <row ht="11.5" r="2" spans="1:13"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ht="21" r="6" spans="1:13"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ht="21" r="21" spans="1:13"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ht="21" r="25" spans="1:13"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ht="21" r="28" spans="1:13"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ht="21" r="33" spans="1:13"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ht="21" r="34" spans="1:13"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ht="21" r="35" spans="1:13"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ht="31.5" r="36" spans="1:13"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ht="21" r="39" spans="1:13"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ht="21" r="41" spans="1:13"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ht="21" r="45" spans="1:13"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ht="21" r="55" spans="1:13"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ht="42" r="56" spans="1:13"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ht="21" r="59" spans="1:13"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ht="21" r="61" spans="1:13"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ht="21" r="63" spans="1:13"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ht="42" r="64" spans="1:13"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ht="21" r="65" spans="1:13"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ht="21" r="66" spans="1:13"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ht="31.5" r="67" spans="1:13"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ht="52.5" r="68" spans="1:13"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ht="42" r="69" spans="1:13"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ht="42" r="70" spans="1:13"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ht="21" r="71" spans="1:13"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ht="31.5" r="72" spans="1:13"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ht="21" r="73" spans="1:13"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ht="31.5" r="74" spans="1:13"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ht="21" r="77" spans="1:13"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ht="21" r="87" spans="1:13"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ht="21" r="88" spans="1:13"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ht="21" r="90" spans="1:13"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ht="21" r="92" spans="1:13"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ht="21" r="93" spans="1:13"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ht="21" r="94" spans="1:13"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ht="31.5" r="95" spans="1:13"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ht="31.5" r="96" spans="1:13"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ht="31.5" r="99" spans="1:13"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ht="31.5" r="100" spans="1:13"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ht="31.5" r="101" spans="1:13"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ht="31.5" r="102" spans="1:13"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ht="21" r="103" spans="1:13"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ICCAT</Company>
  <DocSecurity>0</DocSecurity>
  <HeadingPairs>
    <vt:vector size="4" baseType="variant">
      <vt:variant>
        <vt:lpstr>Worksheets</vt:lpstr>
      </vt:variant>
      <vt:variant>
        <vt:i4>6</vt:i4>
      </vt:variant>
      <vt:variant>
        <vt:lpstr>Named Ranges</vt:lpstr>
      </vt:variant>
      <vt:variant>
        <vt:i4>20</vt:i4>
      </vt:variant>
    </vt:vector>
  </HeadingPairs>
  <HyperlinksChanged>false</HyperlinksChanged>
  <LinksUpToDate>false</LinksUpToDate>
  <ScaleCrop>false</ScaleCrop>
  <SharedDoc>false</SharedDoc>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