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"/>
    </mc:Choice>
  </mc:AlternateContent>
  <xr:revisionPtr revIDLastSave="72" documentId="13_ncr:40009_{9D219D15-4564-44D5-84C0-496C40F58C71}" xr6:coauthVersionLast="46" xr6:coauthVersionMax="46" xr10:uidLastSave="{EA1D73E1-1B75-47B6-838E-C4FB82B3392A}"/>
  <bookViews>
    <workbookView xWindow="-108" yWindow="-108" windowWidth="23256" windowHeight="12576" xr2:uid="{00000000-000D-0000-FFFF-FFFF00000000}"/>
  </bookViews>
  <sheets>
    <sheet name="Modelos_finales_elasticid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</calcChain>
</file>

<file path=xl/sharedStrings.xml><?xml version="1.0" encoding="utf-8"?>
<sst xmlns="http://schemas.openxmlformats.org/spreadsheetml/2006/main" count="221" uniqueCount="151">
  <si>
    <t>alfa0</t>
  </si>
  <si>
    <t>alfa1</t>
  </si>
  <si>
    <t>CX-5</t>
  </si>
  <si>
    <t>352.32-0.01*p</t>
  </si>
  <si>
    <t>352.32*p-0.01*p^2</t>
  </si>
  <si>
    <t>Elastica</t>
  </si>
  <si>
    <t>[1-3&gt;</t>
  </si>
  <si>
    <t>OROCH</t>
  </si>
  <si>
    <t>285.11-0.01*p</t>
  </si>
  <si>
    <t>285.11*p-0.01*p^2</t>
  </si>
  <si>
    <t>[3-6&gt;</t>
  </si>
  <si>
    <t>JS2</t>
  </si>
  <si>
    <t>471.51-0.03*p</t>
  </si>
  <si>
    <t>471.51*p-0.03*p^2</t>
  </si>
  <si>
    <t>VITARA</t>
  </si>
  <si>
    <t>263.29-0.01*p</t>
  </si>
  <si>
    <t>263.29*p-0.01*p^2</t>
  </si>
  <si>
    <t>[9-12&gt;</t>
  </si>
  <si>
    <t>CX30</t>
  </si>
  <si>
    <t>169.780*p</t>
  </si>
  <si>
    <t>169.78*p0*p^2</t>
  </si>
  <si>
    <t>VOLEEX_C30_GAS</t>
  </si>
  <si>
    <t>349.53-0.03*p</t>
  </si>
  <si>
    <t>349.53*p-0.03*p^2</t>
  </si>
  <si>
    <t>KWID</t>
  </si>
  <si>
    <t>146.16-0.01*p</t>
  </si>
  <si>
    <t>146.16*p-0.01*p^2</t>
  </si>
  <si>
    <t>CX70_GAS</t>
  </si>
  <si>
    <t>246.88-0.01*p</t>
  </si>
  <si>
    <t>246.88*p-0.01*p^2</t>
  </si>
  <si>
    <t>[6-9&gt;</t>
  </si>
  <si>
    <t>LOGAN_SEDAN_GAS</t>
  </si>
  <si>
    <t>418.09-0.03*p</t>
  </si>
  <si>
    <t>418.09*p-0.03*p^2</t>
  </si>
  <si>
    <t>BALENO</t>
  </si>
  <si>
    <t>48.010*p</t>
  </si>
  <si>
    <t>48.01*p0*p^2</t>
  </si>
  <si>
    <t>JS2_GAS</t>
  </si>
  <si>
    <t>217.83-0.01*p</t>
  </si>
  <si>
    <t>217.83*p-0.01*p^2</t>
  </si>
  <si>
    <t>CS15_GAS</t>
  </si>
  <si>
    <t>48.040*p</t>
  </si>
  <si>
    <t>48.04*p0*p^2</t>
  </si>
  <si>
    <t>ERTIGA_GAS</t>
  </si>
  <si>
    <t>241.17-0.01*p</t>
  </si>
  <si>
    <t>241.17*p-0.01*p^2</t>
  </si>
  <si>
    <t>M4</t>
  </si>
  <si>
    <t>76.750*p</t>
  </si>
  <si>
    <t>76.75*p0*p^2</t>
  </si>
  <si>
    <t>CELERIO</t>
  </si>
  <si>
    <t>97.78-0.01*p</t>
  </si>
  <si>
    <t>97.78*p-0.01*p^2</t>
  </si>
  <si>
    <t>NEW DZIRE</t>
  </si>
  <si>
    <t>39.140*p</t>
  </si>
  <si>
    <t>39.14*p0*p^2</t>
  </si>
  <si>
    <t>Inelastica</t>
  </si>
  <si>
    <t>[0-1&gt;</t>
  </si>
  <si>
    <t>ALTO</t>
  </si>
  <si>
    <t>143.36-0.02*p</t>
  </si>
  <si>
    <t>143.36*p-0.02*p^2</t>
  </si>
  <si>
    <t>ERTIGA</t>
  </si>
  <si>
    <t>69.230*p</t>
  </si>
  <si>
    <t>69.23*p0*p^2</t>
  </si>
  <si>
    <t>JS3</t>
  </si>
  <si>
    <t>295.59-0.02*p</t>
  </si>
  <si>
    <t>295.59*p-0.02*p^2</t>
  </si>
  <si>
    <t>VITARA_GAS</t>
  </si>
  <si>
    <t>86.920*p</t>
  </si>
  <si>
    <t>86.92*p0*p^2</t>
  </si>
  <si>
    <t>POER</t>
  </si>
  <si>
    <t>39.60*p</t>
  </si>
  <si>
    <t>39.6*p0*p^2</t>
  </si>
  <si>
    <t>T6</t>
  </si>
  <si>
    <t>36.20*p</t>
  </si>
  <si>
    <t>36.2*p0*p^2</t>
  </si>
  <si>
    <t>S3_GAS</t>
  </si>
  <si>
    <t>181.93-0.01*p</t>
  </si>
  <si>
    <t>181.93*p-0.01*p^2</t>
  </si>
  <si>
    <t>REFINE_GAS</t>
  </si>
  <si>
    <t>26.710*p</t>
  </si>
  <si>
    <t>26.71*p0*p^2</t>
  </si>
  <si>
    <t>CS55</t>
  </si>
  <si>
    <t>27.250*p</t>
  </si>
  <si>
    <t>27.25*p0*p^2</t>
  </si>
  <si>
    <t>XL7</t>
  </si>
  <si>
    <t>135.58-0.01*p</t>
  </si>
  <si>
    <t>135.58*p-0.01*p^2</t>
  </si>
  <si>
    <t>JS3_GAS</t>
  </si>
  <si>
    <t>142.29-0.01*p</t>
  </si>
  <si>
    <t>142.29*p-0.01*p^2</t>
  </si>
  <si>
    <t>JS4_GAS</t>
  </si>
  <si>
    <t>80.030*p</t>
  </si>
  <si>
    <t>80.03*p0*p^2</t>
  </si>
  <si>
    <t>WINGLE 7</t>
  </si>
  <si>
    <t>49.520*p</t>
  </si>
  <si>
    <t>49.52*p0*p^2</t>
  </si>
  <si>
    <t>S-CROSS</t>
  </si>
  <si>
    <t>22.710*p</t>
  </si>
  <si>
    <t>22.71*p0*p^2</t>
  </si>
  <si>
    <t>LOGAN SEDAN</t>
  </si>
  <si>
    <t>37.830*p</t>
  </si>
  <si>
    <t>37.83*p0*p^2</t>
  </si>
  <si>
    <t>MAZDA 2</t>
  </si>
  <si>
    <t>20.110*p</t>
  </si>
  <si>
    <t>20.11*p0*p^2</t>
  </si>
  <si>
    <t>BALENO_GAS</t>
  </si>
  <si>
    <t>38.150*p</t>
  </si>
  <si>
    <t>38.15*p0*p^2</t>
  </si>
  <si>
    <t>H2 HAVAL</t>
  </si>
  <si>
    <t>43.80*p</t>
  </si>
  <si>
    <t>43.8*p0*p^2</t>
  </si>
  <si>
    <t>NEWDZIRE_GAS</t>
  </si>
  <si>
    <t>8.590*p</t>
  </si>
  <si>
    <t>8.59*p0*p^2</t>
  </si>
  <si>
    <t>C5 AIRCROSS</t>
  </si>
  <si>
    <t>15.170*p</t>
  </si>
  <si>
    <t>15.17*p0*p^2</t>
  </si>
  <si>
    <t>STEPWAY</t>
  </si>
  <si>
    <t>29.370*p</t>
  </si>
  <si>
    <t>29.37*p0*p^2</t>
  </si>
  <si>
    <t>S_CROSS_GAS</t>
  </si>
  <si>
    <t>54.010*p</t>
  </si>
  <si>
    <t>54.01*p0*p^2</t>
  </si>
  <si>
    <t>Modelo</t>
  </si>
  <si>
    <t>Funcion Ventas</t>
  </si>
  <si>
    <t>Funcion Ingresos</t>
  </si>
  <si>
    <r>
      <t xml:space="preserve">Simulacion </t>
    </r>
    <r>
      <rPr>
        <sz val="14"/>
        <color theme="0"/>
        <rFont val="Calibri"/>
        <family val="2"/>
        <scheme val="minor"/>
      </rPr>
      <t>en funcion</t>
    </r>
    <r>
      <rPr>
        <b/>
        <sz val="14"/>
        <color theme="0"/>
        <rFont val="Calibri"/>
        <family val="2"/>
        <scheme val="minor"/>
      </rPr>
      <t xml:space="preserve"> del Precio</t>
    </r>
  </si>
  <si>
    <r>
      <t xml:space="preserve">Simulacion </t>
    </r>
    <r>
      <rPr>
        <sz val="14"/>
        <color theme="0"/>
        <rFont val="Calibri"/>
        <family val="2"/>
        <scheme val="minor"/>
      </rPr>
      <t>en funcion</t>
    </r>
    <r>
      <rPr>
        <b/>
        <sz val="14"/>
        <color theme="0"/>
        <rFont val="Calibri"/>
        <family val="2"/>
        <scheme val="minor"/>
      </rPr>
      <t xml:space="preserve"> de Ventas</t>
    </r>
  </si>
  <si>
    <t xml:space="preserve">   tiene como input la columna M para estimar las columnas N y O</t>
  </si>
  <si>
    <t xml:space="preserve">   tiene como input la columna P para estimar las columnas Q y R</t>
  </si>
  <si>
    <t>Traduccion:</t>
  </si>
  <si>
    <t>Elasticidad</t>
  </si>
  <si>
    <t>Precio Optimo</t>
  </si>
  <si>
    <t>Venta estimada</t>
  </si>
  <si>
    <t xml:space="preserve"># Periodos </t>
  </si>
  <si>
    <t>Correlacion</t>
  </si>
  <si>
    <t>Elasticidad Cat</t>
  </si>
  <si>
    <t>Elasticidad Orden</t>
  </si>
  <si>
    <t xml:space="preserve"> Si vendo a determinado Precio el Modelo en un respectivo mes cuanto serian las Ventas e Ingresos Estimados</t>
  </si>
  <si>
    <t xml:space="preserve"> Si deseo vender una determinada cantidad con respecto al Modelo en un respectivo mes cuanto serian el precio que deberia vender  y  cuantos ingresos obtendria.</t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</si>
  <si>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En Simulacion en funcion del Precio </t>
    </r>
  </si>
  <si>
    <r>
      <t xml:space="preserve">2) </t>
    </r>
    <r>
      <rPr>
        <b/>
        <sz val="11"/>
        <color theme="1"/>
        <rFont val="Calibri"/>
        <family val="2"/>
        <scheme val="minor"/>
      </rPr>
      <t>En Simulacion en funcion de Ventas</t>
    </r>
  </si>
  <si>
    <t>Precio Optimo para maximizar Ingresos ($)</t>
  </si>
  <si>
    <t>Q(p)</t>
  </si>
  <si>
    <t>I(p)= Q(p)*p</t>
  </si>
  <si>
    <t>Ventas(u)</t>
  </si>
  <si>
    <t>Ingresos($)</t>
  </si>
  <si>
    <t>Precio($)</t>
  </si>
  <si>
    <t>Ventas2(u)</t>
  </si>
  <si>
    <t>Precio2($)</t>
  </si>
  <si>
    <t>Ingresos2($)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</si>
</sst>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\ #,##0\ \$"/>
    <numFmt numFmtId="167" formatCode="0\ \u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0" xfId="0" applyFon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1" fontId="0" fillId="0" borderId="0" xfId="0" applyNumberFormat="1"/>
    <xf numFmtId="165" fontId="0" fillId="0" borderId="0" xfId="1" applyNumberFormat="1" applyFont="1"/>
    <xf numFmtId="0" fontId="20" fillId="35" borderId="10" xfId="0" applyFont="1" applyFill="1" applyBorder="1"/>
    <xf numFmtId="0" fontId="20" fillId="34" borderId="11" xfId="0" applyFont="1" applyFill="1" applyBorder="1"/>
    <xf numFmtId="0" fontId="20" fillId="33" borderId="12" xfId="0" applyFont="1" applyFill="1" applyBorder="1"/>
    <xf numFmtId="166" fontId="20" fillId="0" borderId="13" xfId="0" applyNumberFormat="1" applyFont="1" applyBorder="1"/>
    <xf numFmtId="1" fontId="20" fillId="0" borderId="0" xfId="0" applyNumberFormat="1" applyFont="1" applyBorder="1"/>
    <xf numFmtId="166" fontId="20" fillId="0" borderId="14" xfId="1" applyNumberFormat="1" applyFont="1" applyBorder="1"/>
    <xf numFmtId="1" fontId="20" fillId="0" borderId="15" xfId="0" applyNumberFormat="1" applyFont="1" applyBorder="1"/>
    <xf numFmtId="166" fontId="20" fillId="0" borderId="16" xfId="1" applyNumberFormat="1" applyFont="1" applyBorder="1"/>
    <xf numFmtId="167" fontId="20" fillId="0" borderId="0" xfId="0" applyNumberFormat="1" applyFont="1" applyBorder="1"/>
    <xf numFmtId="167" fontId="20" fillId="0" borderId="15" xfId="0" applyNumberFormat="1" applyFont="1" applyBorder="1"/>
    <xf numFmtId="0" fontId="16" fillId="0" borderId="0" xfId="0" applyFont="1"/>
    <xf numFmtId="0" fontId="13" fillId="36" borderId="0" xfId="0" applyFont="1" applyFill="1" applyAlignment="1">
      <alignment wrapText="1"/>
    </xf>
    <xf numFmtId="0" fontId="19" fillId="36" borderId="0" xfId="0" applyFont="1" applyFill="1" applyAlignment="1">
      <alignment horizontal="center" wrapText="1"/>
    </xf>
    <xf numFmtId="0" fontId="19" fillId="36" borderId="17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horizontal="center" vertical="center"/>
    </xf>
    <xf numFmtId="0" fontId="19" fillId="36" borderId="19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\ #,##0\ \$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\ \u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\ #,##0\ \$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\ \u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\ #,##0\ \$"/>
      <border diagonalUp="0" diagonalDown="0" outline="0">
        <left style="medium">
          <color indexed="64"/>
        </left>
        <right/>
        <top/>
        <bottom/>
      </border>
    </dxf>
    <dxf>
      <numFmt numFmtId="2" formatCode="0.00"/>
    </dxf>
    <dxf>
      <numFmt numFmtId="1" formatCode="0"/>
    </dxf>
    <dxf>
      <numFmt numFmtId="165" formatCode="_-* #,##0_-;\-* #,##0_-;_-* &quot;-&quot;??_-;_-@_-"/>
    </dxf>
    <dxf>
      <numFmt numFmtId="164" formatCode="0.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R41" totalsRowShown="0">
  <tableColumns count="18">
    <tableColumn id="1" xr3:uid="{00000000-0010-0000-0000-000001000000}" name="Modelo" dataDxfId="10"/>
    <tableColumn id="2" xr3:uid="{00000000-0010-0000-0000-000002000000}" name="Elasticidad" dataDxfId="9"/>
    <tableColumn id="3" xr3:uid="{00000000-0010-0000-0000-000003000000}" name="Precio Optimo" dataDxfId="8" dataCellStyle="Millares"/>
    <tableColumn id="4" xr3:uid="{00000000-0010-0000-0000-000004000000}" name="Venta estimada" dataDxfId="7"/>
    <tableColumn id="5" xr3:uid="{00000000-0010-0000-0000-000005000000}" name="# Periodos "/>
    <tableColumn id="6" xr3:uid="{00000000-0010-0000-0000-000006000000}" name="Correlacion" dataDxfId="6"/>
    <tableColumn id="7" xr3:uid="{00000000-0010-0000-0000-000007000000}" name="Elasticidad Cat"/>
    <tableColumn id="8" xr3:uid="{00000000-0010-0000-0000-000008000000}" name="Elasticidad Orden"/>
    <tableColumn id="9" xr3:uid="{00000000-0010-0000-0000-000009000000}" name="Funcion Ventas"/>
    <tableColumn id="10" xr3:uid="{00000000-0010-0000-0000-00000A000000}" name="Funcion Ingresos"/>
    <tableColumn id="11" xr3:uid="{00000000-0010-0000-0000-00000B000000}" name="alfa0"/>
    <tableColumn id="16" xr3:uid="{00000000-0010-0000-0000-000010000000}" name="alfa1"/>
    <tableColumn id="15" xr3:uid="{00000000-0010-0000-0000-00000F000000}" name="Precio($)" dataDxfId="5"/>
    <tableColumn id="14" xr3:uid="{00000000-0010-0000-0000-00000E000000}" name="Ventas(u)" dataDxfId="4">
      <calculatedColumnFormula>+Tabla1[[#This Row],[alfa0]]+Tabla1[[#This Row],[alfa1]]*Tabla1[[#This Row],[Precio($)]]</calculatedColumnFormula>
    </tableColumn>
    <tableColumn id="12" xr3:uid="{00000000-0010-0000-0000-00000C000000}" name="Ingresos($)" dataDxfId="3" dataCellStyle="Millares">
      <calculatedColumnFormula>+Tabla1[[#This Row],[alfa0]]*Tabla1[[#This Row],[Precio($)]]+Tabla1[[#This Row],[alfa1]]*Tabla1[[#This Row],[Precio($)]]*Tabla1[[#This Row],[Precio($)]]</calculatedColumnFormula>
    </tableColumn>
    <tableColumn id="19" xr3:uid="{00000000-0010-0000-0000-000013000000}" name="Ventas2(u)" dataDxfId="2"/>
    <tableColumn id="18" xr3:uid="{00000000-0010-0000-0000-000012000000}" name="Precio2($)" dataDxfId="1">
      <calculatedColumnFormula>+(Tabla1[[#This Row],[Ventas2(u)]]-Tabla1[[#This Row],[alfa0]])/Tabla1[[#This Row],[alfa1]]</calculatedColumnFormula>
    </tableColumn>
    <tableColumn id="17" xr3:uid="{00000000-0010-0000-0000-000011000000}" name="Ingresos2($)" dataDxfId="0" dataCellStyle="Millares">
      <calculatedColumnFormula>+Tabla1[[#This Row],[Precio2($)]]*Tabla1[[#This Row],[Ventas2(u)]]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workbookViewId="0">
      <pane xSplit="1" topLeftCell="E1" activePane="topRight" state="frozen"/>
      <selection pane="topRight" activeCell="M4" sqref="M4"/>
    </sheetView>
  </sheetViews>
  <sheetFormatPr baseColWidth="10" defaultRowHeight="15.6" x14ac:dyDescent="0.3"/>
  <cols>
    <col min="1" max="1" width="22.6640625" bestFit="1" customWidth="1"/>
    <col min="3" max="3" width="17.5546875" customWidth="1"/>
    <col min="4" max="4" width="14.109375" bestFit="1" customWidth="1"/>
    <col min="5" max="5" width="10.21875" bestFit="1" customWidth="1"/>
    <col min="7" max="7" width="15.109375" customWidth="1"/>
    <col min="8" max="8" width="17.33203125" customWidth="1"/>
    <col min="9" max="9" width="15.33203125" customWidth="1"/>
    <col min="10" max="10" width="16.6640625" customWidth="1"/>
    <col min="11" max="11" width="0" hidden="1" customWidth="1"/>
    <col min="12" max="12" width="16" hidden="1" customWidth="1"/>
    <col min="13" max="18" width="15.109375" style="1" customWidth="1"/>
  </cols>
  <sheetData>
    <row r="1" spans="1:26" ht="3" customHeight="1" thickBot="1" x14ac:dyDescent="0.35"/>
    <row r="2" spans="1:26" ht="28.2" customHeight="1" thickBot="1" x14ac:dyDescent="0.4">
      <c r="C2" s="19" t="s">
        <v>142</v>
      </c>
      <c r="D2" s="5"/>
      <c r="I2" s="20" t="s">
        <v>143</v>
      </c>
      <c r="J2" s="20" t="s">
        <v>144</v>
      </c>
      <c r="M2" s="21" t="s">
        <v>126</v>
      </c>
      <c r="N2" s="22"/>
      <c r="O2" s="23"/>
      <c r="P2" s="21" t="s">
        <v>127</v>
      </c>
      <c r="Q2" s="22"/>
      <c r="R2" s="23"/>
    </row>
    <row r="3" spans="1:26" x14ac:dyDescent="0.3">
      <c r="A3" t="s">
        <v>123</v>
      </c>
      <c r="B3" t="s">
        <v>131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124</v>
      </c>
      <c r="J3" t="s">
        <v>125</v>
      </c>
      <c r="K3" t="s">
        <v>0</v>
      </c>
      <c r="L3" t="s">
        <v>1</v>
      </c>
      <c r="M3" s="8" t="s">
        <v>147</v>
      </c>
      <c r="N3" s="9" t="s">
        <v>145</v>
      </c>
      <c r="O3" s="10" t="s">
        <v>146</v>
      </c>
      <c r="P3" s="9" t="s">
        <v>148</v>
      </c>
      <c r="Q3" s="8" t="s">
        <v>149</v>
      </c>
      <c r="R3" s="10" t="s">
        <v>150</v>
      </c>
    </row>
    <row r="4" spans="1:26" ht="18" x14ac:dyDescent="0.35">
      <c r="A4" s="2" t="s">
        <v>2</v>
      </c>
      <c r="B4" s="4">
        <v>2.4543841854057198</v>
      </c>
      <c r="C4" s="7">
        <v>18608.5814110022</v>
      </c>
      <c r="D4" s="6">
        <v>176.15801400602601</v>
      </c>
      <c r="E4">
        <v>22</v>
      </c>
      <c r="F4" s="3">
        <v>-0.20610927269586601</v>
      </c>
      <c r="G4" t="s">
        <v>5</v>
      </c>
      <c r="H4" t="s">
        <v>6</v>
      </c>
      <c r="I4" t="s">
        <v>3</v>
      </c>
      <c r="J4" t="s">
        <v>4</v>
      </c>
      <c r="K4">
        <v>352.31602801205202</v>
      </c>
      <c r="L4">
        <v>-9.4664934481181705E-3</v>
      </c>
      <c r="M4" s="11">
        <v>28000</v>
      </c>
      <c r="N4" s="16">
        <f>+Tabla1[[#This Row],[alfa0]]+Tabla1[[#This Row],[alfa1]]*Tabla1[[#This Row],[Precio($)]]</f>
        <v>87.254211464743264</v>
      </c>
      <c r="O4" s="13">
        <f>+Tabla1[[#This Row],[alfa0]]*Tabla1[[#This Row],[Precio($)]]+Tabla1[[#This Row],[alfa1]]*Tabla1[[#This Row],[Precio($)]]*Tabla1[[#This Row],[Precio($)]]</f>
        <v>2443117.9210128123</v>
      </c>
      <c r="P4" s="16">
        <v>176.15801400602601</v>
      </c>
      <c r="Q4" s="12">
        <f>+(Tabla1[[#This Row],[Ventas2(u)]]-Tabla1[[#This Row],[alfa0]])/Tabla1[[#This Row],[alfa1]]</f>
        <v>18608.581411002211</v>
      </c>
      <c r="R4" s="13">
        <f>+Tabla1[[#This Row],[Precio2($)]]*Tabla1[[#This Row],[Ventas2(u)]]</f>
        <v>3278050.7448316026</v>
      </c>
      <c r="T4" t="s">
        <v>140</v>
      </c>
      <c r="X4" s="18"/>
    </row>
    <row r="5" spans="1:26" ht="18" x14ac:dyDescent="0.35">
      <c r="A5" s="2" t="s">
        <v>7</v>
      </c>
      <c r="B5" s="4">
        <v>5.9840866824550796</v>
      </c>
      <c r="C5" s="7">
        <v>10497.8323070427</v>
      </c>
      <c r="D5" s="6">
        <v>142.55349592777699</v>
      </c>
      <c r="E5">
        <v>19</v>
      </c>
      <c r="F5" s="3">
        <v>-0.47742975906260299</v>
      </c>
      <c r="G5" t="s">
        <v>5</v>
      </c>
      <c r="H5" t="s">
        <v>10</v>
      </c>
      <c r="I5" t="s">
        <v>8</v>
      </c>
      <c r="J5" t="s">
        <v>9</v>
      </c>
      <c r="K5">
        <v>285.10699185555399</v>
      </c>
      <c r="L5">
        <v>-1.3579326832277701E-2</v>
      </c>
      <c r="M5" s="11">
        <v>10497.8323070427</v>
      </c>
      <c r="N5" s="16">
        <f>+Tabla1[[#This Row],[alfa0]]+Tabla1[[#This Row],[alfa1]]*Tabla1[[#This Row],[Precio($)]]</f>
        <v>142.55349592777733</v>
      </c>
      <c r="O5" s="13">
        <f>+Tabla1[[#This Row],[alfa0]]*Tabla1[[#This Row],[Precio($)]]+Tabla1[[#This Row],[alfa1]]*Tabla1[[#This Row],[Precio($)]]*Tabla1[[#This Row],[Precio($)]]</f>
        <v>1496502.6950325007</v>
      </c>
      <c r="P5" s="16">
        <v>142.55349592777699</v>
      </c>
      <c r="Q5" s="12">
        <f>+(Tabla1[[#This Row],[Ventas2(u)]]-Tabla1[[#This Row],[alfa0]])/Tabla1[[#This Row],[alfa1]]</f>
        <v>10497.832307042725</v>
      </c>
      <c r="R5" s="13">
        <f>+Tabla1[[#This Row],[Precio2($)]]*Tabla1[[#This Row],[Ventas2(u)]]</f>
        <v>1496502.6950325009</v>
      </c>
      <c r="T5" t="s">
        <v>128</v>
      </c>
    </row>
    <row r="6" spans="1:26" ht="18" x14ac:dyDescent="0.35">
      <c r="A6" s="2" t="s">
        <v>11</v>
      </c>
      <c r="B6" s="4">
        <v>5.75783644644451</v>
      </c>
      <c r="C6" s="7">
        <v>7475.7427649556803</v>
      </c>
      <c r="D6" s="6">
        <v>235.75715275918199</v>
      </c>
      <c r="E6">
        <v>14</v>
      </c>
      <c r="F6" s="3">
        <v>-0.52523710229045595</v>
      </c>
      <c r="G6" t="s">
        <v>5</v>
      </c>
      <c r="H6" t="s">
        <v>10</v>
      </c>
      <c r="I6" t="s">
        <v>12</v>
      </c>
      <c r="J6" t="s">
        <v>13</v>
      </c>
      <c r="K6">
        <v>471.51430551836398</v>
      </c>
      <c r="L6">
        <v>-3.1536284777527297E-2</v>
      </c>
      <c r="M6" s="11">
        <v>7475.7427649556803</v>
      </c>
      <c r="N6" s="16">
        <f>+Tabla1[[#This Row],[alfa0]]+Tabla1[[#This Row],[alfa1]]*Tabla1[[#This Row],[Precio($)]]</f>
        <v>235.75715275918233</v>
      </c>
      <c r="O6" s="13">
        <f>+Tabla1[[#This Row],[alfa0]]*Tabla1[[#This Row],[Precio($)]]+Tabla1[[#This Row],[alfa1]]*Tabla1[[#This Row],[Precio($)]]*Tabla1[[#This Row],[Precio($)]]</f>
        <v>1762459.8290260085</v>
      </c>
      <c r="P6" s="16">
        <v>235.75715275918199</v>
      </c>
      <c r="Q6" s="12">
        <f>+(Tabla1[[#This Row],[Ventas2(u)]]-Tabla1[[#This Row],[alfa0]])/Tabla1[[#This Row],[alfa1]]</f>
        <v>7475.7427649556912</v>
      </c>
      <c r="R6" s="13">
        <f>+Tabla1[[#This Row],[Precio2($)]]*Tabla1[[#This Row],[Ventas2(u)]]</f>
        <v>1762459.8290260085</v>
      </c>
      <c r="T6" t="s">
        <v>130</v>
      </c>
    </row>
    <row r="7" spans="1:26" ht="18" x14ac:dyDescent="0.35">
      <c r="A7" s="2" t="s">
        <v>14</v>
      </c>
      <c r="B7" s="4">
        <v>9.7654941107501703</v>
      </c>
      <c r="C7" s="7">
        <v>13140.3528722264</v>
      </c>
      <c r="D7" s="6">
        <v>131.64356862878901</v>
      </c>
      <c r="E7">
        <v>22</v>
      </c>
      <c r="F7" s="3">
        <v>-0.430783315056327</v>
      </c>
      <c r="G7" t="s">
        <v>5</v>
      </c>
      <c r="H7" t="s">
        <v>17</v>
      </c>
      <c r="I7" t="s">
        <v>15</v>
      </c>
      <c r="J7" t="s">
        <v>16</v>
      </c>
      <c r="K7">
        <v>263.28713725757899</v>
      </c>
      <c r="L7">
        <v>-1.00182673866417E-2</v>
      </c>
      <c r="M7" s="11">
        <v>13140.3528722264</v>
      </c>
      <c r="N7" s="16">
        <f>+Tabla1[[#This Row],[alfa0]]+Tabla1[[#This Row],[alfa1]]*Tabla1[[#This Row],[Precio($)]]</f>
        <v>131.64356862878967</v>
      </c>
      <c r="O7" s="13">
        <f>+Tabla1[[#This Row],[alfa0]]*Tabla1[[#This Row],[Precio($)]]+Tabla1[[#This Row],[alfa1]]*Tabla1[[#This Row],[Precio($)]]*Tabla1[[#This Row],[Precio($)]]</f>
        <v>1729842.9451414496</v>
      </c>
      <c r="P7" s="16">
        <v>131.64356862878901</v>
      </c>
      <c r="Q7" s="12">
        <f>+(Tabla1[[#This Row],[Ventas2(u)]]-Tabla1[[#This Row],[alfa0]])/Tabla1[[#This Row],[alfa1]]</f>
        <v>13140.352872226464</v>
      </c>
      <c r="R7" s="13">
        <f>+Tabla1[[#This Row],[Precio2($)]]*Tabla1[[#This Row],[Ventas2(u)]]</f>
        <v>1729842.9451414493</v>
      </c>
      <c r="T7" s="24" t="s">
        <v>138</v>
      </c>
      <c r="U7" s="24"/>
      <c r="V7" s="24"/>
      <c r="W7" s="24"/>
      <c r="X7" s="24"/>
      <c r="Y7" s="24"/>
      <c r="Z7" s="24"/>
    </row>
    <row r="8" spans="1:26" ht="18" x14ac:dyDescent="0.35">
      <c r="A8" s="2" t="s">
        <v>18</v>
      </c>
      <c r="B8" s="4">
        <v>3.4799146633279299</v>
      </c>
      <c r="C8" s="7">
        <v>18396.419688009999</v>
      </c>
      <c r="D8" s="6">
        <v>84.891954547365103</v>
      </c>
      <c r="E8">
        <v>22</v>
      </c>
      <c r="F8" s="3">
        <v>-0.17000908076823201</v>
      </c>
      <c r="G8" t="s">
        <v>5</v>
      </c>
      <c r="H8" t="s">
        <v>10</v>
      </c>
      <c r="I8" t="s">
        <v>19</v>
      </c>
      <c r="J8" t="s">
        <v>20</v>
      </c>
      <c r="K8">
        <v>169.78390909473001</v>
      </c>
      <c r="L8">
        <v>-4.6145910990873003E-3</v>
      </c>
      <c r="M8" s="11">
        <v>18396.419688009999</v>
      </c>
      <c r="N8" s="16">
        <f>+Tabla1[[#This Row],[alfa0]]+Tabla1[[#This Row],[alfa1]]*Tabla1[[#This Row],[Precio($)]]</f>
        <v>84.891954547364691</v>
      </c>
      <c r="O8" s="13">
        <f>+Tabla1[[#This Row],[alfa0]]*Tabla1[[#This Row],[Precio($)]]+Tabla1[[#This Row],[alfa1]]*Tabla1[[#This Row],[Precio($)]]*Tabla1[[#This Row],[Precio($)]]</f>
        <v>1561708.0239887896</v>
      </c>
      <c r="P8" s="16">
        <v>84.891954547365103</v>
      </c>
      <c r="Q8" s="12">
        <f>+(Tabla1[[#This Row],[Ventas2(u)]]-Tabla1[[#This Row],[alfa0]])/Tabla1[[#This Row],[alfa1]]</f>
        <v>18396.419688009912</v>
      </c>
      <c r="R8" s="13">
        <f>+Tabla1[[#This Row],[Precio2($)]]*Tabla1[[#This Row],[Ventas2(u)]]</f>
        <v>1561708.0239887899</v>
      </c>
      <c r="T8" s="24"/>
      <c r="U8" s="24"/>
      <c r="V8" s="24"/>
      <c r="W8" s="24"/>
      <c r="X8" s="24"/>
      <c r="Y8" s="24"/>
      <c r="Z8" s="24"/>
    </row>
    <row r="9" spans="1:26" ht="18" x14ac:dyDescent="0.35">
      <c r="A9" s="2" t="s">
        <v>21</v>
      </c>
      <c r="B9" s="4">
        <v>5.1929136318824503</v>
      </c>
      <c r="C9" s="7">
        <v>6427.8702036836803</v>
      </c>
      <c r="D9" s="6">
        <v>174.767264139877</v>
      </c>
      <c r="E9">
        <v>16</v>
      </c>
      <c r="F9" s="3">
        <v>-0.37328852986281502</v>
      </c>
      <c r="G9" t="s">
        <v>5</v>
      </c>
      <c r="H9" t="s">
        <v>10</v>
      </c>
      <c r="I9" t="s">
        <v>22</v>
      </c>
      <c r="J9" t="s">
        <v>23</v>
      </c>
      <c r="K9">
        <v>349.534528279754</v>
      </c>
      <c r="L9">
        <v>-2.71889846250663E-2</v>
      </c>
      <c r="M9" s="11">
        <v>6427.8702036836803</v>
      </c>
      <c r="N9" s="16">
        <f>+Tabla1[[#This Row],[alfa0]]+Tabla1[[#This Row],[alfa1]]*Tabla1[[#This Row],[Precio($)]]</f>
        <v>174.76726413987663</v>
      </c>
      <c r="O9" s="13">
        <f>+Tabla1[[#This Row],[alfa0]]*Tabla1[[#This Row],[Precio($)]]+Tabla1[[#This Row],[alfa1]]*Tabla1[[#This Row],[Precio($)]]*Tabla1[[#This Row],[Precio($)]]</f>
        <v>1123381.2897440284</v>
      </c>
      <c r="P9" s="16">
        <v>174.767264139877</v>
      </c>
      <c r="Q9" s="12">
        <f>+(Tabla1[[#This Row],[Ventas2(u)]]-Tabla1[[#This Row],[alfa0]])/Tabla1[[#This Row],[alfa1]]</f>
        <v>6427.8702036836667</v>
      </c>
      <c r="R9" s="13">
        <f>+Tabla1[[#This Row],[Precio2($)]]*Tabla1[[#This Row],[Ventas2(u)]]</f>
        <v>1123381.2897440284</v>
      </c>
      <c r="T9" t="s">
        <v>141</v>
      </c>
    </row>
    <row r="10" spans="1:26" ht="18" x14ac:dyDescent="0.35">
      <c r="A10" s="2" t="s">
        <v>24</v>
      </c>
      <c r="B10" s="4">
        <v>4.5233151467485602</v>
      </c>
      <c r="C10" s="7">
        <v>6412.7835706635897</v>
      </c>
      <c r="D10" s="6">
        <v>73.078465646267702</v>
      </c>
      <c r="E10">
        <v>20</v>
      </c>
      <c r="F10" s="3">
        <v>-0.20639076289816799</v>
      </c>
      <c r="G10" t="s">
        <v>5</v>
      </c>
      <c r="H10" t="s">
        <v>10</v>
      </c>
      <c r="I10" t="s">
        <v>25</v>
      </c>
      <c r="J10" t="s">
        <v>26</v>
      </c>
      <c r="K10">
        <v>146.15693129253501</v>
      </c>
      <c r="L10">
        <v>-1.13957480150395E-2</v>
      </c>
      <c r="M10" s="11">
        <v>6412.7835706635897</v>
      </c>
      <c r="N10" s="16">
        <f>+Tabla1[[#This Row],[alfa0]]+Tabla1[[#This Row],[alfa1]]*Tabla1[[#This Row],[Precio($)]]</f>
        <v>73.078465646267489</v>
      </c>
      <c r="O10" s="13">
        <f>+Tabla1[[#This Row],[alfa0]]*Tabla1[[#This Row],[Precio($)]]+Tabla1[[#This Row],[alfa1]]*Tabla1[[#This Row],[Precio($)]]*Tabla1[[#This Row],[Precio($)]]</f>
        <v>468636.38386568765</v>
      </c>
      <c r="P10" s="16">
        <v>73.078465646267702</v>
      </c>
      <c r="Q10" s="12">
        <f>+(Tabla1[[#This Row],[Ventas2(u)]]-Tabla1[[#This Row],[alfa0]])/Tabla1[[#This Row],[alfa1]]</f>
        <v>6412.7835706635706</v>
      </c>
      <c r="R10" s="13">
        <f>+Tabla1[[#This Row],[Precio2($)]]*Tabla1[[#This Row],[Ventas2(u)]]</f>
        <v>468636.38386568765</v>
      </c>
      <c r="T10" t="s">
        <v>129</v>
      </c>
    </row>
    <row r="11" spans="1:26" ht="18" x14ac:dyDescent="0.35">
      <c r="A11" s="2" t="s">
        <v>27</v>
      </c>
      <c r="B11" s="4">
        <v>8.7488510569380207</v>
      </c>
      <c r="C11" s="7">
        <v>9825.2417881642705</v>
      </c>
      <c r="D11" s="6">
        <v>123.440278447582</v>
      </c>
      <c r="E11">
        <v>17</v>
      </c>
      <c r="F11" s="3">
        <v>-0.20753259894775899</v>
      </c>
      <c r="G11" t="s">
        <v>5</v>
      </c>
      <c r="H11" t="s">
        <v>30</v>
      </c>
      <c r="I11" t="s">
        <v>28</v>
      </c>
      <c r="J11" t="s">
        <v>29</v>
      </c>
      <c r="K11">
        <v>246.88055689516401</v>
      </c>
      <c r="L11">
        <v>-1.25635868418303E-2</v>
      </c>
      <c r="M11" s="11">
        <v>9825.2417881642705</v>
      </c>
      <c r="N11" s="16">
        <f>+Tabla1[[#This Row],[alfa0]]+Tabla1[[#This Row],[alfa1]]*Tabla1[[#This Row],[Precio($)]]</f>
        <v>123.44027844758217</v>
      </c>
      <c r="O11" s="13">
        <f>+Tabla1[[#This Row],[alfa0]]*Tabla1[[#This Row],[Precio($)]]+Tabla1[[#This Row],[alfa1]]*Tabla1[[#This Row],[Precio($)]]*Tabla1[[#This Row],[Precio($)]]</f>
        <v>1212830.5821458176</v>
      </c>
      <c r="P11" s="16">
        <v>123.440278447582</v>
      </c>
      <c r="Q11" s="12">
        <f>+(Tabla1[[#This Row],[Ventas2(u)]]-Tabla1[[#This Row],[alfa0]])/Tabla1[[#This Row],[alfa1]]</f>
        <v>9825.2417881642832</v>
      </c>
      <c r="R11" s="13">
        <f>+Tabla1[[#This Row],[Precio2($)]]*Tabla1[[#This Row],[Ventas2(u)]]</f>
        <v>1212830.5821458176</v>
      </c>
      <c r="T11" t="s">
        <v>130</v>
      </c>
    </row>
    <row r="12" spans="1:26" ht="18" x14ac:dyDescent="0.35">
      <c r="A12" s="2" t="s">
        <v>31</v>
      </c>
      <c r="B12" s="4">
        <v>9.7136317006990307</v>
      </c>
      <c r="C12" s="7">
        <v>6162.2574787627</v>
      </c>
      <c r="D12" s="6">
        <v>209.043044425478</v>
      </c>
      <c r="E12">
        <v>17</v>
      </c>
      <c r="F12" s="3">
        <v>-0.56278967067564301</v>
      </c>
      <c r="G12" t="s">
        <v>5</v>
      </c>
      <c r="H12" t="s">
        <v>17</v>
      </c>
      <c r="I12" t="s">
        <v>32</v>
      </c>
      <c r="J12" t="s">
        <v>33</v>
      </c>
      <c r="K12">
        <v>418.08608885095498</v>
      </c>
      <c r="L12">
        <v>-3.3923127221787398E-2</v>
      </c>
      <c r="M12" s="11">
        <v>6162.2574787627</v>
      </c>
      <c r="N12" s="16">
        <f>+Tabla1[[#This Row],[alfa0]]+Tabla1[[#This Row],[alfa1]]*Tabla1[[#This Row],[Precio($)]]</f>
        <v>209.04304442547706</v>
      </c>
      <c r="O12" s="13">
        <f>+Tabla1[[#This Row],[alfa0]]*Tabla1[[#This Row],[Precio($)]]+Tabla1[[#This Row],[alfa1]]*Tabla1[[#This Row],[Precio($)]]*Tabla1[[#This Row],[Precio($)]]</f>
        <v>1288177.0638942195</v>
      </c>
      <c r="P12" s="16">
        <v>209.043044425478</v>
      </c>
      <c r="Q12" s="12">
        <f>+(Tabla1[[#This Row],[Ventas2(u)]]-Tabla1[[#This Row],[alfa0]])/Tabla1[[#This Row],[alfa1]]</f>
        <v>6162.2574787626718</v>
      </c>
      <c r="R12" s="13">
        <f>+Tabla1[[#This Row],[Precio2($)]]*Tabla1[[#This Row],[Ventas2(u)]]</f>
        <v>1288177.0638942192</v>
      </c>
      <c r="T12" s="24" t="s">
        <v>139</v>
      </c>
      <c r="U12" s="24"/>
      <c r="V12" s="24"/>
      <c r="W12" s="24"/>
      <c r="X12" s="24"/>
      <c r="Y12" s="24"/>
      <c r="Z12" s="24"/>
    </row>
    <row r="13" spans="1:26" ht="18" x14ac:dyDescent="0.35">
      <c r="A13" s="2" t="s">
        <v>34</v>
      </c>
      <c r="B13" s="4">
        <v>1.35258821448514</v>
      </c>
      <c r="C13" s="7">
        <v>19670.5497191674</v>
      </c>
      <c r="D13" s="6">
        <v>24.0050176240218</v>
      </c>
      <c r="E13">
        <v>22</v>
      </c>
      <c r="F13" s="3">
        <v>-4.3618204760578698E-2</v>
      </c>
      <c r="G13" t="s">
        <v>5</v>
      </c>
      <c r="H13" t="s">
        <v>6</v>
      </c>
      <c r="I13" t="s">
        <v>35</v>
      </c>
      <c r="J13" t="s">
        <v>36</v>
      </c>
      <c r="K13">
        <v>48.0100352480436</v>
      </c>
      <c r="L13">
        <v>-1.2203531658614901E-3</v>
      </c>
      <c r="M13" s="11">
        <v>19670.5497191674</v>
      </c>
      <c r="N13" s="16">
        <f>+Tabla1[[#This Row],[alfa0]]+Tabla1[[#This Row],[alfa1]]*Tabla1[[#This Row],[Precio($)]]</f>
        <v>24.005017624021818</v>
      </c>
      <c r="O13" s="13">
        <f>+Tabla1[[#This Row],[alfa0]]*Tabla1[[#This Row],[Precio($)]]+Tabla1[[#This Row],[alfa1]]*Tabla1[[#This Row],[Precio($)]]*Tabla1[[#This Row],[Precio($)]]</f>
        <v>472191.89268281084</v>
      </c>
      <c r="P13" s="16">
        <v>24.0050176240218</v>
      </c>
      <c r="Q13" s="12">
        <f>+(Tabla1[[#This Row],[Ventas2(u)]]-Tabla1[[#This Row],[alfa0]])/Tabla1[[#This Row],[alfa1]]</f>
        <v>19670.549719167415</v>
      </c>
      <c r="R13" s="13">
        <f>+Tabla1[[#This Row],[Precio2($)]]*Tabla1[[#This Row],[Ventas2(u)]]</f>
        <v>472191.89268281084</v>
      </c>
      <c r="T13" s="24"/>
      <c r="U13" s="24"/>
      <c r="V13" s="24"/>
      <c r="W13" s="24"/>
      <c r="X13" s="24"/>
      <c r="Y13" s="24"/>
      <c r="Z13" s="24"/>
    </row>
    <row r="14" spans="1:26" ht="18" x14ac:dyDescent="0.35">
      <c r="A14" s="2" t="s">
        <v>37</v>
      </c>
      <c r="B14" s="4">
        <v>3.7580367170898898</v>
      </c>
      <c r="C14" s="7">
        <v>8221.0493458276796</v>
      </c>
      <c r="D14" s="6">
        <v>108.91300066990701</v>
      </c>
      <c r="E14">
        <v>14</v>
      </c>
      <c r="F14" s="3">
        <v>-0.41738255063400198</v>
      </c>
      <c r="G14" t="s">
        <v>5</v>
      </c>
      <c r="H14" t="s">
        <v>10</v>
      </c>
      <c r="I14" t="s">
        <v>38</v>
      </c>
      <c r="J14" t="s">
        <v>39</v>
      </c>
      <c r="K14">
        <v>217.82600133981299</v>
      </c>
      <c r="L14">
        <v>-1.3248065555667999E-2</v>
      </c>
      <c r="M14" s="11">
        <v>8221.0493458276796</v>
      </c>
      <c r="N14" s="16">
        <f>+Tabla1[[#This Row],[alfa0]]+Tabla1[[#This Row],[alfa1]]*Tabla1[[#This Row],[Precio($)]]</f>
        <v>108.91300066990637</v>
      </c>
      <c r="O14" s="13">
        <f>+Tabla1[[#This Row],[alfa0]]*Tabla1[[#This Row],[Precio($)]]+Tabla1[[#This Row],[alfa1]]*Tabla1[[#This Row],[Precio($)]]*Tabla1[[#This Row],[Precio($)]]</f>
        <v>895379.15290946339</v>
      </c>
      <c r="P14" s="16">
        <v>108.91300066990701</v>
      </c>
      <c r="Q14" s="12">
        <f>+(Tabla1[[#This Row],[Ventas2(u)]]-Tabla1[[#This Row],[alfa0]])/Tabla1[[#This Row],[alfa1]]</f>
        <v>8221.0493458276324</v>
      </c>
      <c r="R14" s="13">
        <f>+Tabla1[[#This Row],[Precio2($)]]*Tabla1[[#This Row],[Ventas2(u)]]</f>
        <v>895379.1529094635</v>
      </c>
    </row>
    <row r="15" spans="1:26" ht="18" x14ac:dyDescent="0.35">
      <c r="A15" s="2" t="s">
        <v>40</v>
      </c>
      <c r="B15" s="4">
        <v>1.0623032640866401</v>
      </c>
      <c r="C15" s="7">
        <v>20001.491668947099</v>
      </c>
      <c r="D15" s="6">
        <v>24.020721636826799</v>
      </c>
      <c r="E15">
        <v>20</v>
      </c>
      <c r="F15" s="3">
        <v>-7.7090136768197204E-2</v>
      </c>
      <c r="G15" t="s">
        <v>5</v>
      </c>
      <c r="H15" t="s">
        <v>6</v>
      </c>
      <c r="I15" t="s">
        <v>41</v>
      </c>
      <c r="J15" t="s">
        <v>42</v>
      </c>
      <c r="K15">
        <v>48.041443273653499</v>
      </c>
      <c r="L15">
        <v>-1.20094651111045E-3</v>
      </c>
      <c r="M15" s="11">
        <v>20001.491668947099</v>
      </c>
      <c r="N15" s="16">
        <f>+Tabla1[[#This Row],[alfa0]]+Tabla1[[#This Row],[alfa1]]*Tabla1[[#This Row],[Precio($)]]</f>
        <v>24.02072163682675</v>
      </c>
      <c r="O15" s="13">
        <f>+Tabla1[[#This Row],[alfa0]]*Tabla1[[#This Row],[Precio($)]]+Tabla1[[#This Row],[alfa1]]*Tabla1[[#This Row],[Precio($)]]*Tabla1[[#This Row],[Precio($)]]</f>
        <v>480450.26370108756</v>
      </c>
      <c r="P15" s="16">
        <v>24.020721636826799</v>
      </c>
      <c r="Q15" s="12">
        <f>+(Tabla1[[#This Row],[Ventas2(u)]]-Tabla1[[#This Row],[alfa0]])/Tabla1[[#This Row],[alfa1]]</f>
        <v>20001.491668947056</v>
      </c>
      <c r="R15" s="13">
        <f>+Tabla1[[#This Row],[Precio2($)]]*Tabla1[[#This Row],[Ventas2(u)]]</f>
        <v>480450.2637010875</v>
      </c>
    </row>
    <row r="16" spans="1:26" ht="18" x14ac:dyDescent="0.35">
      <c r="A16" s="2" t="s">
        <v>43</v>
      </c>
      <c r="B16" s="4">
        <v>11.647944100470999</v>
      </c>
      <c r="C16" s="7">
        <v>10014.9337800258</v>
      </c>
      <c r="D16" s="6">
        <v>120.584054821804</v>
      </c>
      <c r="E16">
        <v>23</v>
      </c>
      <c r="F16" s="3">
        <v>-0.54356719097591299</v>
      </c>
      <c r="G16" t="s">
        <v>5</v>
      </c>
      <c r="H16" t="s">
        <v>17</v>
      </c>
      <c r="I16" t="s">
        <v>44</v>
      </c>
      <c r="J16" t="s">
        <v>45</v>
      </c>
      <c r="K16">
        <v>241.168109643609</v>
      </c>
      <c r="L16">
        <v>-1.2040424576975401E-2</v>
      </c>
      <c r="M16" s="11">
        <v>10014.9337800258</v>
      </c>
      <c r="N16" s="16">
        <f>+Tabla1[[#This Row],[alfa0]]+Tabla1[[#This Row],[alfa1]]*Tabla1[[#This Row],[Precio($)]]</f>
        <v>120.58405482180521</v>
      </c>
      <c r="O16" s="13">
        <f>+Tabla1[[#This Row],[alfa0]]*Tabla1[[#This Row],[Precio($)]]+Tabla1[[#This Row],[alfa1]]*Tabla1[[#This Row],[Precio($)]]*Tabla1[[#This Row],[Precio($)]]</f>
        <v>1207641.3239673798</v>
      </c>
      <c r="P16" s="16">
        <v>120.584054821804</v>
      </c>
      <c r="Q16" s="12">
        <f>+(Tabla1[[#This Row],[Ventas2(u)]]-Tabla1[[#This Row],[alfa0]])/Tabla1[[#This Row],[alfa1]]</f>
        <v>10014.9337800259</v>
      </c>
      <c r="R16" s="13">
        <f>+Tabla1[[#This Row],[Precio2($)]]*Tabla1[[#This Row],[Ventas2(u)]]</f>
        <v>1207641.32396738</v>
      </c>
    </row>
    <row r="17" spans="1:18" ht="18" x14ac:dyDescent="0.35">
      <c r="A17" s="2" t="s">
        <v>46</v>
      </c>
      <c r="B17" s="4">
        <v>1.34820514818988</v>
      </c>
      <c r="C17" s="7">
        <v>11336.771811345599</v>
      </c>
      <c r="D17" s="6">
        <v>38.374603894671303</v>
      </c>
      <c r="E17">
        <v>17</v>
      </c>
      <c r="F17" s="3">
        <v>-0.112213118852863</v>
      </c>
      <c r="G17" t="s">
        <v>5</v>
      </c>
      <c r="H17" t="s">
        <v>6</v>
      </c>
      <c r="I17" t="s">
        <v>47</v>
      </c>
      <c r="J17" t="s">
        <v>48</v>
      </c>
      <c r="K17">
        <v>76.749207789342606</v>
      </c>
      <c r="L17">
        <v>-3.3849674786844502E-3</v>
      </c>
      <c r="M17" s="11">
        <v>11336.771811345599</v>
      </c>
      <c r="N17" s="16">
        <f>+Tabla1[[#This Row],[alfa0]]+Tabla1[[#This Row],[alfa1]]*Tabla1[[#This Row],[Precio($)]]</f>
        <v>38.374603894671147</v>
      </c>
      <c r="O17" s="13">
        <f>+Tabla1[[#This Row],[alfa0]]*Tabla1[[#This Row],[Precio($)]]+Tabla1[[#This Row],[alfa1]]*Tabla1[[#This Row],[Precio($)]]*Tabla1[[#This Row],[Precio($)]]</f>
        <v>435044.12770466093</v>
      </c>
      <c r="P17" s="16">
        <v>38.374603894671303</v>
      </c>
      <c r="Q17" s="12">
        <f>+(Tabla1[[#This Row],[Ventas2(u)]]-Tabla1[[#This Row],[alfa0]])/Tabla1[[#This Row],[alfa1]]</f>
        <v>11336.771811345552</v>
      </c>
      <c r="R17" s="13">
        <f>+Tabla1[[#This Row],[Precio2($)]]*Tabla1[[#This Row],[Ventas2(u)]]</f>
        <v>435044.12770466087</v>
      </c>
    </row>
    <row r="18" spans="1:18" ht="18" x14ac:dyDescent="0.35">
      <c r="A18" s="2" t="s">
        <v>49</v>
      </c>
      <c r="B18" s="4">
        <v>3.8565770997647801</v>
      </c>
      <c r="C18" s="7">
        <v>6594.8958605370699</v>
      </c>
      <c r="D18" s="6">
        <v>48.890342319860302</v>
      </c>
      <c r="E18">
        <v>18</v>
      </c>
      <c r="F18" s="3">
        <v>-0.58393503283744996</v>
      </c>
      <c r="G18" s="18" t="s">
        <v>5</v>
      </c>
      <c r="H18" t="s">
        <v>10</v>
      </c>
      <c r="I18" t="s">
        <v>50</v>
      </c>
      <c r="J18" t="s">
        <v>51</v>
      </c>
      <c r="K18">
        <v>97.780684639720604</v>
      </c>
      <c r="L18">
        <v>-7.4133607798742103E-3</v>
      </c>
      <c r="M18" s="11">
        <v>6594.8958605370699</v>
      </c>
      <c r="N18" s="16">
        <f>+Tabla1[[#This Row],[alfa0]]+Tabla1[[#This Row],[alfa1]]*Tabla1[[#This Row],[Precio($)]]</f>
        <v>48.890342319860309</v>
      </c>
      <c r="O18" s="13">
        <f>+Tabla1[[#This Row],[alfa0]]*Tabla1[[#This Row],[Precio($)]]+Tabla1[[#This Row],[alfa1]]*Tabla1[[#This Row],[Precio($)]]*Tabla1[[#This Row],[Precio($)]]</f>
        <v>322426.71618548711</v>
      </c>
      <c r="P18" s="16">
        <v>48.890342319860302</v>
      </c>
      <c r="Q18" s="12">
        <f>+(Tabla1[[#This Row],[Ventas2(u)]]-Tabla1[[#This Row],[alfa0]])/Tabla1[[#This Row],[alfa1]]</f>
        <v>6594.8958605370708</v>
      </c>
      <c r="R18" s="13">
        <f>+Tabla1[[#This Row],[Precio2($)]]*Tabla1[[#This Row],[Ventas2(u)]]</f>
        <v>322426.71618548705</v>
      </c>
    </row>
    <row r="19" spans="1:18" ht="18" x14ac:dyDescent="0.35">
      <c r="A19" s="2" t="s">
        <v>52</v>
      </c>
      <c r="B19" s="4">
        <v>0.59054082485652604</v>
      </c>
      <c r="C19" s="7">
        <v>15313.4958518618</v>
      </c>
      <c r="D19" s="6">
        <v>19.5692919719102</v>
      </c>
      <c r="E19">
        <v>20</v>
      </c>
      <c r="F19" s="3">
        <v>-0.11103605034818401</v>
      </c>
      <c r="G19" s="18" t="s">
        <v>55</v>
      </c>
      <c r="H19" t="s">
        <v>56</v>
      </c>
      <c r="I19" t="s">
        <v>53</v>
      </c>
      <c r="J19" t="s">
        <v>54</v>
      </c>
      <c r="K19">
        <v>39.1385839438204</v>
      </c>
      <c r="L19">
        <v>-1.27791146849927E-3</v>
      </c>
      <c r="M19" s="11">
        <v>15313.4958518618</v>
      </c>
      <c r="N19" s="16">
        <f>+Tabla1[[#This Row],[alfa0]]+Tabla1[[#This Row],[alfa1]]*Tabla1[[#This Row],[Precio($)]]</f>
        <v>19.569291971910207</v>
      </c>
      <c r="O19" s="13">
        <f>+Tabla1[[#This Row],[alfa0]]*Tabla1[[#This Row],[Precio($)]]+Tabla1[[#This Row],[alfa1]]*Tabla1[[#This Row],[Precio($)]]*Tabla1[[#This Row],[Precio($)]]</f>
        <v>299674.27143571939</v>
      </c>
      <c r="P19" s="16">
        <v>19.5692919719102</v>
      </c>
      <c r="Q19" s="12">
        <f>+(Tabla1[[#This Row],[Ventas2(u)]]-Tabla1[[#This Row],[alfa0]])/Tabla1[[#This Row],[alfa1]]</f>
        <v>15313.495851861806</v>
      </c>
      <c r="R19" s="13">
        <f>+Tabla1[[#This Row],[Precio2($)]]*Tabla1[[#This Row],[Ventas2(u)]]</f>
        <v>299674.27143571939</v>
      </c>
    </row>
    <row r="20" spans="1:18" ht="18" x14ac:dyDescent="0.35">
      <c r="A20" s="2" t="s">
        <v>57</v>
      </c>
      <c r="B20" s="4">
        <v>5.6787756292994702</v>
      </c>
      <c r="C20" s="7">
        <v>4472.2210976934603</v>
      </c>
      <c r="D20" s="6">
        <v>71.677511525771294</v>
      </c>
      <c r="E20">
        <v>19</v>
      </c>
      <c r="F20" s="3">
        <v>-0.481790146546061</v>
      </c>
      <c r="G20" t="s">
        <v>5</v>
      </c>
      <c r="H20" t="s">
        <v>10</v>
      </c>
      <c r="I20" t="s">
        <v>58</v>
      </c>
      <c r="J20" t="s">
        <v>59</v>
      </c>
      <c r="K20">
        <v>143.35502305154299</v>
      </c>
      <c r="L20">
        <v>-1.6027273687953099E-2</v>
      </c>
      <c r="M20" s="11">
        <v>4472.2210976934603</v>
      </c>
      <c r="N20" s="16">
        <f>+Tabla1[[#This Row],[alfa0]]+Tabla1[[#This Row],[alfa1]]*Tabla1[[#This Row],[Precio($)]]</f>
        <v>71.677511525771862</v>
      </c>
      <c r="O20" s="13">
        <f>+Tabla1[[#This Row],[alfa0]]*Tabla1[[#This Row],[Precio($)]]+Tabla1[[#This Row],[alfa1]]*Tabla1[[#This Row],[Precio($)]]*Tabla1[[#This Row],[Precio($)]]</f>
        <v>320557.67927572306</v>
      </c>
      <c r="P20" s="16">
        <v>71.677511525771294</v>
      </c>
      <c r="Q20" s="12">
        <f>+(Tabla1[[#This Row],[Ventas2(u)]]-Tabla1[[#This Row],[alfa0]])/Tabla1[[#This Row],[alfa1]]</f>
        <v>4472.2210976934957</v>
      </c>
      <c r="R20" s="13">
        <f>+Tabla1[[#This Row],[Precio2($)]]*Tabla1[[#This Row],[Ventas2(u)]]</f>
        <v>320557.67927572312</v>
      </c>
    </row>
    <row r="21" spans="1:18" ht="18" x14ac:dyDescent="0.35">
      <c r="A21" s="2" t="s">
        <v>60</v>
      </c>
      <c r="B21" s="4">
        <v>4.4877091825499704</v>
      </c>
      <c r="C21" s="7">
        <v>12948.2049767833</v>
      </c>
      <c r="D21" s="6">
        <v>34.61680437727</v>
      </c>
      <c r="E21">
        <v>20</v>
      </c>
      <c r="F21" s="3">
        <v>-0.134744100190373</v>
      </c>
      <c r="G21" t="s">
        <v>5</v>
      </c>
      <c r="H21" t="s">
        <v>10</v>
      </c>
      <c r="I21" t="s">
        <v>61</v>
      </c>
      <c r="J21" t="s">
        <v>62</v>
      </c>
      <c r="K21">
        <v>69.233608754540001</v>
      </c>
      <c r="L21">
        <v>-2.67348288348381E-3</v>
      </c>
      <c r="M21" s="11">
        <v>12948.2049767833</v>
      </c>
      <c r="N21" s="16">
        <f>+Tabla1[[#This Row],[alfa0]]+Tabla1[[#This Row],[alfa1]]*Tabla1[[#This Row],[Precio($)]]</f>
        <v>34.616804377269965</v>
      </c>
      <c r="O21" s="13">
        <f>+Tabla1[[#This Row],[alfa0]]*Tabla1[[#This Row],[Precio($)]]+Tabla1[[#This Row],[alfa1]]*Tabla1[[#This Row],[Precio($)]]*Tabla1[[#This Row],[Precio($)]]</f>
        <v>448225.47871810087</v>
      </c>
      <c r="P21" s="16">
        <v>34.61680437727</v>
      </c>
      <c r="Q21" s="12">
        <f>+(Tabla1[[#This Row],[Ventas2(u)]]-Tabla1[[#This Row],[alfa0]])/Tabla1[[#This Row],[alfa1]]</f>
        <v>12948.204976783287</v>
      </c>
      <c r="R21" s="13">
        <f>+Tabla1[[#This Row],[Precio2($)]]*Tabla1[[#This Row],[Ventas2(u)]]</f>
        <v>448225.47871810087</v>
      </c>
    </row>
    <row r="22" spans="1:18" ht="18" x14ac:dyDescent="0.35">
      <c r="A22" s="2" t="s">
        <v>63</v>
      </c>
      <c r="B22" s="4">
        <v>11.8830253800348</v>
      </c>
      <c r="C22" s="7">
        <v>8308.9257115126493</v>
      </c>
      <c r="D22" s="6">
        <v>147.79291832501499</v>
      </c>
      <c r="E22">
        <v>13</v>
      </c>
      <c r="F22" s="3">
        <v>-0.64409322618501297</v>
      </c>
      <c r="G22" t="s">
        <v>5</v>
      </c>
      <c r="H22" t="s">
        <v>17</v>
      </c>
      <c r="I22" t="s">
        <v>64</v>
      </c>
      <c r="J22" t="s">
        <v>65</v>
      </c>
      <c r="K22">
        <v>295.58583665003101</v>
      </c>
      <c r="L22">
        <v>-1.77872475283101E-2</v>
      </c>
      <c r="M22" s="11">
        <v>8308.9257115126493</v>
      </c>
      <c r="N22" s="16">
        <f>+Tabla1[[#This Row],[alfa0]]+Tabla1[[#This Row],[alfa1]]*Tabla1[[#This Row],[Precio($)]]</f>
        <v>147.79291832501539</v>
      </c>
      <c r="O22" s="13">
        <f>+Tabla1[[#This Row],[alfa0]]*Tabla1[[#This Row],[Precio($)]]+Tabla1[[#This Row],[alfa1]]*Tabla1[[#This Row],[Precio($)]]*Tabla1[[#This Row],[Precio($)]]</f>
        <v>1228000.3790502094</v>
      </c>
      <c r="P22" s="16">
        <v>147.79291832501499</v>
      </c>
      <c r="Q22" s="12">
        <f>+(Tabla1[[#This Row],[Ventas2(u)]]-Tabla1[[#This Row],[alfa0]])/Tabla1[[#This Row],[alfa1]]</f>
        <v>8308.9257115126729</v>
      </c>
      <c r="R22" s="13">
        <f>+Tabla1[[#This Row],[Precio2($)]]*Tabla1[[#This Row],[Ventas2(u)]]</f>
        <v>1228000.3790502097</v>
      </c>
    </row>
    <row r="23" spans="1:18" ht="18" x14ac:dyDescent="0.35">
      <c r="A23" s="2" t="s">
        <v>66</v>
      </c>
      <c r="B23" s="4">
        <v>5.35839550702784</v>
      </c>
      <c r="C23" s="7">
        <v>12968.1667917166</v>
      </c>
      <c r="D23" s="6">
        <v>43.459790983741499</v>
      </c>
      <c r="E23">
        <v>17</v>
      </c>
      <c r="F23" s="3">
        <v>-0.41450373861201201</v>
      </c>
      <c r="G23" t="s">
        <v>5</v>
      </c>
      <c r="H23" t="s">
        <v>10</v>
      </c>
      <c r="I23" t="s">
        <v>67</v>
      </c>
      <c r="J23" t="s">
        <v>68</v>
      </c>
      <c r="K23">
        <v>86.919581967483097</v>
      </c>
      <c r="L23">
        <v>-3.3512671206158001E-3</v>
      </c>
      <c r="M23" s="11">
        <v>12968.1667917166</v>
      </c>
      <c r="N23" s="16">
        <f>+Tabla1[[#This Row],[alfa0]]+Tabla1[[#This Row],[alfa1]]*Tabla1[[#This Row],[Precio($)]]</f>
        <v>43.45979098374157</v>
      </c>
      <c r="O23" s="13">
        <f>+Tabla1[[#This Row],[alfa0]]*Tabla1[[#This Row],[Precio($)]]+Tabla1[[#This Row],[alfa1]]*Tabla1[[#This Row],[Precio($)]]*Tabla1[[#This Row],[Precio($)]]</f>
        <v>563593.81821030204</v>
      </c>
      <c r="P23" s="16">
        <v>43.459790983741499</v>
      </c>
      <c r="Q23" s="12">
        <f>+(Tabla1[[#This Row],[Ventas2(u)]]-Tabla1[[#This Row],[alfa0]])/Tabla1[[#This Row],[alfa1]]</f>
        <v>12968.166791716621</v>
      </c>
      <c r="R23" s="13">
        <f>+Tabla1[[#This Row],[Precio2($)]]*Tabla1[[#This Row],[Ventas2(u)]]</f>
        <v>563593.81821030192</v>
      </c>
    </row>
    <row r="24" spans="1:18" ht="18" x14ac:dyDescent="0.35">
      <c r="A24" s="2" t="s">
        <v>69</v>
      </c>
      <c r="B24" s="4">
        <v>0.21896241623101301</v>
      </c>
      <c r="C24" s="7">
        <v>41818.905543817498</v>
      </c>
      <c r="D24" s="6">
        <v>19.799839787949701</v>
      </c>
      <c r="E24">
        <v>12</v>
      </c>
      <c r="F24" s="3">
        <v>-6.3363514991296693E-2</v>
      </c>
      <c r="G24" t="s">
        <v>55</v>
      </c>
      <c r="H24" t="s">
        <v>56</v>
      </c>
      <c r="I24" t="s">
        <v>70</v>
      </c>
      <c r="J24" t="s">
        <v>71</v>
      </c>
      <c r="K24">
        <v>39.599679575899401</v>
      </c>
      <c r="L24">
        <v>-4.7346623567667498E-4</v>
      </c>
      <c r="M24" s="11">
        <v>41818.905543817498</v>
      </c>
      <c r="N24" s="16">
        <f>+Tabla1[[#This Row],[alfa0]]+Tabla1[[#This Row],[alfa1]]*Tabla1[[#This Row],[Precio($)]]</f>
        <v>19.799839787949697</v>
      </c>
      <c r="O24" s="13">
        <f>+Tabla1[[#This Row],[alfa0]]*Tabla1[[#This Row],[Precio($)]]+Tabla1[[#This Row],[alfa1]]*Tabla1[[#This Row],[Precio($)]]*Tabla1[[#This Row],[Precio($)]]</f>
        <v>828007.62987498788</v>
      </c>
      <c r="P24" s="16">
        <v>19.799839787949701</v>
      </c>
      <c r="Q24" s="12">
        <f>+(Tabla1[[#This Row],[Ventas2(u)]]-Tabla1[[#This Row],[alfa0]])/Tabla1[[#This Row],[alfa1]]</f>
        <v>41818.905543817491</v>
      </c>
      <c r="R24" s="13">
        <f>+Tabla1[[#This Row],[Precio2($)]]*Tabla1[[#This Row],[Ventas2(u)]]</f>
        <v>828007.62987498788</v>
      </c>
    </row>
    <row r="25" spans="1:18" ht="18" x14ac:dyDescent="0.35">
      <c r="A25" s="2" t="s">
        <v>72</v>
      </c>
      <c r="B25" s="4">
        <v>0.96989671002917899</v>
      </c>
      <c r="C25" s="7">
        <v>18235.5555532129</v>
      </c>
      <c r="D25" s="6">
        <v>18.102156074438501</v>
      </c>
      <c r="E25">
        <v>19</v>
      </c>
      <c r="F25" s="3">
        <v>-0.27352615409522801</v>
      </c>
      <c r="G25" t="s">
        <v>55</v>
      </c>
      <c r="H25" t="s">
        <v>56</v>
      </c>
      <c r="I25" t="s">
        <v>73</v>
      </c>
      <c r="J25" t="s">
        <v>74</v>
      </c>
      <c r="K25">
        <v>36.204312148877101</v>
      </c>
      <c r="L25">
        <v>-9.9268464959100899E-4</v>
      </c>
      <c r="M25" s="11">
        <v>18235.5555532129</v>
      </c>
      <c r="N25" s="16">
        <f>+Tabla1[[#This Row],[alfa0]]+Tabla1[[#This Row],[alfa1]]*Tabla1[[#This Row],[Precio($)]]</f>
        <v>18.102156074438575</v>
      </c>
      <c r="O25" s="13">
        <f>+Tabla1[[#This Row],[alfa0]]*Tabla1[[#This Row],[Precio($)]]+Tabla1[[#This Row],[alfa1]]*Tabla1[[#This Row],[Precio($)]]*Tabla1[[#This Row],[Precio($)]]</f>
        <v>330102.872728355</v>
      </c>
      <c r="P25" s="16">
        <v>18.102156074438501</v>
      </c>
      <c r="Q25" s="12">
        <f>+(Tabla1[[#This Row],[Ventas2(u)]]-Tabla1[[#This Row],[alfa0]])/Tabla1[[#This Row],[alfa1]]</f>
        <v>18235.555553212977</v>
      </c>
      <c r="R25" s="13">
        <f>+Tabla1[[#This Row],[Precio2($)]]*Tabla1[[#This Row],[Ventas2(u)]]</f>
        <v>330102.872728355</v>
      </c>
    </row>
    <row r="26" spans="1:18" ht="18" x14ac:dyDescent="0.35">
      <c r="A26" s="2" t="s">
        <v>75</v>
      </c>
      <c r="B26" s="4">
        <v>9.3135265214971898</v>
      </c>
      <c r="C26" s="7">
        <v>7742.1449469352501</v>
      </c>
      <c r="D26" s="6">
        <v>90.965479901690102</v>
      </c>
      <c r="E26">
        <v>20</v>
      </c>
      <c r="F26" s="3">
        <v>-0.35195949112184499</v>
      </c>
      <c r="G26" t="s">
        <v>5</v>
      </c>
      <c r="H26" t="s">
        <v>17</v>
      </c>
      <c r="I26" t="s">
        <v>76</v>
      </c>
      <c r="J26" t="s">
        <v>77</v>
      </c>
      <c r="K26">
        <v>181.93095980338001</v>
      </c>
      <c r="L26">
        <v>-1.17493899333025E-2</v>
      </c>
      <c r="M26" s="11">
        <v>7742.1449469352501</v>
      </c>
      <c r="N26" s="16">
        <f>+Tabla1[[#This Row],[alfa0]]+Tabla1[[#This Row],[alfa1]]*Tabla1[[#This Row],[Precio($)]]</f>
        <v>90.965479901690159</v>
      </c>
      <c r="O26" s="13">
        <f>+Tabla1[[#This Row],[alfa0]]*Tabla1[[#This Row],[Precio($)]]+Tabla1[[#This Row],[alfa1]]*Tabla1[[#This Row],[Precio($)]]*Tabla1[[#This Row],[Precio($)]]</f>
        <v>704267.93056641042</v>
      </c>
      <c r="P26" s="16">
        <v>90.965479901690102</v>
      </c>
      <c r="Q26" s="12">
        <f>+(Tabla1[[#This Row],[Ventas2(u)]]-Tabla1[[#This Row],[alfa0]])/Tabla1[[#This Row],[alfa1]]</f>
        <v>7742.1449469352547</v>
      </c>
      <c r="R26" s="13">
        <f>+Tabla1[[#This Row],[Precio2($)]]*Tabla1[[#This Row],[Ventas2(u)]]</f>
        <v>704267.93056641053</v>
      </c>
    </row>
    <row r="27" spans="1:18" ht="18" x14ac:dyDescent="0.35">
      <c r="A27" s="2" t="s">
        <v>78</v>
      </c>
      <c r="B27" s="4">
        <v>0.57667757064617997</v>
      </c>
      <c r="C27" s="7">
        <v>21697.381260925999</v>
      </c>
      <c r="D27" s="6">
        <v>13.355601642385</v>
      </c>
      <c r="E27">
        <v>20</v>
      </c>
      <c r="F27" s="3">
        <v>-6.14952168118158E-2</v>
      </c>
      <c r="G27" t="s">
        <v>55</v>
      </c>
      <c r="H27" t="s">
        <v>56</v>
      </c>
      <c r="I27" t="s">
        <v>79</v>
      </c>
      <c r="J27" t="s">
        <v>80</v>
      </c>
      <c r="K27">
        <v>26.711203284770001</v>
      </c>
      <c r="L27">
        <v>-6.1553979633646499E-4</v>
      </c>
      <c r="M27" s="11">
        <v>21697.381260925999</v>
      </c>
      <c r="N27" s="16">
        <f>+Tabla1[[#This Row],[alfa0]]+Tabla1[[#This Row],[alfa1]]*Tabla1[[#This Row],[Precio($)]]</f>
        <v>13.355601642384979</v>
      </c>
      <c r="O27" s="13">
        <f>+Tabla1[[#This Row],[alfa0]]*Tabla1[[#This Row],[Precio($)]]+Tabla1[[#This Row],[alfa1]]*Tabla1[[#This Row],[Precio($)]]*Tabla1[[#This Row],[Precio($)]]</f>
        <v>289781.58080387634</v>
      </c>
      <c r="P27" s="16">
        <v>13.355601642385</v>
      </c>
      <c r="Q27" s="12">
        <f>+(Tabla1[[#This Row],[Ventas2(u)]]-Tabla1[[#This Row],[alfa0]])/Tabla1[[#This Row],[alfa1]]</f>
        <v>21697.381260925966</v>
      </c>
      <c r="R27" s="13">
        <f>+Tabla1[[#This Row],[Precio2($)]]*Tabla1[[#This Row],[Ventas2(u)]]</f>
        <v>289781.58080387634</v>
      </c>
    </row>
    <row r="28" spans="1:18" ht="18" x14ac:dyDescent="0.35">
      <c r="A28" s="2" t="s">
        <v>81</v>
      </c>
      <c r="B28" s="4">
        <v>2.3237161866191398</v>
      </c>
      <c r="C28" s="7">
        <v>23429.7759273714</v>
      </c>
      <c r="D28" s="6">
        <v>13.6253181723634</v>
      </c>
      <c r="E28">
        <v>18</v>
      </c>
      <c r="F28" s="3">
        <v>-6.4512145191942497E-2</v>
      </c>
      <c r="G28" t="s">
        <v>5</v>
      </c>
      <c r="H28" t="s">
        <v>6</v>
      </c>
      <c r="I28" t="s">
        <v>82</v>
      </c>
      <c r="J28" t="s">
        <v>83</v>
      </c>
      <c r="K28">
        <v>27.250636344726701</v>
      </c>
      <c r="L28">
        <v>-5.8153856078691098E-4</v>
      </c>
      <c r="M28" s="11">
        <v>23429.7759273714</v>
      </c>
      <c r="N28" s="16">
        <f>+Tabla1[[#This Row],[alfa0]]+Tabla1[[#This Row],[alfa1]]*Tabla1[[#This Row],[Precio($)]]</f>
        <v>13.625318172363324</v>
      </c>
      <c r="O28" s="13">
        <f>+Tabla1[[#This Row],[alfa0]]*Tabla1[[#This Row],[Precio($)]]+Tabla1[[#This Row],[alfa1]]*Tabla1[[#This Row],[Precio($)]]*Tabla1[[#This Row],[Precio($)]]</f>
        <v>319238.15171761427</v>
      </c>
      <c r="P28" s="16">
        <v>13.6253181723634</v>
      </c>
      <c r="Q28" s="12">
        <f>+(Tabla1[[#This Row],[Ventas2(u)]]-Tabla1[[#This Row],[alfa0]])/Tabla1[[#This Row],[alfa1]]</f>
        <v>23429.775927371269</v>
      </c>
      <c r="R28" s="13">
        <f>+Tabla1[[#This Row],[Precio2($)]]*Tabla1[[#This Row],[Ventas2(u)]]</f>
        <v>319238.15171761427</v>
      </c>
    </row>
    <row r="29" spans="1:18" ht="18" x14ac:dyDescent="0.35">
      <c r="A29" s="2" t="s">
        <v>84</v>
      </c>
      <c r="B29" s="4">
        <v>9.1995949162668094</v>
      </c>
      <c r="C29" s="7">
        <v>12197.7990341205</v>
      </c>
      <c r="D29" s="6">
        <v>67.789946375140403</v>
      </c>
      <c r="E29">
        <v>17</v>
      </c>
      <c r="F29" s="3">
        <v>-0.37074506895463999</v>
      </c>
      <c r="G29" t="s">
        <v>5</v>
      </c>
      <c r="H29" t="s">
        <v>17</v>
      </c>
      <c r="I29" t="s">
        <v>85</v>
      </c>
      <c r="J29" t="s">
        <v>86</v>
      </c>
      <c r="K29">
        <v>135.579892750281</v>
      </c>
      <c r="L29">
        <v>-5.5575556037211196E-3</v>
      </c>
      <c r="M29" s="11">
        <v>12197.7990341205</v>
      </c>
      <c r="N29" s="16">
        <f>+Tabla1[[#This Row],[alfa0]]+Tabla1[[#This Row],[alfa1]]*Tabla1[[#This Row],[Precio($)]]</f>
        <v>67.789946375140559</v>
      </c>
      <c r="O29" s="13">
        <f>+Tabla1[[#This Row],[alfa0]]*Tabla1[[#This Row],[Precio($)]]+Tabla1[[#This Row],[alfa1]]*Tabla1[[#This Row],[Precio($)]]*Tabla1[[#This Row],[Precio($)]]</f>
        <v>826888.14241777</v>
      </c>
      <c r="P29" s="16">
        <v>67.789946375140403</v>
      </c>
      <c r="Q29" s="12">
        <f>+(Tabla1[[#This Row],[Ventas2(u)]]-Tabla1[[#This Row],[alfa0]])/Tabla1[[#This Row],[alfa1]]</f>
        <v>12197.799034120528</v>
      </c>
      <c r="R29" s="13">
        <f>+Tabla1[[#This Row],[Precio2($)]]*Tabla1[[#This Row],[Ventas2(u)]]</f>
        <v>826888.14241777</v>
      </c>
    </row>
    <row r="30" spans="1:18" ht="18" x14ac:dyDescent="0.35">
      <c r="A30" s="2" t="s">
        <v>87</v>
      </c>
      <c r="B30" s="4">
        <v>5.2601535877569701</v>
      </c>
      <c r="C30" s="7">
        <v>9191.6187265897897</v>
      </c>
      <c r="D30" s="6">
        <v>71.142544977700794</v>
      </c>
      <c r="E30">
        <v>13</v>
      </c>
      <c r="F30" s="3">
        <v>-0.532316977359517</v>
      </c>
      <c r="G30" t="s">
        <v>5</v>
      </c>
      <c r="H30" t="s">
        <v>10</v>
      </c>
      <c r="I30" t="s">
        <v>88</v>
      </c>
      <c r="J30" t="s">
        <v>89</v>
      </c>
      <c r="K30">
        <v>142.28508995540199</v>
      </c>
      <c r="L30">
        <v>-7.7399364675448902E-3</v>
      </c>
      <c r="M30" s="11">
        <v>9191.6187265897897</v>
      </c>
      <c r="N30" s="16">
        <f>+Tabla1[[#This Row],[alfa0]]+Tabla1[[#This Row],[alfa1]]*Tabla1[[#This Row],[Precio($)]]</f>
        <v>71.142544977701149</v>
      </c>
      <c r="O30" s="13">
        <f>+Tabla1[[#This Row],[alfa0]]*Tabla1[[#This Row],[Precio($)]]+Tabla1[[#This Row],[alfa1]]*Tabla1[[#This Row],[Precio($)]]*Tabla1[[#This Row],[Precio($)]]</f>
        <v>653915.14867429424</v>
      </c>
      <c r="P30" s="16">
        <v>71.142544977700794</v>
      </c>
      <c r="Q30" s="12">
        <f>+(Tabla1[[#This Row],[Ventas2(u)]]-Tabla1[[#This Row],[alfa0]])/Tabla1[[#This Row],[alfa1]]</f>
        <v>9191.6187265898352</v>
      </c>
      <c r="R30" s="13">
        <f>+Tabla1[[#This Row],[Precio2($)]]*Tabla1[[#This Row],[Ventas2(u)]]</f>
        <v>653915.14867429424</v>
      </c>
    </row>
    <row r="31" spans="1:18" ht="18" x14ac:dyDescent="0.35">
      <c r="A31" s="2" t="s">
        <v>90</v>
      </c>
      <c r="B31" s="4">
        <v>4.85182028964645</v>
      </c>
      <c r="C31" s="7">
        <v>11229.5723713766</v>
      </c>
      <c r="D31" s="6">
        <v>40.012594718831998</v>
      </c>
      <c r="E31">
        <v>12</v>
      </c>
      <c r="F31" s="3">
        <v>-0.145440717495806</v>
      </c>
      <c r="G31" t="s">
        <v>5</v>
      </c>
      <c r="H31" t="s">
        <v>10</v>
      </c>
      <c r="I31" t="s">
        <v>91</v>
      </c>
      <c r="J31" t="s">
        <v>92</v>
      </c>
      <c r="K31">
        <v>80.025189437663997</v>
      </c>
      <c r="L31">
        <v>-3.5631450063780901E-3</v>
      </c>
      <c r="M31" s="11">
        <v>11229.5723713766</v>
      </c>
      <c r="N31" s="16">
        <f>+Tabla1[[#This Row],[alfa0]]+Tabla1[[#This Row],[alfa1]]*Tabla1[[#This Row],[Precio($)]]</f>
        <v>40.012594718832098</v>
      </c>
      <c r="O31" s="13">
        <f>+Tabla1[[#This Row],[alfa0]]*Tabla1[[#This Row],[Precio($)]]+Tabla1[[#This Row],[alfa1]]*Tabla1[[#This Row],[Precio($)]]*Tabla1[[#This Row],[Precio($)]]</f>
        <v>449324.32816168619</v>
      </c>
      <c r="P31" s="16">
        <v>40.012594718831998</v>
      </c>
      <c r="Q31" s="12">
        <f>+(Tabla1[[#This Row],[Ventas2(u)]]-Tabla1[[#This Row],[alfa0]])/Tabla1[[#This Row],[alfa1]]</f>
        <v>11229.572371376627</v>
      </c>
      <c r="R31" s="13">
        <f>+Tabla1[[#This Row],[Precio2($)]]*Tabla1[[#This Row],[Ventas2(u)]]</f>
        <v>449324.32816168613</v>
      </c>
    </row>
    <row r="32" spans="1:18" ht="18" x14ac:dyDescent="0.35">
      <c r="A32" s="2" t="s">
        <v>93</v>
      </c>
      <c r="B32" s="4">
        <v>2.9826513160203501</v>
      </c>
      <c r="C32" s="7">
        <v>13612.1914732801</v>
      </c>
      <c r="D32" s="6">
        <v>24.758654815796</v>
      </c>
      <c r="E32">
        <v>18</v>
      </c>
      <c r="F32" s="3">
        <v>-0.225627708404293</v>
      </c>
      <c r="G32" t="s">
        <v>5</v>
      </c>
      <c r="H32" t="s">
        <v>6</v>
      </c>
      <c r="I32" t="s">
        <v>94</v>
      </c>
      <c r="J32" t="s">
        <v>95</v>
      </c>
      <c r="K32">
        <v>49.517309631592099</v>
      </c>
      <c r="L32">
        <v>-1.8188588416784899E-3</v>
      </c>
      <c r="M32" s="11">
        <v>13612.1914732801</v>
      </c>
      <c r="N32" s="16">
        <f>+Tabla1[[#This Row],[alfa0]]+Tabla1[[#This Row],[alfa1]]*Tabla1[[#This Row],[Precio($)]]</f>
        <v>24.758654815796039</v>
      </c>
      <c r="O32" s="13">
        <f>+Tabla1[[#This Row],[alfa0]]*Tabla1[[#This Row],[Precio($)]]+Tabla1[[#This Row],[alfa1]]*Tabla1[[#This Row],[Precio($)]]*Tabla1[[#This Row],[Precio($)]]</f>
        <v>337019.54997346416</v>
      </c>
      <c r="P32" s="16">
        <v>24.758654815796</v>
      </c>
      <c r="Q32" s="12">
        <f>+(Tabla1[[#This Row],[Ventas2(u)]]-Tabla1[[#This Row],[alfa0]])/Tabla1[[#This Row],[alfa1]]</f>
        <v>13612.191473280121</v>
      </c>
      <c r="R32" s="13">
        <f>+Tabla1[[#This Row],[Precio2($)]]*Tabla1[[#This Row],[Ventas2(u)]]</f>
        <v>337019.54997346411</v>
      </c>
    </row>
    <row r="33" spans="1:18" ht="18" x14ac:dyDescent="0.35">
      <c r="A33" s="2" t="s">
        <v>96</v>
      </c>
      <c r="B33" s="4">
        <v>0.45927769659134998</v>
      </c>
      <c r="C33" s="7">
        <v>24337.8316571002</v>
      </c>
      <c r="D33" s="6">
        <v>11.357179174393799</v>
      </c>
      <c r="E33">
        <v>19</v>
      </c>
      <c r="F33" s="3">
        <v>-0.155546310755586</v>
      </c>
      <c r="G33" t="s">
        <v>55</v>
      </c>
      <c r="H33" t="s">
        <v>56</v>
      </c>
      <c r="I33" t="s">
        <v>97</v>
      </c>
      <c r="J33" t="s">
        <v>98</v>
      </c>
      <c r="K33">
        <v>22.714358348787599</v>
      </c>
      <c r="L33">
        <v>-4.6664712511808901E-4</v>
      </c>
      <c r="M33" s="11">
        <v>24337.8316571002</v>
      </c>
      <c r="N33" s="16">
        <f>+Tabla1[[#This Row],[alfa0]]+Tabla1[[#This Row],[alfa1]]*Tabla1[[#This Row],[Precio($)]]</f>
        <v>11.357179174393774</v>
      </c>
      <c r="O33" s="13">
        <f>+Tabla1[[#This Row],[alfa0]]*Tabla1[[#This Row],[Precio($)]]+Tabla1[[#This Row],[alfa1]]*Tabla1[[#This Row],[Precio($)]]*Tabla1[[#This Row],[Precio($)]]</f>
        <v>276409.11484591995</v>
      </c>
      <c r="P33" s="16">
        <v>11.357179174393799</v>
      </c>
      <c r="Q33" s="12">
        <f>+(Tabla1[[#This Row],[Ventas2(u)]]-Tabla1[[#This Row],[alfa0]])/Tabla1[[#This Row],[alfa1]]</f>
        <v>24337.831657100145</v>
      </c>
      <c r="R33" s="13">
        <f>+Tabla1[[#This Row],[Precio2($)]]*Tabla1[[#This Row],[Ventas2(u)]]</f>
        <v>276409.11484591989</v>
      </c>
    </row>
    <row r="34" spans="1:18" ht="18" x14ac:dyDescent="0.35">
      <c r="A34" s="2" t="s">
        <v>99</v>
      </c>
      <c r="B34" s="4">
        <v>2.3612032317821501</v>
      </c>
      <c r="C34" s="7">
        <v>7819.1088113144697</v>
      </c>
      <c r="D34" s="6">
        <v>18.914787159990802</v>
      </c>
      <c r="E34">
        <v>17</v>
      </c>
      <c r="F34" s="3">
        <v>-0.110608853040014</v>
      </c>
      <c r="G34" t="s">
        <v>5</v>
      </c>
      <c r="H34" t="s">
        <v>6</v>
      </c>
      <c r="I34" t="s">
        <v>100</v>
      </c>
      <c r="J34" t="s">
        <v>101</v>
      </c>
      <c r="K34">
        <v>37.829574319981703</v>
      </c>
      <c r="L34">
        <v>-2.41904641774784E-3</v>
      </c>
      <c r="M34" s="11">
        <v>7819.1088113144697</v>
      </c>
      <c r="N34" s="16">
        <f>+Tabla1[[#This Row],[alfa0]]+Tabla1[[#This Row],[alfa1]]*Tabla1[[#This Row],[Precio($)]]</f>
        <v>18.914787159990862</v>
      </c>
      <c r="O34" s="13">
        <f>+Tabla1[[#This Row],[alfa0]]*Tabla1[[#This Row],[Precio($)]]+Tabla1[[#This Row],[alfa1]]*Tabla1[[#This Row],[Precio($)]]*Tabla1[[#This Row],[Precio($)]]</f>
        <v>147896.77894682231</v>
      </c>
      <c r="P34" s="16">
        <v>18.914787159990802</v>
      </c>
      <c r="Q34" s="12">
        <f>+(Tabla1[[#This Row],[Ventas2(u)]]-Tabla1[[#This Row],[alfa0]])/Tabla1[[#This Row],[alfa1]]</f>
        <v>7819.1088113144951</v>
      </c>
      <c r="R34" s="13">
        <f>+Tabla1[[#This Row],[Precio2($)]]*Tabla1[[#This Row],[Ventas2(u)]]</f>
        <v>147896.77894682236</v>
      </c>
    </row>
    <row r="35" spans="1:18" ht="18" x14ac:dyDescent="0.35">
      <c r="A35" s="2" t="s">
        <v>102</v>
      </c>
      <c r="B35" s="4">
        <v>0.96818333790169098</v>
      </c>
      <c r="C35" s="7">
        <v>16594.176080741199</v>
      </c>
      <c r="D35" s="6">
        <v>10.0527315161183</v>
      </c>
      <c r="E35">
        <v>18</v>
      </c>
      <c r="F35" s="3">
        <v>-0.24522538146977099</v>
      </c>
      <c r="G35" t="s">
        <v>55</v>
      </c>
      <c r="H35" t="s">
        <v>56</v>
      </c>
      <c r="I35" t="s">
        <v>103</v>
      </c>
      <c r="J35" t="s">
        <v>104</v>
      </c>
      <c r="K35">
        <v>20.105463032236599</v>
      </c>
      <c r="L35">
        <v>-6.0579877344951196E-4</v>
      </c>
      <c r="M35" s="11">
        <v>16594.176080741199</v>
      </c>
      <c r="N35" s="16">
        <f>+Tabla1[[#This Row],[alfa0]]+Tabla1[[#This Row],[alfa1]]*Tabla1[[#This Row],[Precio($)]]</f>
        <v>10.052731516118351</v>
      </c>
      <c r="O35" s="13">
        <f>+Tabla1[[#This Row],[alfa0]]*Tabla1[[#This Row],[Precio($)]]+Tabla1[[#This Row],[alfa1]]*Tabla1[[#This Row],[Precio($)]]*Tabla1[[#This Row],[Precio($)]]</f>
        <v>166816.79687088434</v>
      </c>
      <c r="P35" s="16">
        <v>10.0527315161183</v>
      </c>
      <c r="Q35" s="12">
        <f>+(Tabla1[[#This Row],[Ventas2(u)]]-Tabla1[[#This Row],[alfa0]])/Tabla1[[#This Row],[alfa1]]</f>
        <v>16594.176080741283</v>
      </c>
      <c r="R35" s="13">
        <f>+Tabla1[[#This Row],[Precio2($)]]*Tabla1[[#This Row],[Ventas2(u)]]</f>
        <v>166816.79687088434</v>
      </c>
    </row>
    <row r="36" spans="1:18" ht="18" x14ac:dyDescent="0.35">
      <c r="A36" s="2" t="s">
        <v>105</v>
      </c>
      <c r="B36" s="4">
        <v>3.2703755342479801</v>
      </c>
      <c r="C36" s="7">
        <v>9664.9661518504108</v>
      </c>
      <c r="D36" s="6">
        <v>19.073725116251701</v>
      </c>
      <c r="E36">
        <v>17</v>
      </c>
      <c r="F36" s="3">
        <v>-0.36496608821188198</v>
      </c>
      <c r="G36" t="s">
        <v>5</v>
      </c>
      <c r="H36" t="s">
        <v>10</v>
      </c>
      <c r="I36" t="s">
        <v>106</v>
      </c>
      <c r="J36" t="s">
        <v>107</v>
      </c>
      <c r="K36">
        <v>38.147450232503402</v>
      </c>
      <c r="L36">
        <v>-1.9734911448810299E-3</v>
      </c>
      <c r="M36" s="11">
        <v>9664.9661518504108</v>
      </c>
      <c r="N36" s="16">
        <f>+Tabla1[[#This Row],[alfa0]]+Tabla1[[#This Row],[alfa1]]*Tabla1[[#This Row],[Precio($)]]</f>
        <v>19.073725116251733</v>
      </c>
      <c r="O36" s="13">
        <f>+Tabla1[[#This Row],[alfa0]]*Tabla1[[#This Row],[Precio($)]]+Tabla1[[#This Row],[alfa1]]*Tabla1[[#This Row],[Precio($)]]*Tabla1[[#This Row],[Precio($)]]</f>
        <v>184346.90763827207</v>
      </c>
      <c r="P36" s="16">
        <v>19.073725116251701</v>
      </c>
      <c r="Q36" s="12">
        <f>+(Tabla1[[#This Row],[Ventas2(u)]]-Tabla1[[#This Row],[alfa0]])/Tabla1[[#This Row],[alfa1]]</f>
        <v>9664.9661518504272</v>
      </c>
      <c r="R36" s="13">
        <f>+Tabla1[[#This Row],[Precio2($)]]*Tabla1[[#This Row],[Ventas2(u)]]</f>
        <v>184346.90763827204</v>
      </c>
    </row>
    <row r="37" spans="1:18" ht="18" x14ac:dyDescent="0.35">
      <c r="A37" s="2" t="s">
        <v>108</v>
      </c>
      <c r="B37" s="4">
        <v>3.6407866198854002</v>
      </c>
      <c r="C37" s="7">
        <v>11632.9155037661</v>
      </c>
      <c r="D37" s="6">
        <v>21.902173328938201</v>
      </c>
      <c r="E37">
        <v>12</v>
      </c>
      <c r="F37" s="3">
        <v>-0.316208940581716</v>
      </c>
      <c r="G37" t="s">
        <v>5</v>
      </c>
      <c r="H37" t="s">
        <v>10</v>
      </c>
      <c r="I37" t="s">
        <v>109</v>
      </c>
      <c r="J37" t="s">
        <v>110</v>
      </c>
      <c r="K37">
        <v>43.804346657876401</v>
      </c>
      <c r="L37">
        <v>-1.8827759319533801E-3</v>
      </c>
      <c r="M37" s="11">
        <v>11632.9155037661</v>
      </c>
      <c r="N37" s="16">
        <f>+Tabla1[[#This Row],[alfa0]]+Tabla1[[#This Row],[alfa1]]*Tabla1[[#This Row],[Precio($)]]</f>
        <v>21.902173328938257</v>
      </c>
      <c r="O37" s="13">
        <f>+Tabla1[[#This Row],[alfa0]]*Tabla1[[#This Row],[Precio($)]]+Tabla1[[#This Row],[alfa1]]*Tabla1[[#This Row],[Precio($)]]*Tabla1[[#This Row],[Precio($)]]</f>
        <v>254786.13168437826</v>
      </c>
      <c r="P37" s="16">
        <v>21.902173328938201</v>
      </c>
      <c r="Q37" s="12">
        <f>+(Tabla1[[#This Row],[Ventas2(u)]]-Tabla1[[#This Row],[alfa0]])/Tabla1[[#This Row],[alfa1]]</f>
        <v>11632.915503766131</v>
      </c>
      <c r="R37" s="13">
        <f>+Tabla1[[#This Row],[Precio2($)]]*Tabla1[[#This Row],[Ventas2(u)]]</f>
        <v>254786.13168437826</v>
      </c>
    </row>
    <row r="38" spans="1:18" ht="18" x14ac:dyDescent="0.35">
      <c r="A38" s="2" t="s">
        <v>111</v>
      </c>
      <c r="B38" s="4">
        <v>0.32443146508403498</v>
      </c>
      <c r="C38" s="7">
        <v>25967.677275540002</v>
      </c>
      <c r="D38" s="6">
        <v>4.2962381854501199</v>
      </c>
      <c r="E38">
        <v>19</v>
      </c>
      <c r="F38" s="3">
        <v>-0.114125236540317</v>
      </c>
      <c r="G38" t="s">
        <v>55</v>
      </c>
      <c r="H38" t="s">
        <v>56</v>
      </c>
      <c r="I38" t="s">
        <v>112</v>
      </c>
      <c r="J38" t="s">
        <v>113</v>
      </c>
      <c r="K38">
        <v>8.5924763709002292</v>
      </c>
      <c r="L38">
        <v>-1.65445609164934E-4</v>
      </c>
      <c r="M38" s="11">
        <v>25967.677275540002</v>
      </c>
      <c r="N38" s="16">
        <f>+Tabla1[[#This Row],[alfa0]]+Tabla1[[#This Row],[alfa1]]*Tabla1[[#This Row],[Precio($)]]</f>
        <v>4.2962381854500995</v>
      </c>
      <c r="O38" s="13">
        <f>+Tabla1[[#This Row],[alfa0]]*Tabla1[[#This Row],[Precio($)]]+Tabla1[[#This Row],[alfa1]]*Tabla1[[#This Row],[Precio($)]]*Tabla1[[#This Row],[Precio($)]]</f>
        <v>111563.32669861976</v>
      </c>
      <c r="P38" s="16">
        <v>4.2962381854501199</v>
      </c>
      <c r="Q38" s="12">
        <f>+(Tabla1[[#This Row],[Ventas2(u)]]-Tabla1[[#This Row],[alfa0]])/Tabla1[[#This Row],[alfa1]]</f>
        <v>25967.677275539882</v>
      </c>
      <c r="R38" s="13">
        <f>+Tabla1[[#This Row],[Precio2($)]]*Tabla1[[#This Row],[Ventas2(u)]]</f>
        <v>111563.32669861977</v>
      </c>
    </row>
    <row r="39" spans="1:18" ht="18" x14ac:dyDescent="0.35">
      <c r="A39" s="2" t="s">
        <v>114</v>
      </c>
      <c r="B39" s="4">
        <v>1.0414664837296299</v>
      </c>
      <c r="C39" s="7">
        <v>34537.547365510203</v>
      </c>
      <c r="D39" s="6">
        <v>7.5839048926232904</v>
      </c>
      <c r="E39">
        <v>15</v>
      </c>
      <c r="F39" s="3">
        <v>-0.178964301287448</v>
      </c>
      <c r="G39" t="s">
        <v>5</v>
      </c>
      <c r="H39" t="s">
        <v>6</v>
      </c>
      <c r="I39" t="s">
        <v>115</v>
      </c>
      <c r="J39" t="s">
        <v>116</v>
      </c>
      <c r="K39">
        <v>15.1678097852466</v>
      </c>
      <c r="L39">
        <v>-2.1958435010925801E-4</v>
      </c>
      <c r="M39" s="11">
        <v>34537.547365510203</v>
      </c>
      <c r="N39" s="16">
        <f>+Tabla1[[#This Row],[alfa0]]+Tabla1[[#This Row],[alfa1]]*Tabla1[[#This Row],[Precio($)]]</f>
        <v>7.5839048926233259</v>
      </c>
      <c r="O39" s="13">
        <f>+Tabla1[[#This Row],[alfa0]]*Tabla1[[#This Row],[Precio($)]]+Tabla1[[#This Row],[alfa1]]*Tabla1[[#This Row],[Precio($)]]*Tabla1[[#This Row],[Precio($)]]</f>
        <v>261929.4744445027</v>
      </c>
      <c r="P39" s="16">
        <v>7.5839048926232904</v>
      </c>
      <c r="Q39" s="12">
        <f>+(Tabla1[[#This Row],[Ventas2(u)]]-Tabla1[[#This Row],[alfa0]])/Tabla1[[#This Row],[alfa1]]</f>
        <v>34537.547365510363</v>
      </c>
      <c r="R39" s="13">
        <f>+Tabla1[[#This Row],[Precio2($)]]*Tabla1[[#This Row],[Ventas2(u)]]</f>
        <v>261929.47444450267</v>
      </c>
    </row>
    <row r="40" spans="1:18" ht="18" x14ac:dyDescent="0.35">
      <c r="A40" s="2" t="s">
        <v>117</v>
      </c>
      <c r="B40" s="4">
        <v>4.0496517492932096</v>
      </c>
      <c r="C40" s="7">
        <v>10577.125858076701</v>
      </c>
      <c r="D40" s="6">
        <v>14.686658473431701</v>
      </c>
      <c r="E40">
        <v>16</v>
      </c>
      <c r="F40" s="3">
        <v>-0.21178107915896899</v>
      </c>
      <c r="G40" t="s">
        <v>5</v>
      </c>
      <c r="H40" t="s">
        <v>10</v>
      </c>
      <c r="I40" t="s">
        <v>118</v>
      </c>
      <c r="J40" t="s">
        <v>119</v>
      </c>
      <c r="K40">
        <v>29.373316946863302</v>
      </c>
      <c r="L40">
        <v>-1.3885301801733699E-3</v>
      </c>
      <c r="M40" s="11">
        <v>10577.125858076701</v>
      </c>
      <c r="N40" s="16">
        <f>+Tabla1[[#This Row],[alfa0]]+Tabla1[[#This Row],[alfa1]]*Tabla1[[#This Row],[Precio($)]]</f>
        <v>14.686658473431651</v>
      </c>
      <c r="O40" s="13">
        <f>+Tabla1[[#This Row],[alfa0]]*Tabla1[[#This Row],[Precio($)]]+Tabla1[[#This Row],[alfa1]]*Tabla1[[#This Row],[Precio($)]]*Tabla1[[#This Row],[Precio($)]]</f>
        <v>155342.63510807519</v>
      </c>
      <c r="P40" s="16">
        <v>14.686658473431701</v>
      </c>
      <c r="Q40" s="12">
        <f>+(Tabla1[[#This Row],[Ventas2(u)]]-Tabla1[[#This Row],[alfa0]])/Tabla1[[#This Row],[alfa1]]</f>
        <v>10577.125858076664</v>
      </c>
      <c r="R40" s="13">
        <f>+Tabla1[[#This Row],[Precio2($)]]*Tabla1[[#This Row],[Ventas2(u)]]</f>
        <v>155342.63510807519</v>
      </c>
    </row>
    <row r="41" spans="1:18" ht="18.600000000000001" thickBot="1" x14ac:dyDescent="0.4">
      <c r="A41" s="2" t="s">
        <v>120</v>
      </c>
      <c r="B41" s="4">
        <v>9.3220118570265598</v>
      </c>
      <c r="C41" s="7">
        <v>10514.114754295</v>
      </c>
      <c r="D41" s="6">
        <v>27.005024595442102</v>
      </c>
      <c r="E41">
        <v>13</v>
      </c>
      <c r="F41" s="3">
        <v>-0.629497204938267</v>
      </c>
      <c r="G41" t="s">
        <v>5</v>
      </c>
      <c r="H41" t="s">
        <v>17</v>
      </c>
      <c r="I41" t="s">
        <v>121</v>
      </c>
      <c r="J41" t="s">
        <v>122</v>
      </c>
      <c r="K41">
        <v>54.010049190884203</v>
      </c>
      <c r="L41">
        <v>-2.5684544278357499E-3</v>
      </c>
      <c r="M41" s="11">
        <v>10514.114754295</v>
      </c>
      <c r="N41" s="17">
        <f>+Tabla1[[#This Row],[alfa0]]+Tabla1[[#This Row],[alfa1]]*Tabla1[[#This Row],[Precio($)]]</f>
        <v>27.005024595442023</v>
      </c>
      <c r="O41" s="15">
        <f>+Tabla1[[#This Row],[alfa0]]*Tabla1[[#This Row],[Precio($)]]+Tabla1[[#This Row],[alfa1]]*Tabla1[[#This Row],[Precio($)]]*Tabla1[[#This Row],[Precio($)]]</f>
        <v>283933.92753903638</v>
      </c>
      <c r="P41" s="16">
        <v>27.005024595442102</v>
      </c>
      <c r="Q41" s="14">
        <f>+(Tabla1[[#This Row],[Ventas2(u)]]-Tabla1[[#This Row],[alfa0]])/Tabla1[[#This Row],[alfa1]]</f>
        <v>10514.114754294969</v>
      </c>
      <c r="R41" s="15">
        <f>+Tabla1[[#This Row],[Precio2($)]]*Tabla1[[#This Row],[Ventas2(u)]]</f>
        <v>283933.92753903632</v>
      </c>
    </row>
  </sheetData>
  <mergeCells count="4">
    <mergeCell ref="M2:O2"/>
    <mergeCell ref="P2:R2"/>
    <mergeCell ref="T12:Z13"/>
    <mergeCell ref="T7:Z8"/>
  </mergeCells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Modelos_finales_elasticidad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Ernesto Incappueño Ttito</cp:lastModifiedBy>
  <dcterms:created xsi:type="dcterms:W3CDTF">2022-02-16T22:51:44Z</dcterms:created>
  <dcterms:modified xsi:type="dcterms:W3CDTF">2022-02-18T17:13:23Z</dcterms:modified>
</cp:coreProperties>
</file>