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6D090DCE-2BE3-4861-907F-9579F345FA9E}" xr6:coauthVersionLast="36" xr6:coauthVersionMax="36" xr10:uidLastSave="{00000000-0000-0000-0000-000000000000}"/>
  <bookViews>
    <workbookView xWindow="0" yWindow="0" windowWidth="28800" windowHeight="12810" activeTab="3" xr2:uid="{00000000-000D-0000-FFFF-FFFF00000000}"/>
  </bookViews>
  <sheets>
    <sheet name="titul_list" sheetId="1" r:id="rId1"/>
    <sheet name="zadani,rozbor,postup_m" sheetId="2" r:id="rId2"/>
    <sheet name="tabulky,grafy" sheetId="3" r:id="rId3"/>
    <sheet name="zhodnocení" sheetId="4" r:id="rId4"/>
  </sheets>
  <calcPr calcId="179021"/>
</workbook>
</file>

<file path=xl/calcChain.xml><?xml version="1.0" encoding="utf-8"?>
<calcChain xmlns="http://schemas.openxmlformats.org/spreadsheetml/2006/main">
  <c r="F35" i="3" l="1"/>
  <c r="F36" i="3"/>
  <c r="F37" i="3"/>
  <c r="F38" i="3"/>
  <c r="F39" i="3"/>
  <c r="F40" i="3"/>
  <c r="F41" i="3"/>
  <c r="F42" i="3"/>
  <c r="F43" i="3"/>
  <c r="F44" i="3"/>
  <c r="F45" i="3"/>
  <c r="F46" i="3"/>
  <c r="F47" i="3"/>
  <c r="F34" i="3"/>
  <c r="C26" i="3"/>
  <c r="C25" i="3"/>
  <c r="C24" i="3"/>
  <c r="C23" i="3"/>
  <c r="C22" i="3"/>
  <c r="C21" i="3"/>
  <c r="I37" i="3" l="1"/>
  <c r="D37" i="3"/>
  <c r="E37" i="3" s="1"/>
  <c r="I38" i="3" l="1"/>
  <c r="D38" i="3"/>
  <c r="E38" i="3" s="1"/>
  <c r="I35" i="3" l="1"/>
  <c r="I36" i="3"/>
  <c r="I39" i="3"/>
  <c r="I40" i="3"/>
  <c r="I41" i="3"/>
  <c r="I42" i="3"/>
  <c r="I43" i="3"/>
  <c r="I44" i="3"/>
  <c r="I45" i="3"/>
  <c r="I46" i="3"/>
  <c r="I47" i="3"/>
  <c r="I34" i="3"/>
  <c r="D35" i="3"/>
  <c r="E35" i="3" s="1"/>
  <c r="D36" i="3"/>
  <c r="E36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34" i="3"/>
  <c r="E34" i="3" s="1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</calcChain>
</file>

<file path=xl/sharedStrings.xml><?xml version="1.0" encoding="utf-8"?>
<sst xmlns="http://schemas.openxmlformats.org/spreadsheetml/2006/main" count="148" uniqueCount="145">
  <si>
    <t>Střední průmyslová škola elektrotechnická Havířov</t>
  </si>
  <si>
    <t>Zpráva o měření</t>
  </si>
  <si>
    <t>Schéma zapojení:</t>
  </si>
  <si>
    <t>Seznam měřících přístrojů:</t>
  </si>
  <si>
    <t>Známka:</t>
  </si>
  <si>
    <t>Zadání:</t>
  </si>
  <si>
    <t>Teoretický rozbor:</t>
  </si>
  <si>
    <t>Postup měření:</t>
  </si>
  <si>
    <t>Zhodnocení:</t>
  </si>
  <si>
    <t>Název úlohy:</t>
  </si>
  <si>
    <r>
      <t>Třída:</t>
    </r>
    <r>
      <rPr>
        <sz val="10"/>
        <rFont val="Arial"/>
        <family val="2"/>
        <charset val="238"/>
      </rPr>
      <t xml:space="preserve"> 4.C</t>
    </r>
  </si>
  <si>
    <r>
      <t>Skupina:</t>
    </r>
    <r>
      <rPr>
        <sz val="10"/>
        <rFont val="Arial"/>
        <family val="2"/>
        <charset val="238"/>
      </rPr>
      <t xml:space="preserve"> 2</t>
    </r>
  </si>
  <si>
    <t>Zpráva číslo: 3</t>
  </si>
  <si>
    <t>MĚŘENÍ NA NF. ZESILOVAČI S OZ</t>
  </si>
  <si>
    <t>OZ LM741</t>
  </si>
  <si>
    <t>Proměřte tyto charakteristiky nf zesilovače:</t>
  </si>
  <si>
    <r>
      <t>1.</t>
    </r>
    <r>
      <rPr>
        <sz val="7"/>
        <rFont val="Calibri"/>
        <family val="2"/>
        <charset val="238"/>
        <scheme val="minor"/>
      </rPr>
      <t xml:space="preserve">     </t>
    </r>
    <r>
      <rPr>
        <sz val="12"/>
        <rFont val="Calibri"/>
        <family val="2"/>
        <charset val="238"/>
        <scheme val="minor"/>
      </rPr>
      <t>převodní</t>
    </r>
  </si>
  <si>
    <r>
      <t>2.</t>
    </r>
    <r>
      <rPr>
        <sz val="7"/>
        <rFont val="Calibri"/>
        <family val="2"/>
        <charset val="238"/>
        <scheme val="minor"/>
      </rPr>
      <t xml:space="preserve">     </t>
    </r>
    <r>
      <rPr>
        <sz val="12"/>
        <rFont val="Calibri"/>
        <family val="2"/>
        <charset val="238"/>
        <scheme val="minor"/>
      </rPr>
      <t>frekvenční ziskovou</t>
    </r>
  </si>
  <si>
    <r>
      <t>3.</t>
    </r>
    <r>
      <rPr>
        <sz val="7"/>
        <rFont val="Calibri"/>
        <family val="2"/>
        <charset val="238"/>
        <scheme val="minor"/>
      </rPr>
      <t xml:space="preserve">     </t>
    </r>
    <r>
      <rPr>
        <sz val="12"/>
        <rFont val="Calibri"/>
        <family val="2"/>
        <charset val="238"/>
        <scheme val="minor"/>
      </rPr>
      <t>frekvenční fázovou</t>
    </r>
  </si>
  <si>
    <r>
      <t>U</t>
    </r>
    <r>
      <rPr>
        <b/>
        <vertAlign val="subscript"/>
        <sz val="10"/>
        <rFont val="Times New Roman"/>
        <family val="1"/>
        <charset val="238"/>
      </rPr>
      <t xml:space="preserve">2 </t>
    </r>
    <r>
      <rPr>
        <b/>
        <sz val="10"/>
        <rFont val="Times New Roman"/>
        <family val="1"/>
        <charset val="238"/>
      </rPr>
      <t>= f(U</t>
    </r>
    <r>
      <rPr>
        <b/>
        <vertAlign val="subscript"/>
        <sz val="10"/>
        <rFont val="Times New Roman"/>
        <family val="1"/>
        <charset val="238"/>
      </rPr>
      <t>1</t>
    </r>
    <r>
      <rPr>
        <b/>
        <sz val="10"/>
        <rFont val="Times New Roman"/>
        <family val="1"/>
        <charset val="238"/>
      </rPr>
      <t>)</t>
    </r>
  </si>
  <si>
    <r>
      <t>a</t>
    </r>
    <r>
      <rPr>
        <b/>
        <vertAlign val="subscript"/>
        <sz val="10"/>
        <rFont val="Times New Roman"/>
        <family val="1"/>
        <charset val="238"/>
      </rPr>
      <t xml:space="preserve">u </t>
    </r>
    <r>
      <rPr>
        <b/>
        <sz val="10"/>
        <rFont val="Times New Roman"/>
        <family val="1"/>
        <charset val="238"/>
      </rPr>
      <t>= f(f)</t>
    </r>
  </si>
  <si>
    <t>φ= f(f)</t>
  </si>
  <si>
    <t xml:space="preserve">RS = 200 kΩ, RF = 800 kΩ, CS = 40 nF, CF = 10 pF </t>
  </si>
  <si>
    <t>Zesílení</t>
  </si>
  <si>
    <t>Zisk</t>
  </si>
  <si>
    <t>Dolní a horní mezní frekvence</t>
  </si>
  <si>
    <t>au = 20*log(Au)</t>
  </si>
  <si>
    <t>Au=800/200</t>
  </si>
  <si>
    <t>Au=4</t>
  </si>
  <si>
    <r>
      <t>A</t>
    </r>
    <r>
      <rPr>
        <vertAlign val="subscript"/>
        <sz val="12"/>
        <rFont val="Calibri"/>
        <family val="2"/>
        <charset val="238"/>
        <scheme val="minor"/>
      </rPr>
      <t xml:space="preserve">u </t>
    </r>
    <r>
      <rPr>
        <sz val="12"/>
        <rFont val="Calibri"/>
        <family val="2"/>
        <charset val="238"/>
        <scheme val="minor"/>
      </rPr>
      <t>= R</t>
    </r>
    <r>
      <rPr>
        <vertAlign val="subscript"/>
        <sz val="12"/>
        <rFont val="Calibri"/>
        <family val="2"/>
        <charset val="238"/>
        <scheme val="minor"/>
      </rPr>
      <t>F</t>
    </r>
    <r>
      <rPr>
        <sz val="12"/>
        <rFont val="Calibri"/>
        <family val="2"/>
        <charset val="238"/>
        <scheme val="minor"/>
      </rPr>
      <t xml:space="preserve"> / R</t>
    </r>
    <r>
      <rPr>
        <vertAlign val="subscript"/>
        <sz val="12"/>
        <rFont val="Calibri"/>
        <family val="2"/>
        <charset val="238"/>
        <scheme val="minor"/>
      </rPr>
      <t>S</t>
    </r>
  </si>
  <si>
    <r>
      <t>f</t>
    </r>
    <r>
      <rPr>
        <vertAlign val="subscript"/>
        <sz val="12"/>
        <rFont val="Calibri"/>
        <family val="2"/>
        <charset val="238"/>
        <scheme val="minor"/>
      </rPr>
      <t xml:space="preserve">D </t>
    </r>
    <r>
      <rPr>
        <sz val="12"/>
        <rFont val="Calibri"/>
        <family val="2"/>
        <charset val="238"/>
        <scheme val="minor"/>
      </rPr>
      <t>= 1/2πR</t>
    </r>
    <r>
      <rPr>
        <vertAlign val="subscript"/>
        <sz val="12"/>
        <rFont val="Calibri"/>
        <family val="2"/>
        <charset val="238"/>
        <scheme val="minor"/>
      </rPr>
      <t>S</t>
    </r>
    <r>
      <rPr>
        <sz val="12"/>
        <rFont val="Calibri"/>
        <family val="2"/>
        <charset val="238"/>
        <scheme val="minor"/>
      </rPr>
      <t>C</t>
    </r>
    <r>
      <rPr>
        <vertAlign val="subscript"/>
        <sz val="12"/>
        <rFont val="Calibri"/>
        <family val="2"/>
        <charset val="238"/>
        <scheme val="minor"/>
      </rPr>
      <t>S</t>
    </r>
  </si>
  <si>
    <r>
      <t>f</t>
    </r>
    <r>
      <rPr>
        <vertAlign val="subscript"/>
        <sz val="12"/>
        <rFont val="Calibri"/>
        <family val="2"/>
        <charset val="238"/>
        <scheme val="minor"/>
      </rPr>
      <t>H</t>
    </r>
    <r>
      <rPr>
        <sz val="12"/>
        <rFont val="Calibri"/>
        <family val="2"/>
        <charset val="238"/>
        <scheme val="minor"/>
      </rPr>
      <t>= 1/2πR</t>
    </r>
    <r>
      <rPr>
        <vertAlign val="subscript"/>
        <sz val="12"/>
        <rFont val="Calibri"/>
        <family val="2"/>
        <charset val="238"/>
        <scheme val="minor"/>
      </rPr>
      <t>F</t>
    </r>
    <r>
      <rPr>
        <sz val="12"/>
        <rFont val="Calibri"/>
        <family val="2"/>
        <charset val="238"/>
        <scheme val="minor"/>
      </rPr>
      <t>C</t>
    </r>
    <r>
      <rPr>
        <vertAlign val="subscript"/>
        <sz val="12"/>
        <rFont val="Calibri"/>
        <family val="2"/>
        <charset val="238"/>
        <scheme val="minor"/>
      </rPr>
      <t>F</t>
    </r>
  </si>
  <si>
    <t>au=12dB</t>
  </si>
  <si>
    <r>
      <t>f</t>
    </r>
    <r>
      <rPr>
        <vertAlign val="subscript"/>
        <sz val="12"/>
        <rFont val="Calibri"/>
        <family val="2"/>
        <charset val="238"/>
        <scheme val="minor"/>
      </rPr>
      <t xml:space="preserve">D </t>
    </r>
    <r>
      <rPr>
        <sz val="12"/>
        <rFont val="Calibri"/>
        <family val="2"/>
        <charset val="238"/>
        <scheme val="minor"/>
      </rPr>
      <t>= 1/2π*200000*0,00000004</t>
    </r>
  </si>
  <si>
    <r>
      <t>f</t>
    </r>
    <r>
      <rPr>
        <vertAlign val="subscript"/>
        <sz val="12"/>
        <rFont val="Calibri"/>
        <family val="2"/>
        <charset val="238"/>
        <scheme val="minor"/>
      </rPr>
      <t>H</t>
    </r>
    <r>
      <rPr>
        <sz val="12"/>
        <rFont val="Calibri"/>
        <family val="2"/>
        <charset val="238"/>
        <scheme val="minor"/>
      </rPr>
      <t>= 1/2π*8000000*10*10</t>
    </r>
    <r>
      <rPr>
        <vertAlign val="superscript"/>
        <sz val="12"/>
        <rFont val="Calibri"/>
        <family val="2"/>
        <charset val="238"/>
        <scheme val="minor"/>
      </rPr>
      <t>-12</t>
    </r>
  </si>
  <si>
    <r>
      <t>f</t>
    </r>
    <r>
      <rPr>
        <b/>
        <vertAlign val="subscript"/>
        <sz val="12"/>
        <color rgb="FFFF0000"/>
        <rFont val="Calibri"/>
        <family val="2"/>
        <charset val="238"/>
        <scheme val="minor"/>
      </rPr>
      <t>D</t>
    </r>
    <r>
      <rPr>
        <b/>
        <sz val="12"/>
        <color rgb="FFFF0000"/>
        <rFont val="Calibri"/>
        <family val="2"/>
        <charset val="238"/>
        <scheme val="minor"/>
      </rPr>
      <t xml:space="preserve"> = 19,89 Hz</t>
    </r>
  </si>
  <si>
    <r>
      <t>f</t>
    </r>
    <r>
      <rPr>
        <b/>
        <vertAlign val="subscript"/>
        <sz val="12"/>
        <color rgb="FFFF0000"/>
        <rFont val="Calibri"/>
        <family val="2"/>
        <charset val="238"/>
        <scheme val="minor"/>
      </rPr>
      <t>H</t>
    </r>
    <r>
      <rPr>
        <b/>
        <sz val="12"/>
        <color rgb="FFFF0000"/>
        <rFont val="Calibri"/>
        <family val="2"/>
        <charset val="238"/>
        <scheme val="minor"/>
      </rPr>
      <t xml:space="preserve"> = 19,89 kHz</t>
    </r>
  </si>
  <si>
    <t>Frekvenční zisková charakteristika:</t>
  </si>
  <si>
    <t>Frekvenční fázová charakteristika:</t>
  </si>
  <si>
    <t>Převodní charakteristika:</t>
  </si>
  <si>
    <t>A vyneseme frekvenční ziskovou charakteristiku.</t>
  </si>
  <si>
    <t>Vypočítáme zesílení a zisk zesilovače, pokles o 3dB,..</t>
  </si>
  <si>
    <t xml:space="preserve">Na generátoru nastavíme referenční kmitočet 1 kHz. Budící signál z generátoru zvyšujeme od 0V až přes  přebuzení zesilovače, </t>
  </si>
  <si>
    <t>(pozorujeme na osciloskopu). Měříme hodnoty budícího i výstupního napětí.</t>
  </si>
  <si>
    <t>Z naměřených hodnot vypočteme zesílení Au. Sestrojíme převodní charakteristiku .</t>
  </si>
  <si>
    <t xml:space="preserve">Při referenčním kmitočtu 1 kHz zvyšujeme na generátoru velikost budícího signálu a na osciloskopu pozorujeme, zda dojde k přebuzení zesilovače. </t>
  </si>
  <si>
    <t>V případě, že dojde, poznamenáme si maximální možnou hodnotu budícího signálu, při níž ještě není zesilovač přebuzen. Na generátoru nastavíme hodnotu napětí o něco nižší.</t>
  </si>
  <si>
    <t>Nastavujeme hodnoty kmitočtu budícího signálu v akustickém pásmu a při udržování konstantní hodnoty vstupního napětí měříme hodnotu napětí na výstupu.</t>
  </si>
  <si>
    <t xml:space="preserve">Na generátoru nastavíme hodnotu napětí o něco nižší než je hodnota, při níž dojde k přebuzení zesilovače. Nastavujeme hodnoty kmitočtu budícího signálu </t>
  </si>
  <si>
    <t xml:space="preserve">v akustickém pásmu a při udržování konstantní hodnoty vstupního napětí měříme na osciloskopu vzdálenosti: AB – odpovídá fázovému posunu mezi uvst a uvýst a AC – odpovídá periodě T uvst. </t>
  </si>
  <si>
    <r>
      <t xml:space="preserve">Vypočteme </t>
    </r>
    <r>
      <rPr>
        <b/>
        <sz val="12"/>
        <rFont val="Calibri"/>
        <family val="2"/>
        <charset val="238"/>
        <scheme val="minor"/>
      </rPr>
      <t xml:space="preserve">φ = 360 * (AB/AC). </t>
    </r>
    <r>
      <rPr>
        <sz val="12"/>
        <rFont val="Calibri"/>
        <family val="2"/>
        <charset val="238"/>
        <scheme val="minor"/>
      </rPr>
      <t>Sestrojíme charakteristiku</t>
    </r>
    <r>
      <rPr>
        <b/>
        <sz val="12"/>
        <rFont val="Calibri"/>
        <family val="2"/>
        <charset val="238"/>
        <scheme val="minor"/>
      </rPr>
      <t xml:space="preserve">  φ= f(f) </t>
    </r>
    <r>
      <rPr>
        <sz val="12"/>
        <rFont val="Calibri"/>
        <family val="2"/>
        <charset val="238"/>
        <scheme val="minor"/>
      </rPr>
      <t>a vyhodnotíme jestli a do jaké míry kvalitně zesilovače invertuje vstupní signál.</t>
    </r>
  </si>
  <si>
    <t>Návrh:</t>
  </si>
  <si>
    <t>Vlastnosti OZ:</t>
  </si>
  <si>
    <t>Ideální OZ</t>
  </si>
  <si>
    <t>Skutečný OZ</t>
  </si>
  <si>
    <t>Zesílení:</t>
  </si>
  <si>
    <t>Vstupní odpor:</t>
  </si>
  <si>
    <t>Výstupní odpor:</t>
  </si>
  <si>
    <t>Nekonečné</t>
  </si>
  <si>
    <t xml:space="preserve">Nekonečný (OZ </t>
  </si>
  <si>
    <t xml:space="preserve">nezatěžuje předcházející obvody, </t>
  </si>
  <si>
    <t>do jeho vstupů neteče proud)</t>
  </si>
  <si>
    <t xml:space="preserve">Nulový (lze zanedbat vliv </t>
  </si>
  <si>
    <t xml:space="preserve">zátěže, zesílení je nezávislé </t>
  </si>
  <si>
    <t>na velikosti výstupního proudu)</t>
  </si>
  <si>
    <t>Desítky ohmů</t>
  </si>
  <si>
    <r>
      <t>Až 10</t>
    </r>
    <r>
      <rPr>
        <vertAlign val="superscript"/>
        <sz val="11"/>
        <rFont val="Calibri"/>
        <family val="2"/>
        <charset val="238"/>
        <scheme val="minor"/>
      </rPr>
      <t>12</t>
    </r>
    <r>
      <rPr>
        <sz val="11"/>
        <rFont val="Calibri"/>
        <family val="2"/>
        <charset val="238"/>
        <scheme val="minor"/>
      </rPr>
      <t>Ω</t>
    </r>
  </si>
  <si>
    <t>Desítky tisíc (80dB) až jednotky milionů (120dB)</t>
  </si>
  <si>
    <t>Vlastnosti obvodu s OZ zásadním způsobem ovlivňuje zapojení zpětné vazby.</t>
  </si>
  <si>
    <t>Vlastnosti invertujícího zesilovače:</t>
  </si>
  <si>
    <r>
      <t>Vstupní napětí je přivedeno přes R a C na </t>
    </r>
    <r>
      <rPr>
        <b/>
        <sz val="12"/>
        <color rgb="FF202124"/>
        <rFont val="Calibri"/>
        <family val="2"/>
        <charset val="238"/>
        <scheme val="minor"/>
      </rPr>
      <t>invertující</t>
    </r>
    <r>
      <rPr>
        <sz val="12"/>
        <color rgb="FF202124"/>
        <rFont val="Calibri"/>
        <family val="2"/>
        <charset val="238"/>
        <scheme val="minor"/>
      </rPr>
      <t> vstup </t>
    </r>
    <r>
      <rPr>
        <b/>
        <sz val="12"/>
        <color rgb="FF202124"/>
        <rFont val="Calibri"/>
        <family val="2"/>
        <charset val="238"/>
        <scheme val="minor"/>
      </rPr>
      <t>OZ</t>
    </r>
    <r>
      <rPr>
        <sz val="12"/>
        <color rgb="FF202124"/>
        <rFont val="Calibri"/>
        <family val="2"/>
        <charset val="238"/>
        <scheme val="minor"/>
      </rPr>
      <t>. Ten toto napětí zesílí a na jeho výstupu se tedy objeví zesílené vstupní napětí, avšak s opačnou polaritou.</t>
    </r>
  </si>
  <si>
    <t>Nízkofrekvenční zesilovač:</t>
  </si>
  <si>
    <t>Je to frekvenčně závislý obvod.</t>
  </si>
  <si>
    <t>Zesiluje signály akustického pásma.</t>
  </si>
  <si>
    <t>20 Hz – 20 kHz.</t>
  </si>
  <si>
    <t>Na to, jak velké bude frekvenčního pásmo mají vliv rezistory RF RS a kondenzátory CF a CS. Čím větší hodnotu tyto součástky mají, tím bude fH nebo fD menší.</t>
  </si>
  <si>
    <t>Parametry (LM741C):</t>
  </si>
  <si>
    <t>Ztrátový výkon</t>
  </si>
  <si>
    <t>500mW</t>
  </si>
  <si>
    <t>Vstupní napětí</t>
  </si>
  <si>
    <t>Napájecí (supply) napětí:</t>
  </si>
  <si>
    <t>Diferenční vstupní napětí:</t>
  </si>
  <si>
    <t xml:space="preserve"> + -15V</t>
  </si>
  <si>
    <t xml:space="preserve">  + -18V</t>
  </si>
  <si>
    <t xml:space="preserve">  + -30V</t>
  </si>
  <si>
    <t xml:space="preserve">     </t>
  </si>
  <si>
    <t>Piny 2 a 3 jsou pro neinvertující a invertující vstup.</t>
  </si>
  <si>
    <t>Piny 4 a 7 slouží pro napájení OZ.</t>
  </si>
  <si>
    <t>Piny 1, 5 a 8 nezapojujeme.</t>
  </si>
  <si>
    <t>Zapojení:</t>
  </si>
  <si>
    <t>Tabulky a grafy:</t>
  </si>
  <si>
    <t>Převodní charateristika:</t>
  </si>
  <si>
    <t>Frekvenční zisková a fázová charakteristika:</t>
  </si>
  <si>
    <t>f=1kHz</t>
  </si>
  <si>
    <t>U1=konst.</t>
  </si>
  <si>
    <r>
      <t>U</t>
    </r>
    <r>
      <rPr>
        <vertAlign val="subscript"/>
        <sz val="10"/>
        <rFont val="Arial"/>
        <family val="2"/>
        <charset val="238"/>
      </rPr>
      <t>1</t>
    </r>
    <r>
      <rPr>
        <sz val="10"/>
        <rFont val="Arial"/>
        <family val="2"/>
        <charset val="238"/>
      </rPr>
      <t xml:space="preserve"> [V]</t>
    </r>
  </si>
  <si>
    <r>
      <t>U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[V]</t>
    </r>
  </si>
  <si>
    <t>Au</t>
  </si>
  <si>
    <r>
      <t>U</t>
    </r>
    <r>
      <rPr>
        <vertAlign val="subscript"/>
        <sz val="10"/>
        <rFont val="Arial"/>
        <family val="2"/>
        <charset val="238"/>
      </rPr>
      <t>1</t>
    </r>
    <r>
      <rPr>
        <sz val="10"/>
        <rFont val="Arial"/>
        <family val="2"/>
        <charset val="238"/>
      </rPr>
      <t>[V]</t>
    </r>
  </si>
  <si>
    <t>f[Hz]</t>
  </si>
  <si>
    <t>au[dB]</t>
  </si>
  <si>
    <t xml:space="preserve"> - 3 dB</t>
  </si>
  <si>
    <t>j  (°)</t>
  </si>
  <si>
    <t>AB[d]</t>
  </si>
  <si>
    <t>AC[d]</t>
  </si>
  <si>
    <t>φ = 360 * (AB/AC)</t>
  </si>
  <si>
    <t>Au=U2/U1</t>
  </si>
  <si>
    <r>
      <t>Pro nf zesilovač s těmito parametry R</t>
    </r>
    <r>
      <rPr>
        <vertAlign val="subscript"/>
        <sz val="12"/>
        <rFont val="Calibri"/>
        <family val="2"/>
        <charset val="238"/>
        <scheme val="minor"/>
      </rPr>
      <t>S</t>
    </r>
    <r>
      <rPr>
        <sz val="12"/>
        <rFont val="Calibri"/>
        <family val="2"/>
        <charset val="238"/>
        <scheme val="minor"/>
      </rPr>
      <t xml:space="preserve"> = 200 kΩ, R</t>
    </r>
    <r>
      <rPr>
        <vertAlign val="subscript"/>
        <sz val="12"/>
        <rFont val="Calibri"/>
        <family val="2"/>
        <charset val="238"/>
        <scheme val="minor"/>
      </rPr>
      <t>F</t>
    </r>
    <r>
      <rPr>
        <sz val="12"/>
        <rFont val="Calibri"/>
        <family val="2"/>
        <charset val="238"/>
        <scheme val="minor"/>
      </rPr>
      <t xml:space="preserve"> = 800 kΩ, C</t>
    </r>
    <r>
      <rPr>
        <vertAlign val="subscript"/>
        <sz val="12"/>
        <rFont val="Calibri"/>
        <family val="2"/>
        <charset val="238"/>
        <scheme val="minor"/>
      </rPr>
      <t>S</t>
    </r>
    <r>
      <rPr>
        <sz val="12"/>
        <rFont val="Calibri"/>
        <family val="2"/>
        <charset val="238"/>
        <scheme val="minor"/>
      </rPr>
      <t xml:space="preserve"> = 40 nF, C</t>
    </r>
    <r>
      <rPr>
        <vertAlign val="subscript"/>
        <sz val="12"/>
        <rFont val="Calibri"/>
        <family val="2"/>
        <charset val="238"/>
        <scheme val="minor"/>
      </rPr>
      <t>F</t>
    </r>
    <r>
      <rPr>
        <sz val="12"/>
        <rFont val="Calibri"/>
        <family val="2"/>
        <charset val="238"/>
        <scheme val="minor"/>
      </rPr>
      <t xml:space="preserve"> = 10 pF vypočtěte zesílení, zisk, dolní a horní mezní frekvenci.</t>
    </r>
  </si>
  <si>
    <t>Převodní char.:</t>
  </si>
  <si>
    <t>Následně už tedy výstupní napětí roste daleko pomaleji (--&gt;neroste).</t>
  </si>
  <si>
    <t>následně neroste lineárně a U2 pomaleji).</t>
  </si>
  <si>
    <t>Frekvenční zisková char.:</t>
  </si>
  <si>
    <t xml:space="preserve">Hodnota dolní mezní frekvence přibližně odpovídala předpokladům, </t>
  </si>
  <si>
    <t>fd- dolní mezní f  naměřená je mezi 15-20Hz</t>
  </si>
  <si>
    <t>vypočtené hodnoty:</t>
  </si>
  <si>
    <t>dolní mezní f v akustickém pásmu:</t>
  </si>
  <si>
    <t>horní mezní f v akustickém pásmu:</t>
  </si>
  <si>
    <t>Vzhledem k tomu, že horní mezní frekvence fh neodpovídá 20kHz, zesil. není schopen zesilovat v celém akustickém pásmu.</t>
  </si>
  <si>
    <t>šířka frek. pásma v Hz:</t>
  </si>
  <si>
    <r>
      <t>B=f</t>
    </r>
    <r>
      <rPr>
        <i/>
        <vertAlign val="subscript"/>
        <sz val="10"/>
        <rFont val="Arial"/>
        <family val="2"/>
        <charset val="238"/>
      </rPr>
      <t>H</t>
    </r>
    <r>
      <rPr>
        <i/>
        <sz val="10"/>
        <rFont val="Arial"/>
        <family val="2"/>
        <charset val="238"/>
      </rPr>
      <t xml:space="preserve"> - f</t>
    </r>
    <r>
      <rPr>
        <i/>
        <vertAlign val="subscript"/>
        <sz val="10"/>
        <rFont val="Arial"/>
        <family val="2"/>
        <charset val="238"/>
      </rPr>
      <t>D</t>
    </r>
    <r>
      <rPr>
        <i/>
        <sz val="10"/>
        <rFont val="Arial"/>
        <family val="2"/>
        <charset val="238"/>
      </rPr>
      <t xml:space="preserve"> [Hz] </t>
    </r>
  </si>
  <si>
    <t>nebo</t>
  </si>
  <si>
    <t>Frekvenční fázová char.:</t>
  </si>
  <si>
    <t>Fázový posun mezi vstupním a výstupním napětím pro invertující vstup ideálního zesilovače je přesně 180 °.</t>
  </si>
  <si>
    <t>\\</t>
  </si>
  <si>
    <t xml:space="preserve">Měření au odpovídá námi spočítanému zisku 12dB (au ale i překračuje  </t>
  </si>
  <si>
    <t>Napájíme symetrickým napětím (U1=1,97V), a zvyšujeme amplitudu budícího signálu.</t>
  </si>
  <si>
    <t>fh- horní mezní f naměřená je asi 6-8kHz</t>
  </si>
  <si>
    <t>19,89Hz</t>
  </si>
  <si>
    <t>19,89kHz</t>
  </si>
  <si>
    <t>B= od cca 15Hz do cca 7kHz</t>
  </si>
  <si>
    <t>B= 6,985kHz</t>
  </si>
  <si>
    <t>na nějákých 12,39dB), a zesílení dosahuje hodnoty 4, ale vyšší 4,16.</t>
  </si>
  <si>
    <t xml:space="preserve">Charakteritika je ze začátku lineární až do přebuzení, měřili jsme však i přes přebuzení. </t>
  </si>
  <si>
    <r>
      <t>K přebuzení zesilovače dojde asi ve vstupním napětí kolem U</t>
    </r>
    <r>
      <rPr>
        <i/>
        <vertAlign val="subscript"/>
        <sz val="10"/>
        <rFont val="Arial"/>
        <family val="2"/>
        <charset val="238"/>
      </rPr>
      <t>1</t>
    </r>
    <r>
      <rPr>
        <i/>
        <sz val="10"/>
        <rFont val="Arial"/>
        <family val="2"/>
        <charset val="238"/>
      </rPr>
      <t xml:space="preserve">=2,5V ( př. char. už </t>
    </r>
  </si>
  <si>
    <t>Měřili jsme do max. vstupní napětí 4,5 V a naměřili max. výstup napětí 12 V (menší o 3V než napájení zesil. Ucc=+-15V).</t>
  </si>
  <si>
    <t xml:space="preserve">ale pravděpodobně vzhledem k použitým kondenzátorům nebo nepřesností v měření se </t>
  </si>
  <si>
    <t>hodnota horní mezní frekvence dost lišila.</t>
  </si>
  <si>
    <t>A jak už bylo řečeno, zesilovač nelze použít v celém akustickém pásmu.</t>
  </si>
  <si>
    <t>Zesilovač tím pádem invertuje správně někde na začátku akustického pásma, jelikož při frekvenci 500Hz-1000kHz má posun 180°.</t>
  </si>
  <si>
    <r>
      <rPr>
        <sz val="10"/>
        <rFont val="Calibri"/>
        <family val="2"/>
        <charset val="238"/>
      </rPr>
      <t>ϕ</t>
    </r>
    <r>
      <rPr>
        <i/>
        <sz val="8.5"/>
        <rFont val="Arial"/>
        <family val="2"/>
        <charset val="238"/>
      </rPr>
      <t xml:space="preserve"> </t>
    </r>
    <r>
      <rPr>
        <i/>
        <sz val="10"/>
        <rFont val="Arial"/>
        <family val="2"/>
        <charset val="238"/>
      </rPr>
      <t>však někde klesá a někde roste (velké poklesy).</t>
    </r>
  </si>
  <si>
    <t>Den:28.04.2021</t>
  </si>
  <si>
    <t>Změna na trojúhelníkový průběh u signálu na osciloskopu nastala v 12kHz.</t>
  </si>
  <si>
    <r>
      <t>Jméno:</t>
    </r>
    <r>
      <rPr>
        <sz val="10"/>
        <rFont val="Arial CE"/>
        <family val="2"/>
        <charset val="238"/>
      </rPr>
      <t xml:space="preserve">  Daniel Slowik</t>
    </r>
  </si>
  <si>
    <r>
      <t>Jméno učitele:</t>
    </r>
    <r>
      <rPr>
        <b/>
        <sz val="9"/>
        <rFont val="Arial CE"/>
        <charset val="238"/>
      </rPr>
      <t xml:space="preserve"> </t>
    </r>
  </si>
  <si>
    <t>Ing. Eva Kamínková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</si>
</sst>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2" x14ac:knownFonts="1">
    <font>
      <sz val="10"/>
      <name val="Arial"/>
      <charset val="238"/>
    </font>
    <font>
      <b/>
      <sz val="12"/>
      <name val="Arial CE"/>
      <family val="2"/>
      <charset val="238"/>
    </font>
    <font>
      <b/>
      <sz val="16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sz val="9"/>
      <name val="Arial CE"/>
      <charset val="238"/>
    </font>
    <font>
      <sz val="10"/>
      <name val="Arial"/>
      <family val="2"/>
      <charset val="238"/>
    </font>
    <font>
      <sz val="12"/>
      <name val="Calibri"/>
      <family val="2"/>
      <charset val="238"/>
      <scheme val="minor"/>
    </font>
    <font>
      <vertAlign val="subscript"/>
      <sz val="12"/>
      <name val="Calibri"/>
      <family val="2"/>
      <charset val="238"/>
      <scheme val="minor"/>
    </font>
    <font>
      <sz val="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u/>
      <sz val="14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0"/>
      <name val="Times New Roman"/>
      <family val="1"/>
      <charset val="238"/>
    </font>
    <font>
      <b/>
      <vertAlign val="subscript"/>
      <sz val="10"/>
      <name val="Times New Roman"/>
      <family val="1"/>
      <charset val="238"/>
    </font>
    <font>
      <sz val="10"/>
      <color theme="3" tint="0.3999755851924192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vertAlign val="subscript"/>
      <sz val="10"/>
      <name val="Arial"/>
      <family val="2"/>
      <charset val="238"/>
    </font>
    <font>
      <sz val="12"/>
      <color theme="3" tint="0.39997558519241921"/>
      <name val="Arial"/>
      <family val="2"/>
      <charset val="238"/>
    </font>
    <font>
      <b/>
      <sz val="12"/>
      <color rgb="FFFF0000"/>
      <name val="Times New Roman"/>
      <family val="1"/>
      <charset val="238"/>
    </font>
    <font>
      <b/>
      <sz val="12"/>
      <color rgb="FFFF0000"/>
      <name val="Calibri"/>
      <family val="2"/>
      <charset val="238"/>
      <scheme val="minor"/>
    </font>
    <font>
      <vertAlign val="superscript"/>
      <sz val="11"/>
      <name val="Calibri"/>
      <family val="2"/>
      <charset val="238"/>
      <scheme val="minor"/>
    </font>
    <font>
      <vertAlign val="superscript"/>
      <sz val="12"/>
      <name val="Calibri"/>
      <family val="2"/>
      <charset val="238"/>
      <scheme val="minor"/>
    </font>
    <font>
      <b/>
      <vertAlign val="subscript"/>
      <sz val="12"/>
      <color rgb="FFFF0000"/>
      <name val="Calibri"/>
      <family val="2"/>
      <charset val="238"/>
      <scheme val="minor"/>
    </font>
    <font>
      <i/>
      <u/>
      <sz val="12"/>
      <name val="Calibri"/>
      <family val="2"/>
      <charset val="238"/>
      <scheme val="minor"/>
    </font>
    <font>
      <u/>
      <sz val="12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sz val="12"/>
      <color rgb="FF202124"/>
      <name val="Calibri"/>
      <family val="2"/>
      <charset val="238"/>
      <scheme val="minor"/>
    </font>
    <font>
      <b/>
      <sz val="12"/>
      <color rgb="FF202124"/>
      <name val="Calibri"/>
      <family val="2"/>
      <charset val="238"/>
      <scheme val="minor"/>
    </font>
    <font>
      <sz val="12"/>
      <color rgb="FF000000"/>
      <name val="Calibri"/>
      <family val="2"/>
      <charset val="238"/>
    </font>
    <font>
      <sz val="12"/>
      <color rgb="FF000000"/>
      <name val="Calibri"/>
      <family val="2"/>
      <charset val="238"/>
      <scheme val="minor"/>
    </font>
    <font>
      <sz val="10"/>
      <name val="Symbol"/>
      <family val="1"/>
      <charset val="2"/>
    </font>
    <font>
      <b/>
      <i/>
      <u/>
      <sz val="12"/>
      <name val="Arial"/>
      <family val="2"/>
      <charset val="238"/>
    </font>
    <font>
      <u/>
      <sz val="10"/>
      <name val="Arial"/>
      <family val="2"/>
      <charset val="238"/>
    </font>
    <font>
      <i/>
      <sz val="10"/>
      <name val="Arial"/>
      <family val="2"/>
      <charset val="238"/>
    </font>
    <font>
      <i/>
      <vertAlign val="subscript"/>
      <sz val="10"/>
      <name val="Arial"/>
      <family val="2"/>
      <charset val="238"/>
    </font>
    <font>
      <i/>
      <sz val="10"/>
      <color theme="3" tint="0.39997558519241921"/>
      <name val="Arial"/>
      <family val="2"/>
      <charset val="238"/>
    </font>
    <font>
      <sz val="10"/>
      <name val="Calibri"/>
      <family val="2"/>
      <charset val="238"/>
    </font>
    <font>
      <i/>
      <sz val="8.5"/>
      <name val="Arial"/>
      <family val="2"/>
      <charset val="238"/>
    </font>
    <font>
      <u/>
      <sz val="10"/>
      <color theme="10"/>
      <name val="Arial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44">
    <xf numFmtId="0" fontId="0" fillId="0" borderId="0" xfId="0"/>
    <xf numFmtId="0" fontId="3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0" xfId="0" applyBorder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indent="13"/>
    </xf>
    <xf numFmtId="0" fontId="10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14" fillId="0" borderId="0" xfId="0" applyFont="1"/>
    <xf numFmtId="0" fontId="6" fillId="0" borderId="0" xfId="0" applyFont="1"/>
    <xf numFmtId="0" fontId="16" fillId="0" borderId="0" xfId="0" applyFont="1"/>
    <xf numFmtId="0" fontId="18" fillId="0" borderId="0" xfId="0" applyFont="1"/>
    <xf numFmtId="0" fontId="17" fillId="0" borderId="0" xfId="0" applyFont="1"/>
    <xf numFmtId="0" fontId="20" fillId="0" borderId="0" xfId="0" applyFont="1"/>
    <xf numFmtId="0" fontId="7" fillId="0" borderId="0" xfId="0" applyFont="1" applyAlignment="1">
      <alignment horizontal="left"/>
    </xf>
    <xf numFmtId="0" fontId="17" fillId="0" borderId="0" xfId="0" applyFont="1" applyBorder="1" applyAlignment="1">
      <alignment horizontal="right"/>
    </xf>
    <xf numFmtId="0" fontId="6" fillId="0" borderId="0" xfId="0" applyFont="1" applyBorder="1"/>
    <xf numFmtId="0" fontId="18" fillId="0" borderId="0" xfId="0" applyFont="1" applyBorder="1"/>
    <xf numFmtId="0" fontId="16" fillId="0" borderId="0" xfId="0" applyFont="1" applyBorder="1"/>
    <xf numFmtId="0" fontId="6" fillId="0" borderId="0" xfId="0" applyFont="1" applyBorder="1" applyAlignment="1">
      <alignment horizontal="right"/>
    </xf>
    <xf numFmtId="0" fontId="20" fillId="0" borderId="0" xfId="0" applyFont="1" applyBorder="1"/>
    <xf numFmtId="0" fontId="21" fillId="0" borderId="0" xfId="0" applyFont="1"/>
    <xf numFmtId="0" fontId="22" fillId="0" borderId="0" xfId="0" applyFont="1" applyAlignment="1">
      <alignment horizontal="right"/>
    </xf>
    <xf numFmtId="2" fontId="11" fillId="0" borderId="0" xfId="0" applyNumberFormat="1" applyFont="1" applyBorder="1"/>
    <xf numFmtId="0" fontId="7" fillId="0" borderId="0" xfId="0" applyFont="1" applyBorder="1"/>
    <xf numFmtId="0" fontId="10" fillId="0" borderId="0" xfId="0" applyFont="1" applyBorder="1"/>
    <xf numFmtId="0" fontId="22" fillId="0" borderId="0" xfId="0" applyFont="1" applyBorder="1"/>
    <xf numFmtId="2" fontId="22" fillId="0" borderId="0" xfId="0" applyNumberFormat="1" applyFont="1" applyBorder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1" fillId="0" borderId="0" xfId="0" applyFont="1" applyAlignment="1">
      <alignment horizontal="left" vertical="center" readingOrder="1"/>
    </xf>
    <xf numFmtId="0" fontId="7" fillId="0" borderId="0" xfId="0" applyFont="1" applyAlignment="1">
      <alignment horizontal="center"/>
    </xf>
    <xf numFmtId="0" fontId="32" fillId="0" borderId="0" xfId="0" applyFont="1" applyAlignment="1">
      <alignment horizontal="left" vertical="center" readingOrder="1"/>
    </xf>
    <xf numFmtId="0" fontId="7" fillId="0" borderId="11" xfId="0" applyFont="1" applyBorder="1"/>
    <xf numFmtId="0" fontId="0" fillId="0" borderId="12" xfId="0" applyBorder="1"/>
    <xf numFmtId="0" fontId="10" fillId="0" borderId="12" xfId="0" applyFont="1" applyBorder="1"/>
    <xf numFmtId="0" fontId="10" fillId="0" borderId="13" xfId="0" applyFont="1" applyBorder="1"/>
    <xf numFmtId="0" fontId="7" fillId="0" borderId="14" xfId="0" applyFont="1" applyBorder="1"/>
    <xf numFmtId="0" fontId="10" fillId="0" borderId="15" xfId="0" applyFont="1" applyBorder="1"/>
    <xf numFmtId="0" fontId="0" fillId="0" borderId="14" xfId="0" applyBorder="1"/>
    <xf numFmtId="0" fontId="0" fillId="0" borderId="16" xfId="0" applyBorder="1"/>
    <xf numFmtId="0" fontId="0" fillId="0" borderId="9" xfId="0" applyBorder="1"/>
    <xf numFmtId="0" fontId="10" fillId="0" borderId="9" xfId="0" applyFont="1" applyBorder="1"/>
    <xf numFmtId="0" fontId="10" fillId="0" borderId="17" xfId="0" applyFont="1" applyBorder="1"/>
    <xf numFmtId="0" fontId="10" fillId="0" borderId="11" xfId="0" applyFont="1" applyBorder="1"/>
    <xf numFmtId="0" fontId="10" fillId="0" borderId="14" xfId="0" applyFont="1" applyBorder="1"/>
    <xf numFmtId="0" fontId="10" fillId="0" borderId="16" xfId="0" applyFont="1" applyBorder="1"/>
    <xf numFmtId="0" fontId="0" fillId="0" borderId="18" xfId="0" applyBorder="1"/>
    <xf numFmtId="0" fontId="0" fillId="0" borderId="10" xfId="0" applyBorder="1"/>
    <xf numFmtId="0" fontId="0" fillId="0" borderId="19" xfId="0" applyBorder="1"/>
    <xf numFmtId="2" fontId="0" fillId="0" borderId="19" xfId="0" applyNumberFormat="1" applyBorder="1"/>
    <xf numFmtId="0" fontId="0" fillId="0" borderId="20" xfId="0" applyBorder="1"/>
    <xf numFmtId="0" fontId="0" fillId="0" borderId="21" xfId="0" applyBorder="1"/>
    <xf numFmtId="2" fontId="0" fillId="0" borderId="22" xfId="0" applyNumberFormat="1" applyBorder="1"/>
    <xf numFmtId="2" fontId="0" fillId="0" borderId="10" xfId="0" applyNumberFormat="1" applyBorder="1"/>
    <xf numFmtId="2" fontId="0" fillId="0" borderId="21" xfId="0" applyNumberFormat="1" applyBorder="1"/>
    <xf numFmtId="164" fontId="0" fillId="0" borderId="10" xfId="0" applyNumberFormat="1" applyBorder="1"/>
    <xf numFmtId="2" fontId="6" fillId="0" borderId="10" xfId="0" applyNumberFormat="1" applyFont="1" applyBorder="1"/>
    <xf numFmtId="0" fontId="0" fillId="0" borderId="10" xfId="0" applyFill="1" applyBorder="1"/>
    <xf numFmtId="2" fontId="0" fillId="0" borderId="10" xfId="0" applyNumberFormat="1" applyFill="1" applyBorder="1"/>
    <xf numFmtId="0" fontId="0" fillId="0" borderId="18" xfId="0" applyFill="1" applyBorder="1"/>
    <xf numFmtId="0" fontId="0" fillId="0" borderId="25" xfId="0" applyBorder="1"/>
    <xf numFmtId="0" fontId="0" fillId="0" borderId="26" xfId="0" applyBorder="1"/>
    <xf numFmtId="2" fontId="6" fillId="0" borderId="26" xfId="0" applyNumberFormat="1" applyFont="1" applyBorder="1"/>
    <xf numFmtId="2" fontId="0" fillId="0" borderId="26" xfId="0" applyNumberFormat="1" applyBorder="1"/>
    <xf numFmtId="2" fontId="0" fillId="0" borderId="27" xfId="0" applyNumberFormat="1" applyBorder="1"/>
    <xf numFmtId="0" fontId="6" fillId="0" borderId="28" xfId="0" applyFont="1" applyBorder="1"/>
    <xf numFmtId="0" fontId="6" fillId="0" borderId="23" xfId="0" applyFont="1" applyBorder="1"/>
    <xf numFmtId="0" fontId="6" fillId="0" borderId="23" xfId="0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4" fillId="0" borderId="0" xfId="0" applyFont="1"/>
    <xf numFmtId="0" fontId="35" fillId="0" borderId="9" xfId="0" applyFont="1" applyBorder="1"/>
    <xf numFmtId="0" fontId="36" fillId="0" borderId="0" xfId="0" applyFont="1"/>
    <xf numFmtId="0" fontId="38" fillId="0" borderId="0" xfId="0" applyFont="1"/>
    <xf numFmtId="0" fontId="35" fillId="0" borderId="0" xfId="0" applyFont="1"/>
    <xf numFmtId="0" fontId="36" fillId="0" borderId="0" xfId="0" applyFont="1" applyAlignment="1">
      <alignment horizontal="left"/>
    </xf>
    <xf numFmtId="2" fontId="36" fillId="0" borderId="0" xfId="0" applyNumberFormat="1" applyFont="1" applyBorder="1"/>
    <xf numFmtId="0" fontId="36" fillId="0" borderId="0" xfId="0" applyFont="1" applyAlignment="1"/>
    <xf numFmtId="0" fontId="41" fillId="0" borderId="0" xfId="1"/>
    <xf numFmtId="2" fontId="0" fillId="0" borderId="0" xfId="0" applyNumberFormat="1" applyBorder="1"/>
    <xf numFmtId="0" fontId="0" fillId="0" borderId="29" xfId="0" applyBorder="1"/>
    <xf numFmtId="0" fontId="0" fillId="2" borderId="18" xfId="0" applyFill="1" applyBorder="1"/>
    <xf numFmtId="2" fontId="0" fillId="0" borderId="19" xfId="0" applyNumberFormat="1" applyFill="1" applyBorder="1"/>
    <xf numFmtId="0" fontId="0" fillId="0" borderId="20" xfId="0" applyFill="1" applyBorder="1"/>
    <xf numFmtId="0" fontId="0" fillId="0" borderId="21" xfId="0" applyFill="1" applyBorder="1"/>
    <xf numFmtId="2" fontId="0" fillId="0" borderId="22" xfId="0" applyNumberFormat="1" applyFill="1" applyBorder="1"/>
    <xf numFmtId="0" fontId="0" fillId="0" borderId="27" xfId="0" applyBorder="1"/>
    <xf numFmtId="0" fontId="6" fillId="0" borderId="28" xfId="0" applyFont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3" borderId="0" xfId="0" applyFont="1" applyFill="1"/>
    <xf numFmtId="0" fontId="3" fillId="0" borderId="5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Převodní char. </a:t>
            </a:r>
            <a:r>
              <a:rPr lang="en-US"/>
              <a:t>U2=f(U1)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U2=f(U1)</c:v>
          </c:tx>
          <c:marker>
            <c:symbol val="none"/>
          </c:marker>
          <c:xVal>
            <c:numRef>
              <c:f>'tabulky,grafy'!$A$6:$A$26</c:f>
              <c:numCache>
                <c:formatCode>General</c:formatCode>
                <c:ptCount val="21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0.15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1.3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2.2999999999999998</c:v>
                </c:pt>
                <c:pt idx="13">
                  <c:v>2.5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3.6</c:v>
                </c:pt>
                <c:pt idx="18">
                  <c:v>4</c:v>
                </c:pt>
                <c:pt idx="19">
                  <c:v>4.2</c:v>
                </c:pt>
                <c:pt idx="20">
                  <c:v>4.5</c:v>
                </c:pt>
              </c:numCache>
            </c:numRef>
          </c:xVal>
          <c:yVal>
            <c:numRef>
              <c:f>'tabulky,grafy'!$B$6:$B$26</c:f>
              <c:numCache>
                <c:formatCode>General</c:formatCode>
                <c:ptCount val="21"/>
                <c:pt idx="0">
                  <c:v>0.23</c:v>
                </c:pt>
                <c:pt idx="1">
                  <c:v>0.32</c:v>
                </c:pt>
                <c:pt idx="2">
                  <c:v>0.5</c:v>
                </c:pt>
                <c:pt idx="3">
                  <c:v>0.6</c:v>
                </c:pt>
                <c:pt idx="4">
                  <c:v>1.2</c:v>
                </c:pt>
                <c:pt idx="5">
                  <c:v>2.2000000000000002</c:v>
                </c:pt>
                <c:pt idx="6">
                  <c:v>3.3</c:v>
                </c:pt>
                <c:pt idx="7">
                  <c:v>4.2</c:v>
                </c:pt>
                <c:pt idx="8">
                  <c:v>5.5</c:v>
                </c:pt>
                <c:pt idx="9">
                  <c:v>6.6</c:v>
                </c:pt>
                <c:pt idx="10">
                  <c:v>7.9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10.5</c:v>
                </c:pt>
                <c:pt idx="14">
                  <c:v>10.7</c:v>
                </c:pt>
                <c:pt idx="15">
                  <c:v>11.1</c:v>
                </c:pt>
                <c:pt idx="16">
                  <c:v>11.2</c:v>
                </c:pt>
                <c:pt idx="17">
                  <c:v>11.6</c:v>
                </c:pt>
                <c:pt idx="18">
                  <c:v>11.9</c:v>
                </c:pt>
                <c:pt idx="19">
                  <c:v>12</c:v>
                </c:pt>
                <c:pt idx="2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5A-4244-9245-E80821070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46112"/>
        <c:axId val="209948032"/>
      </c:scatterChart>
      <c:valAx>
        <c:axId val="20994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U1(V)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48032"/>
        <c:crosses val="autoZero"/>
        <c:crossBetween val="midCat"/>
      </c:valAx>
      <c:valAx>
        <c:axId val="2099480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U2(V)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46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F. zisková char.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au=f(f)</c:v>
          </c:tx>
          <c:xVal>
            <c:numRef>
              <c:f>'tabulky,grafy'!$A$34:$A$47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  <c:pt idx="10">
                  <c:v>15000</c:v>
                </c:pt>
                <c:pt idx="11">
                  <c:v>18000</c:v>
                </c:pt>
                <c:pt idx="12">
                  <c:v>20000</c:v>
                </c:pt>
                <c:pt idx="13">
                  <c:v>22000</c:v>
                </c:pt>
              </c:numCache>
            </c:numRef>
          </c:xVal>
          <c:yVal>
            <c:numRef>
              <c:f>'tabulky,grafy'!$E$34:$E$47</c:f>
              <c:numCache>
                <c:formatCode>0.00</c:formatCode>
                <c:ptCount val="14"/>
                <c:pt idx="0">
                  <c:v>5.7063474091043442</c:v>
                </c:pt>
                <c:pt idx="1">
                  <c:v>9.8172721769834812</c:v>
                </c:pt>
                <c:pt idx="2">
                  <c:v>12.386952524442474</c:v>
                </c:pt>
                <c:pt idx="3">
                  <c:v>12.386952524442474</c:v>
                </c:pt>
                <c:pt idx="4">
                  <c:v>12.386952524442474</c:v>
                </c:pt>
                <c:pt idx="5">
                  <c:v>12.386952524442474</c:v>
                </c:pt>
                <c:pt idx="6">
                  <c:v>12.386952524442474</c:v>
                </c:pt>
                <c:pt idx="7">
                  <c:v>8.7585506732275125</c:v>
                </c:pt>
                <c:pt idx="8">
                  <c:v>6.9797290064918904</c:v>
                </c:pt>
                <c:pt idx="9">
                  <c:v>4.9920363637736545</c:v>
                </c:pt>
                <c:pt idx="10">
                  <c:v>3.3586354347472631</c:v>
                </c:pt>
                <c:pt idx="11">
                  <c:v>1.8939971640587914</c:v>
                </c:pt>
                <c:pt idx="12">
                  <c:v>0.55506137144652756</c:v>
                </c:pt>
                <c:pt idx="13">
                  <c:v>0.13127539004776481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7-4668-ADDF-FAEF05E3C712}"/>
            </c:ext>
          </c:extLst>
        </c:ser>
        <c:ser>
          <c:idx val="1"/>
          <c:order val="1"/>
          <c:tx>
            <c:v>-3dB</c:v>
          </c:tx>
          <c:marker>
            <c:symbol val="none"/>
          </c:marker>
          <c:xVal>
            <c:numRef>
              <c:f>'tabulky,grafy'!$A$34:$A$47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  <c:pt idx="10">
                  <c:v>15000</c:v>
                </c:pt>
                <c:pt idx="11">
                  <c:v>18000</c:v>
                </c:pt>
                <c:pt idx="12">
                  <c:v>20000</c:v>
                </c:pt>
                <c:pt idx="13">
                  <c:v>22000</c:v>
                </c:pt>
              </c:numCache>
            </c:numRef>
          </c:xVal>
          <c:yVal>
            <c:numRef>
              <c:f>'tabulky,grafy'!$F$34:$F$47</c:f>
              <c:numCache>
                <c:formatCode>0.00</c:formatCode>
                <c:ptCount val="14"/>
                <c:pt idx="0">
                  <c:v>9.39</c:v>
                </c:pt>
                <c:pt idx="1">
                  <c:v>9.39</c:v>
                </c:pt>
                <c:pt idx="2">
                  <c:v>9.39</c:v>
                </c:pt>
                <c:pt idx="3">
                  <c:v>9.39</c:v>
                </c:pt>
                <c:pt idx="4">
                  <c:v>9.39</c:v>
                </c:pt>
                <c:pt idx="5">
                  <c:v>9.39</c:v>
                </c:pt>
                <c:pt idx="6">
                  <c:v>9.39</c:v>
                </c:pt>
                <c:pt idx="7">
                  <c:v>9.39</c:v>
                </c:pt>
                <c:pt idx="8">
                  <c:v>9.39</c:v>
                </c:pt>
                <c:pt idx="9">
                  <c:v>9.39</c:v>
                </c:pt>
                <c:pt idx="10">
                  <c:v>9.39</c:v>
                </c:pt>
                <c:pt idx="11">
                  <c:v>9.39</c:v>
                </c:pt>
                <c:pt idx="12">
                  <c:v>9.39</c:v>
                </c:pt>
                <c:pt idx="13">
                  <c:v>9.39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27-4668-ADDF-FAEF05E3C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0160"/>
        <c:axId val="210782080"/>
      </c:scatterChart>
      <c:valAx>
        <c:axId val="210780160"/>
        <c:scaling>
          <c:logBase val="10"/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f(Hz)</a:t>
                </a:r>
              </a:p>
            </c:rich>
          </c:tx>
          <c:layout>
            <c:manualLayout>
              <c:xMode val="edge"/>
              <c:yMode val="edge"/>
              <c:x val="0.7541329833770779"/>
              <c:y val="0.878680373286672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782080"/>
        <c:crosses val="autoZero"/>
        <c:crossBetween val="midCat"/>
      </c:valAx>
      <c:valAx>
        <c:axId val="210782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au(dB)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4.09547244094488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10780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Frekvenční</a:t>
            </a:r>
            <a:r>
              <a:rPr lang="cs-CZ" baseline="0"/>
              <a:t> fázová char.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p=f(f)</c:v>
          </c:tx>
          <c:marker>
            <c:symbol val="none"/>
          </c:marker>
          <c:xVal>
            <c:numRef>
              <c:f>'tabulky,grafy'!$A$34:$A$47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  <c:pt idx="10">
                  <c:v>15000</c:v>
                </c:pt>
                <c:pt idx="11">
                  <c:v>18000</c:v>
                </c:pt>
                <c:pt idx="12">
                  <c:v>20000</c:v>
                </c:pt>
                <c:pt idx="13">
                  <c:v>22000</c:v>
                </c:pt>
              </c:numCache>
            </c:numRef>
          </c:xVal>
          <c:yVal>
            <c:numRef>
              <c:f>'tabulky,grafy'!$I$34:$I$47</c:f>
              <c:numCache>
                <c:formatCode>0.00</c:formatCode>
                <c:ptCount val="14"/>
                <c:pt idx="0">
                  <c:v>77.64705882352942</c:v>
                </c:pt>
                <c:pt idx="1">
                  <c:v>148.23529411764707</c:v>
                </c:pt>
                <c:pt idx="2">
                  <c:v>176.47058823529414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184.39024390243904</c:v>
                </c:pt>
                <c:pt idx="7">
                  <c:v>218.36065573770497</c:v>
                </c:pt>
                <c:pt idx="8">
                  <c:v>225</c:v>
                </c:pt>
                <c:pt idx="9">
                  <c:v>234</c:v>
                </c:pt>
                <c:pt idx="10">
                  <c:v>247.5</c:v>
                </c:pt>
                <c:pt idx="11">
                  <c:v>218.57142857142858</c:v>
                </c:pt>
                <c:pt idx="12">
                  <c:v>255</c:v>
                </c:pt>
                <c:pt idx="13">
                  <c:v>261.81818181818181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06-4B6D-9688-C7C39827C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0656"/>
        <c:axId val="210817408"/>
      </c:scatterChart>
      <c:valAx>
        <c:axId val="21079065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f(Hz)</a:t>
                </a:r>
              </a:p>
            </c:rich>
          </c:tx>
          <c:layout>
            <c:manualLayout>
              <c:xMode val="edge"/>
              <c:yMode val="edge"/>
              <c:x val="0.79177187226596668"/>
              <c:y val="0.864791484397783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817408"/>
        <c:crosses val="autoZero"/>
        <c:crossBetween val="midCat"/>
      </c:valAx>
      <c:valAx>
        <c:axId val="2108174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p(°)</a:t>
                </a:r>
              </a:p>
            </c:rich>
          </c:tx>
          <c:layout>
            <c:manualLayout>
              <c:xMode val="edge"/>
              <c:yMode val="edge"/>
              <c:x val="1.566632731768686E-2"/>
              <c:y val="0.1086861911032439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10790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tm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440459</xdr:colOff>
      <xdr:row>27</xdr:row>
      <xdr:rowOff>45604</xdr:rowOff>
    </xdr:from>
    <xdr:to>
      <xdr:col>4</xdr:col>
      <xdr:colOff>357909</xdr:colOff>
      <xdr:row>34</xdr:row>
      <xdr:rowOff>128154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59" y="4432877"/>
          <a:ext cx="2365086" cy="1214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161636</xdr:colOff>
      <xdr:row>13</xdr:row>
      <xdr:rowOff>60614</xdr:rowOff>
    </xdr:from>
    <xdr:to>
      <xdr:col>5</xdr:col>
      <xdr:colOff>237837</xdr:colOff>
      <xdr:row>21</xdr:row>
      <xdr:rowOff>35214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636" y="2184978"/>
          <a:ext cx="3135746" cy="12676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84</xdr:row>
      <xdr:rowOff>150091</xdr:rowOff>
    </xdr:from>
    <xdr:to>
      <xdr:col>3</xdr:col>
      <xdr:colOff>138216</xdr:colOff>
      <xdr:row>92</xdr:row>
      <xdr:rowOff>87664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2182"/>
          <a:ext cx="1973943" cy="1299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103909</xdr:colOff>
      <xdr:row>49</xdr:row>
      <xdr:rowOff>115456</xdr:rowOff>
    </xdr:from>
    <xdr:to>
      <xdr:col>5</xdr:col>
      <xdr:colOff>390986</xdr:colOff>
      <xdr:row>59</xdr:row>
      <xdr:rowOff>66481</xdr:rowOff>
    </xdr:to>
    <xdr:pic>
      <xdr:nvPicPr>
        <xdr:cNvPr id="3" name="Obrázek 2" descr="Výřez obrazovky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09" y="7054274"/>
          <a:ext cx="3346622" cy="18098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75044</xdr:colOff>
      <xdr:row>3</xdr:row>
      <xdr:rowOff>54262</xdr:rowOff>
    </xdr:from>
    <xdr:to>
      <xdr:col>13</xdr:col>
      <xdr:colOff>21981</xdr:colOff>
      <xdr:row>24</xdr:row>
      <xdr:rowOff>117230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531536</xdr:colOff>
      <xdr:row>28</xdr:row>
      <xdr:rowOff>93340</xdr:rowOff>
    </xdr:from>
    <xdr:to>
      <xdr:col>18</xdr:col>
      <xdr:colOff>206264</xdr:colOff>
      <xdr:row>48</xdr:row>
      <xdr:rowOff>48178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74870</xdr:colOff>
      <xdr:row>51</xdr:row>
      <xdr:rowOff>50204</xdr:rowOff>
    </xdr:from>
    <xdr:to>
      <xdr:col>8</xdr:col>
      <xdr:colOff>715643</xdr:colOff>
      <xdr:row>70</xdr:row>
      <xdr:rowOff>19030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446816</xdr:colOff>
      <xdr:row>6</xdr:row>
      <xdr:rowOff>30816</xdr:rowOff>
    </xdr:from>
    <xdr:to>
      <xdr:col>8</xdr:col>
      <xdr:colOff>464134</xdr:colOff>
      <xdr:row>21</xdr:row>
      <xdr:rowOff>145640</xdr:rowOff>
    </xdr:to>
    <xdr:cxnSp macro="">
      <xdr:nvCxnSpPr>
        <xdr:cNvPr id="6" name="Přímá spojnic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H="1">
          <a:off x="5492180" y="1196907"/>
          <a:ext cx="17318" cy="2539369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E: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A13" zoomScale="130" zoomScaleNormal="130" workbookViewId="0">
      <selection activeCell="M31" sqref="M31"/>
    </sheetView>
  </sheetViews>
  <sheetFormatPr defaultRowHeight="12.75" x14ac:dyDescent="0.2"/>
  <sheetData>
    <row r="1" spans="1:9" x14ac:dyDescent="0.2">
      <c r="A1" s="112" t="s">
        <v>0</v>
      </c>
      <c r="B1" s="113"/>
      <c r="C1" s="114"/>
      <c r="D1" s="121" t="s">
        <v>1</v>
      </c>
      <c r="E1" s="122"/>
      <c r="F1" s="123"/>
      <c r="G1" s="130" t="s">
        <v>10</v>
      </c>
      <c r="H1" s="131"/>
      <c r="I1" s="132"/>
    </row>
    <row r="2" spans="1:9" ht="13.5" thickBot="1" x14ac:dyDescent="0.25">
      <c r="A2" s="115"/>
      <c r="B2" s="116"/>
      <c r="C2" s="117"/>
      <c r="D2" s="124"/>
      <c r="E2" s="125"/>
      <c r="F2" s="126"/>
      <c r="G2" s="133"/>
      <c r="H2" s="134"/>
      <c r="I2" s="135"/>
    </row>
    <row r="3" spans="1:9" x14ac:dyDescent="0.2">
      <c r="A3" s="115"/>
      <c r="B3" s="116"/>
      <c r="C3" s="117"/>
      <c r="D3" s="124"/>
      <c r="E3" s="125"/>
      <c r="F3" s="126"/>
      <c r="G3" s="130" t="s">
        <v>11</v>
      </c>
      <c r="H3" s="131"/>
      <c r="I3" s="132"/>
    </row>
    <row r="4" spans="1:9" ht="13.5" thickBot="1" x14ac:dyDescent="0.25">
      <c r="A4" s="118"/>
      <c r="B4" s="119"/>
      <c r="C4" s="120"/>
      <c r="D4" s="127"/>
      <c r="E4" s="128"/>
      <c r="F4" s="129"/>
      <c r="G4" s="133"/>
      <c r="H4" s="134"/>
      <c r="I4" s="135"/>
    </row>
    <row r="5" spans="1:9" ht="12.75" customHeight="1" x14ac:dyDescent="0.2">
      <c r="A5" s="130" t="s">
        <v>9</v>
      </c>
      <c r="B5" s="136"/>
      <c r="C5" s="136"/>
      <c r="D5" s="136"/>
      <c r="E5" s="136"/>
      <c r="F5" s="137"/>
      <c r="G5" s="130" t="s">
        <v>12</v>
      </c>
      <c r="H5" s="131"/>
      <c r="I5" s="132"/>
    </row>
    <row r="6" spans="1:9" ht="13.5" customHeight="1" thickBot="1" x14ac:dyDescent="0.25">
      <c r="A6" s="138" t="s">
        <v>13</v>
      </c>
      <c r="B6" s="139"/>
      <c r="C6" s="139"/>
      <c r="D6" s="139"/>
      <c r="E6" s="139"/>
      <c r="F6" s="140"/>
      <c r="G6" s="133"/>
      <c r="H6" s="134"/>
      <c r="I6" s="135"/>
    </row>
    <row r="7" spans="1:9" ht="12.75" customHeight="1" x14ac:dyDescent="0.2">
      <c r="A7" s="138"/>
      <c r="B7" s="139"/>
      <c r="C7" s="139"/>
      <c r="D7" s="139"/>
      <c r="E7" s="139"/>
      <c r="F7" s="140"/>
      <c r="G7" s="130" t="s">
        <v>140</v>
      </c>
      <c r="H7" s="131"/>
      <c r="I7" s="132"/>
    </row>
    <row r="8" spans="1:9" ht="13.5" customHeight="1" thickBot="1" x14ac:dyDescent="0.25">
      <c r="A8" s="141"/>
      <c r="B8" s="142"/>
      <c r="C8" s="142"/>
      <c r="D8" s="142"/>
      <c r="E8" s="142"/>
      <c r="F8" s="143"/>
      <c r="G8" s="133"/>
      <c r="H8" s="134"/>
      <c r="I8" s="135"/>
    </row>
    <row r="9" spans="1:9" x14ac:dyDescent="0.2">
      <c r="A9" s="1" t="s">
        <v>2</v>
      </c>
      <c r="B9" s="2"/>
      <c r="C9" s="2"/>
      <c r="D9" s="2"/>
      <c r="E9" s="2"/>
      <c r="F9" s="2"/>
      <c r="G9" s="111" t="s">
        <v>3</v>
      </c>
      <c r="H9" s="14"/>
      <c r="I9" s="15"/>
    </row>
    <row r="10" spans="1:9" x14ac:dyDescent="0.2">
      <c r="A10" s="4"/>
      <c r="B10" s="2"/>
      <c r="C10" s="2"/>
      <c r="D10" s="2"/>
      <c r="E10" s="2"/>
      <c r="F10" s="2"/>
      <c r="G10" s="4"/>
      <c r="H10" s="2"/>
      <c r="I10" s="3"/>
    </row>
    <row r="11" spans="1:9" x14ac:dyDescent="0.2">
      <c r="A11" s="4"/>
      <c r="B11" s="2"/>
      <c r="C11" s="2"/>
      <c r="D11" s="2"/>
      <c r="E11" s="2"/>
      <c r="F11" s="2"/>
      <c r="G11" s="4" t="s">
        <v>14</v>
      </c>
      <c r="H11" s="2"/>
      <c r="I11" s="3"/>
    </row>
    <row r="12" spans="1:9" x14ac:dyDescent="0.2">
      <c r="A12" s="4"/>
      <c r="B12" s="2"/>
      <c r="C12" s="2"/>
      <c r="D12" s="2"/>
      <c r="E12" s="2"/>
      <c r="F12" s="2"/>
      <c r="G12" s="4"/>
      <c r="H12" s="2"/>
      <c r="I12" s="3"/>
    </row>
    <row r="13" spans="1:9" x14ac:dyDescent="0.2">
      <c r="A13" s="4"/>
      <c r="B13" s="2"/>
      <c r="C13" s="2"/>
      <c r="D13" s="2"/>
      <c r="E13" s="2"/>
      <c r="F13" s="2"/>
      <c r="G13" s="4"/>
      <c r="H13" s="2"/>
      <c r="I13" s="3"/>
    </row>
    <row r="14" spans="1:9" x14ac:dyDescent="0.2">
      <c r="A14" s="4"/>
      <c r="B14" s="2"/>
      <c r="C14" s="2"/>
      <c r="D14" s="2"/>
      <c r="E14" s="2"/>
      <c r="F14" s="2"/>
      <c r="G14" s="4"/>
      <c r="H14" s="2"/>
      <c r="I14" s="3"/>
    </row>
    <row r="15" spans="1:9" x14ac:dyDescent="0.2">
      <c r="A15" s="4"/>
      <c r="B15" s="2"/>
      <c r="C15" s="17"/>
      <c r="D15" s="2"/>
      <c r="E15" s="2"/>
      <c r="F15" s="2"/>
      <c r="G15" s="4"/>
      <c r="H15" s="2"/>
      <c r="I15" s="3"/>
    </row>
    <row r="16" spans="1:9" x14ac:dyDescent="0.2">
      <c r="A16" s="4"/>
      <c r="B16" s="2"/>
      <c r="C16" s="2"/>
      <c r="D16" s="2"/>
      <c r="E16" s="2"/>
      <c r="F16" s="2"/>
      <c r="G16" s="4"/>
      <c r="H16" s="2"/>
      <c r="I16" s="3"/>
    </row>
    <row r="17" spans="1:9" x14ac:dyDescent="0.2">
      <c r="G17" s="4"/>
      <c r="H17" s="2"/>
      <c r="I17" s="3"/>
    </row>
    <row r="18" spans="1:9" x14ac:dyDescent="0.2">
      <c r="G18" s="4"/>
      <c r="H18" s="2"/>
      <c r="I18" s="3"/>
    </row>
    <row r="19" spans="1:9" x14ac:dyDescent="0.2">
      <c r="G19" s="4"/>
      <c r="H19" s="2"/>
      <c r="I19" s="3"/>
    </row>
    <row r="20" spans="1:9" x14ac:dyDescent="0.2">
      <c r="G20" s="4"/>
      <c r="H20" s="2"/>
      <c r="I20" s="3"/>
    </row>
    <row r="21" spans="1:9" x14ac:dyDescent="0.2">
      <c r="G21" s="4"/>
      <c r="H21" s="2"/>
      <c r="I21" s="3"/>
    </row>
    <row r="22" spans="1:9" x14ac:dyDescent="0.2">
      <c r="G22" s="4"/>
      <c r="H22" s="2"/>
      <c r="I22" s="3"/>
    </row>
    <row r="23" spans="1:9" x14ac:dyDescent="0.2">
      <c r="G23" s="4"/>
      <c r="H23" s="2"/>
      <c r="I23" s="3"/>
    </row>
    <row r="24" spans="1:9" x14ac:dyDescent="0.2">
      <c r="G24" s="4"/>
      <c r="H24" s="2"/>
      <c r="I24" s="3"/>
    </row>
    <row r="25" spans="1:9" x14ac:dyDescent="0.2">
      <c r="G25" s="4"/>
      <c r="H25" s="2"/>
      <c r="I25" s="3"/>
    </row>
    <row r="26" spans="1:9" x14ac:dyDescent="0.2">
      <c r="G26" s="4"/>
      <c r="H26" s="2"/>
      <c r="I26" s="3"/>
    </row>
    <row r="27" spans="1:9" x14ac:dyDescent="0.2">
      <c r="A27" s="4"/>
      <c r="B27" s="2"/>
      <c r="C27" s="2"/>
      <c r="D27" s="2"/>
      <c r="E27" s="2"/>
      <c r="F27" s="2"/>
      <c r="G27" s="4"/>
      <c r="H27" s="2"/>
      <c r="I27" s="3"/>
    </row>
    <row r="28" spans="1:9" x14ac:dyDescent="0.2">
      <c r="A28" s="4"/>
      <c r="B28" s="2"/>
      <c r="C28" s="2"/>
      <c r="D28" s="2"/>
      <c r="E28" s="2"/>
      <c r="F28" s="2"/>
      <c r="G28" s="4"/>
      <c r="H28" s="2"/>
      <c r="I28" s="3"/>
    </row>
    <row r="29" spans="1:9" x14ac:dyDescent="0.2">
      <c r="A29" s="4"/>
      <c r="B29" s="2"/>
      <c r="C29" s="2"/>
      <c r="D29" s="2"/>
      <c r="E29" s="2"/>
      <c r="F29" s="2"/>
      <c r="G29" s="4"/>
      <c r="H29" s="2"/>
      <c r="I29" s="3"/>
    </row>
    <row r="30" spans="1:9" x14ac:dyDescent="0.2">
      <c r="A30" s="4"/>
      <c r="B30" s="2"/>
      <c r="C30" s="2"/>
      <c r="D30" s="2"/>
      <c r="E30" s="2"/>
      <c r="F30" s="2"/>
      <c r="G30" s="4"/>
      <c r="H30" s="2"/>
      <c r="I30" s="3"/>
    </row>
    <row r="31" spans="1:9" x14ac:dyDescent="0.2">
      <c r="A31" s="4"/>
      <c r="B31" s="2"/>
      <c r="C31" s="2"/>
      <c r="D31" s="2"/>
      <c r="E31" s="2"/>
      <c r="F31" s="2"/>
      <c r="G31" s="4"/>
      <c r="H31" s="2"/>
      <c r="I31" s="3"/>
    </row>
    <row r="32" spans="1:9" x14ac:dyDescent="0.2">
      <c r="A32" s="4"/>
      <c r="B32" s="2"/>
      <c r="C32" s="2"/>
      <c r="D32" s="2"/>
      <c r="E32" s="2"/>
      <c r="F32" s="2"/>
      <c r="G32" s="4"/>
      <c r="H32" s="2"/>
      <c r="I32" s="3"/>
    </row>
    <row r="33" spans="1:9" x14ac:dyDescent="0.2">
      <c r="A33" s="4"/>
      <c r="B33" s="2"/>
      <c r="C33" s="2"/>
      <c r="D33" s="2"/>
      <c r="E33" s="2"/>
      <c r="F33" s="2"/>
      <c r="G33" s="4"/>
      <c r="H33" s="2"/>
      <c r="I33" s="3"/>
    </row>
    <row r="34" spans="1:9" x14ac:dyDescent="0.2">
      <c r="A34" s="4"/>
      <c r="B34" s="2"/>
      <c r="C34" s="2"/>
      <c r="D34" s="2"/>
      <c r="E34" s="2"/>
      <c r="F34" s="2"/>
      <c r="G34" s="4"/>
      <c r="H34" s="2"/>
      <c r="I34" s="3"/>
    </row>
    <row r="35" spans="1:9" x14ac:dyDescent="0.2">
      <c r="A35" s="4"/>
      <c r="B35" s="2"/>
      <c r="C35" s="2"/>
      <c r="D35" s="2"/>
      <c r="E35" s="2"/>
      <c r="F35" s="2"/>
      <c r="G35" s="4"/>
      <c r="H35" s="2"/>
      <c r="I35" s="3"/>
    </row>
    <row r="36" spans="1:9" x14ac:dyDescent="0.2">
      <c r="A36" s="4"/>
      <c r="B36" s="2"/>
      <c r="C36" s="2"/>
      <c r="D36" s="2"/>
      <c r="E36" s="2"/>
      <c r="F36" s="2"/>
      <c r="G36" s="4"/>
      <c r="H36" s="2"/>
      <c r="I36" s="3"/>
    </row>
    <row r="37" spans="1:9" x14ac:dyDescent="0.2">
      <c r="A37" s="4"/>
      <c r="B37" s="2"/>
      <c r="C37" s="2"/>
      <c r="D37" s="2"/>
      <c r="E37" s="2"/>
      <c r="F37" s="2"/>
      <c r="G37" s="4"/>
      <c r="H37" s="2"/>
      <c r="I37" s="3"/>
    </row>
    <row r="38" spans="1:9" x14ac:dyDescent="0.2">
      <c r="A38" s="4"/>
      <c r="B38" s="2"/>
      <c r="C38" s="2"/>
      <c r="D38" s="2"/>
      <c r="E38" s="2"/>
      <c r="F38" s="2"/>
      <c r="G38" s="4"/>
      <c r="H38" s="2"/>
      <c r="I38" s="3"/>
    </row>
    <row r="39" spans="1:9" x14ac:dyDescent="0.2">
      <c r="A39" s="4"/>
      <c r="B39" s="2"/>
      <c r="C39" s="2"/>
      <c r="D39" s="2"/>
      <c r="E39" s="2"/>
      <c r="F39" s="2"/>
      <c r="G39" s="4"/>
      <c r="H39" s="2"/>
      <c r="I39" s="3"/>
    </row>
    <row r="40" spans="1:9" x14ac:dyDescent="0.2">
      <c r="A40" s="4"/>
      <c r="B40" s="2"/>
      <c r="C40" s="2"/>
      <c r="D40" s="2"/>
      <c r="E40" s="2"/>
      <c r="F40" s="2"/>
      <c r="G40" s="4"/>
      <c r="H40" s="2"/>
      <c r="I40" s="3"/>
    </row>
    <row r="41" spans="1:9" x14ac:dyDescent="0.2">
      <c r="A41" s="4"/>
      <c r="B41" s="2"/>
      <c r="C41" s="2"/>
      <c r="D41" s="2"/>
      <c r="E41" s="2"/>
      <c r="F41" s="2"/>
      <c r="G41" s="4"/>
      <c r="H41" s="2"/>
      <c r="I41" s="3"/>
    </row>
    <row r="42" spans="1:9" ht="13.5" thickBot="1" x14ac:dyDescent="0.25">
      <c r="A42" s="4"/>
      <c r="B42" s="2"/>
      <c r="C42" s="2"/>
      <c r="D42" s="2"/>
      <c r="E42" s="2"/>
      <c r="F42" s="2"/>
      <c r="G42" s="5"/>
      <c r="H42" s="6"/>
      <c r="I42" s="16"/>
    </row>
    <row r="43" spans="1:9" x14ac:dyDescent="0.2">
      <c r="A43" s="4"/>
      <c r="B43" s="2"/>
      <c r="C43" s="2"/>
      <c r="D43" s="2"/>
      <c r="E43" s="2"/>
      <c r="F43" s="2"/>
      <c r="G43" s="7" t="s">
        <v>143</v>
      </c>
      <c r="H43" s="14"/>
      <c r="I43" s="15"/>
    </row>
    <row r="44" spans="1:9" ht="13.5" thickBot="1" x14ac:dyDescent="0.25">
      <c r="A44" s="4"/>
      <c r="B44" s="2"/>
      <c r="C44" s="2"/>
      <c r="D44" s="2"/>
      <c r="E44" s="2"/>
      <c r="F44" s="2"/>
      <c r="G44" s="5"/>
      <c r="H44" s="6" t="s">
        <v>144</v>
      </c>
      <c r="I44" s="16"/>
    </row>
    <row r="45" spans="1:9" x14ac:dyDescent="0.2">
      <c r="A45" s="4"/>
      <c r="B45" s="2"/>
      <c r="C45" s="2"/>
      <c r="D45" s="2"/>
      <c r="E45" s="2"/>
      <c r="F45" s="2"/>
      <c r="G45" s="11" t="s">
        <v>142</v>
      </c>
      <c r="H45" s="12"/>
      <c r="I45" s="13"/>
    </row>
    <row r="46" spans="1:9" ht="13.5" thickBot="1" x14ac:dyDescent="0.25">
      <c r="A46" s="4"/>
      <c r="B46" s="2"/>
      <c r="C46" s="2"/>
      <c r="D46" s="2"/>
      <c r="E46" s="2"/>
      <c r="F46" s="2"/>
      <c r="G46" s="8"/>
      <c r="H46" s="9"/>
      <c r="I46" s="10"/>
    </row>
    <row r="47" spans="1:9" x14ac:dyDescent="0.2">
      <c r="A47" s="4"/>
      <c r="B47" s="2"/>
      <c r="C47" s="2"/>
      <c r="D47" s="2"/>
      <c r="E47" s="2"/>
      <c r="F47" s="2"/>
      <c r="G47" s="130" t="s">
        <v>4</v>
      </c>
      <c r="H47" s="131"/>
      <c r="I47" s="132"/>
    </row>
    <row r="48" spans="1:9" ht="13.5" thickBot="1" x14ac:dyDescent="0.25">
      <c r="A48" s="5"/>
      <c r="B48" s="6"/>
      <c r="C48" s="6"/>
      <c r="D48" s="6"/>
      <c r="E48" s="6"/>
      <c r="F48" s="6"/>
      <c r="G48" s="133"/>
      <c r="H48" s="134"/>
      <c r="I48" s="135"/>
    </row>
  </sheetData>
  <mergeCells count="9">
    <mergeCell ref="A1:C4"/>
    <mergeCell ref="D1:F4"/>
    <mergeCell ref="G1:I2"/>
    <mergeCell ref="G3:I4"/>
    <mergeCell ref="G47:I48"/>
    <mergeCell ref="G5:I6"/>
    <mergeCell ref="G7:I8"/>
    <mergeCell ref="A5:F5"/>
    <mergeCell ref="A6:F8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4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86"/>
  <sheetViews>
    <sheetView topLeftCell="A73" zoomScaleNormal="100" workbookViewId="0">
      <selection activeCell="I21" sqref="I21"/>
    </sheetView>
  </sheetViews>
  <sheetFormatPr defaultRowHeight="12.75" x14ac:dyDescent="0.2"/>
  <sheetData>
    <row r="2" spans="1:8" ht="18.75" x14ac:dyDescent="0.3">
      <c r="A2" s="23" t="s">
        <v>5</v>
      </c>
    </row>
    <row r="3" spans="1:8" ht="18.75" x14ac:dyDescent="0.2">
      <c r="A3" s="18" t="s">
        <v>107</v>
      </c>
    </row>
    <row r="4" spans="1:8" ht="15.75" x14ac:dyDescent="0.2">
      <c r="A4" s="18" t="s">
        <v>15</v>
      </c>
    </row>
    <row r="5" spans="1:8" ht="15.75" x14ac:dyDescent="0.2">
      <c r="A5" s="19" t="s">
        <v>16</v>
      </c>
      <c r="F5" s="25" t="s">
        <v>19</v>
      </c>
    </row>
    <row r="6" spans="1:8" ht="15.75" x14ac:dyDescent="0.2">
      <c r="A6" s="19" t="s">
        <v>17</v>
      </c>
      <c r="F6" s="25" t="s">
        <v>20</v>
      </c>
    </row>
    <row r="7" spans="1:8" ht="15.75" x14ac:dyDescent="0.2">
      <c r="A7" s="19" t="s">
        <v>18</v>
      </c>
      <c r="F7" s="26" t="s">
        <v>21</v>
      </c>
    </row>
    <row r="9" spans="1:8" ht="18.75" x14ac:dyDescent="0.3">
      <c r="A9" s="23" t="s">
        <v>6</v>
      </c>
    </row>
    <row r="11" spans="1:8" ht="15.75" x14ac:dyDescent="0.25">
      <c r="A11" s="47" t="s">
        <v>51</v>
      </c>
    </row>
    <row r="13" spans="1:8" ht="15.75" x14ac:dyDescent="0.25">
      <c r="A13" s="21" t="s">
        <v>22</v>
      </c>
    </row>
    <row r="15" spans="1:8" ht="15.75" x14ac:dyDescent="0.25">
      <c r="A15" s="21" t="s">
        <v>23</v>
      </c>
      <c r="B15" s="21"/>
      <c r="C15" s="21" t="s">
        <v>24</v>
      </c>
      <c r="D15" s="21"/>
      <c r="E15" s="21"/>
      <c r="F15" s="21" t="s">
        <v>25</v>
      </c>
      <c r="G15" s="21"/>
      <c r="H15" s="21"/>
    </row>
    <row r="16" spans="1:8" ht="15.75" x14ac:dyDescent="0.25">
      <c r="A16" s="21"/>
      <c r="B16" s="21"/>
      <c r="C16" s="21"/>
      <c r="D16" s="21"/>
      <c r="E16" s="21"/>
      <c r="F16" s="21"/>
      <c r="G16" s="21"/>
      <c r="H16" s="21"/>
    </row>
    <row r="17" spans="1:16" ht="18.75" x14ac:dyDescent="0.35">
      <c r="A17" s="21" t="s">
        <v>29</v>
      </c>
      <c r="B17" s="21"/>
      <c r="C17" s="32" t="s">
        <v>26</v>
      </c>
      <c r="D17" s="21"/>
      <c r="E17" s="21"/>
      <c r="F17" s="21" t="s">
        <v>30</v>
      </c>
      <c r="G17" s="21"/>
      <c r="H17" s="21" t="s">
        <v>33</v>
      </c>
    </row>
    <row r="18" spans="1:16" ht="18.75" x14ac:dyDescent="0.35">
      <c r="A18" s="21" t="s">
        <v>27</v>
      </c>
      <c r="B18" s="27"/>
      <c r="C18" s="40" t="s">
        <v>32</v>
      </c>
      <c r="D18" s="33"/>
      <c r="E18" s="34"/>
      <c r="F18" s="21"/>
      <c r="G18" s="41"/>
      <c r="H18" s="44" t="s">
        <v>35</v>
      </c>
    </row>
    <row r="19" spans="1:16" ht="19.5" x14ac:dyDescent="0.35">
      <c r="A19" s="39" t="s">
        <v>28</v>
      </c>
      <c r="C19" s="29"/>
      <c r="D19" s="35"/>
      <c r="E19" s="35"/>
      <c r="F19" s="21" t="s">
        <v>31</v>
      </c>
      <c r="G19" s="42"/>
      <c r="H19" s="42" t="s">
        <v>34</v>
      </c>
    </row>
    <row r="20" spans="1:16" ht="18.75" x14ac:dyDescent="0.35">
      <c r="B20" s="28"/>
      <c r="C20" s="28"/>
      <c r="D20" s="36"/>
      <c r="E20" s="2"/>
      <c r="F20" s="34"/>
      <c r="G20" s="37"/>
      <c r="H20" s="45" t="s">
        <v>36</v>
      </c>
      <c r="I20" s="30"/>
    </row>
    <row r="21" spans="1:16" ht="15" x14ac:dyDescent="0.2">
      <c r="B21" s="28"/>
      <c r="C21" s="31"/>
      <c r="D21" s="38"/>
      <c r="E21" s="2"/>
      <c r="F21" s="2"/>
      <c r="G21" s="38"/>
      <c r="H21" s="38"/>
      <c r="I21" s="29"/>
    </row>
    <row r="22" spans="1:16" ht="15.75" x14ac:dyDescent="0.25">
      <c r="A22" s="47" t="s">
        <v>52</v>
      </c>
    </row>
    <row r="23" spans="1:16" ht="15.75" x14ac:dyDescent="0.25">
      <c r="B23" s="27"/>
      <c r="C23" s="48" t="s">
        <v>53</v>
      </c>
      <c r="D23" s="48"/>
      <c r="G23" s="48" t="s">
        <v>54</v>
      </c>
    </row>
    <row r="24" spans="1:16" ht="18.75" x14ac:dyDescent="0.3">
      <c r="A24" s="53" t="s">
        <v>55</v>
      </c>
      <c r="B24" s="54"/>
      <c r="C24" s="64" t="s">
        <v>58</v>
      </c>
      <c r="D24" s="55"/>
      <c r="E24" s="55"/>
      <c r="F24" s="56"/>
      <c r="G24" s="55" t="s">
        <v>67</v>
      </c>
      <c r="H24" s="55"/>
      <c r="I24" s="55"/>
      <c r="J24" s="55"/>
      <c r="K24" s="56"/>
      <c r="P24" s="24"/>
    </row>
    <row r="25" spans="1:16" ht="18.75" x14ac:dyDescent="0.3">
      <c r="A25" s="57"/>
      <c r="B25" s="2"/>
      <c r="C25" s="65"/>
      <c r="D25" s="43"/>
      <c r="E25" s="43"/>
      <c r="F25" s="58"/>
      <c r="G25" s="43"/>
      <c r="H25" s="43"/>
      <c r="I25" s="43"/>
      <c r="J25" s="43"/>
      <c r="K25" s="58"/>
      <c r="P25" s="24"/>
    </row>
    <row r="26" spans="1:16" ht="18.75" x14ac:dyDescent="0.3">
      <c r="A26" s="57" t="s">
        <v>56</v>
      </c>
      <c r="B26" s="2"/>
      <c r="C26" s="65" t="s">
        <v>59</v>
      </c>
      <c r="D26" s="43"/>
      <c r="E26" s="43"/>
      <c r="F26" s="58"/>
      <c r="G26" s="43" t="s">
        <v>66</v>
      </c>
      <c r="H26" s="43"/>
      <c r="I26" s="43"/>
      <c r="J26" s="43"/>
      <c r="K26" s="58"/>
      <c r="P26" s="24"/>
    </row>
    <row r="27" spans="1:16" ht="18.75" x14ac:dyDescent="0.3">
      <c r="A27" s="57"/>
      <c r="B27" s="2"/>
      <c r="C27" s="65" t="s">
        <v>60</v>
      </c>
      <c r="D27" s="43"/>
      <c r="E27" s="43"/>
      <c r="F27" s="58"/>
      <c r="G27" s="43"/>
      <c r="H27" s="43"/>
      <c r="I27" s="43"/>
      <c r="J27" s="43"/>
      <c r="K27" s="58"/>
      <c r="P27" s="24"/>
    </row>
    <row r="28" spans="1:16" ht="15" x14ac:dyDescent="0.25">
      <c r="A28" s="59"/>
      <c r="B28" s="2"/>
      <c r="C28" s="65" t="s">
        <v>61</v>
      </c>
      <c r="D28" s="43"/>
      <c r="E28" s="43"/>
      <c r="F28" s="58"/>
      <c r="G28" s="43"/>
      <c r="H28" s="43"/>
      <c r="I28" s="43"/>
      <c r="J28" s="43"/>
      <c r="K28" s="58"/>
    </row>
    <row r="29" spans="1:16" ht="15" x14ac:dyDescent="0.25">
      <c r="A29" s="59"/>
      <c r="B29" s="2"/>
      <c r="C29" s="65"/>
      <c r="D29" s="43"/>
      <c r="E29" s="43"/>
      <c r="F29" s="58"/>
      <c r="G29" s="43"/>
      <c r="H29" s="43"/>
      <c r="I29" s="43"/>
      <c r="J29" s="43"/>
      <c r="K29" s="58"/>
    </row>
    <row r="30" spans="1:16" ht="15.75" x14ac:dyDescent="0.25">
      <c r="A30" s="57" t="s">
        <v>57</v>
      </c>
      <c r="B30" s="2"/>
      <c r="C30" s="65" t="s">
        <v>62</v>
      </c>
      <c r="D30" s="43"/>
      <c r="E30" s="43"/>
      <c r="F30" s="58"/>
      <c r="G30" s="43" t="s">
        <v>65</v>
      </c>
      <c r="H30" s="43"/>
      <c r="I30" s="43"/>
      <c r="J30" s="43"/>
      <c r="K30" s="58"/>
    </row>
    <row r="31" spans="1:16" ht="15" x14ac:dyDescent="0.25">
      <c r="A31" s="59"/>
      <c r="B31" s="2"/>
      <c r="C31" s="65" t="s">
        <v>63</v>
      </c>
      <c r="D31" s="43"/>
      <c r="E31" s="43"/>
      <c r="F31" s="58"/>
      <c r="G31" s="43"/>
      <c r="H31" s="43"/>
      <c r="I31" s="43"/>
      <c r="J31" s="43"/>
      <c r="K31" s="58"/>
    </row>
    <row r="32" spans="1:16" ht="15" x14ac:dyDescent="0.25">
      <c r="A32" s="60"/>
      <c r="B32" s="61"/>
      <c r="C32" s="66" t="s">
        <v>64</v>
      </c>
      <c r="D32" s="62"/>
      <c r="E32" s="62"/>
      <c r="F32" s="63"/>
      <c r="G32" s="62"/>
      <c r="H32" s="62"/>
      <c r="I32" s="62"/>
      <c r="J32" s="62"/>
      <c r="K32" s="63"/>
    </row>
    <row r="33" spans="1:11" ht="15" x14ac:dyDescent="0.25">
      <c r="C33" s="20"/>
      <c r="D33" s="20"/>
      <c r="E33" s="20"/>
      <c r="F33" s="20"/>
      <c r="G33" s="20"/>
      <c r="H33" s="20"/>
      <c r="I33" s="20"/>
      <c r="J33" s="20"/>
      <c r="K33" s="20"/>
    </row>
    <row r="34" spans="1:11" ht="15.75" x14ac:dyDescent="0.25">
      <c r="A34" s="21" t="s">
        <v>68</v>
      </c>
      <c r="H34" s="20"/>
      <c r="I34" s="20"/>
      <c r="J34" s="20"/>
      <c r="K34" s="20"/>
    </row>
    <row r="36" spans="1:11" ht="15.75" x14ac:dyDescent="0.25">
      <c r="A36" s="47" t="s">
        <v>69</v>
      </c>
    </row>
    <row r="37" spans="1:11" ht="15.75" x14ac:dyDescent="0.25">
      <c r="A37" s="49" t="s">
        <v>70</v>
      </c>
    </row>
    <row r="40" spans="1:11" ht="15.75" x14ac:dyDescent="0.25">
      <c r="A40" s="46" t="s">
        <v>71</v>
      </c>
    </row>
    <row r="42" spans="1:11" ht="15.75" x14ac:dyDescent="0.2">
      <c r="A42" s="50" t="s">
        <v>72</v>
      </c>
    </row>
    <row r="43" spans="1:11" ht="15.75" x14ac:dyDescent="0.2">
      <c r="A43" s="50" t="s">
        <v>73</v>
      </c>
    </row>
    <row r="44" spans="1:11" ht="15.75" x14ac:dyDescent="0.2">
      <c r="A44" s="50" t="s">
        <v>74</v>
      </c>
    </row>
    <row r="45" spans="1:11" ht="15.75" x14ac:dyDescent="0.2">
      <c r="A45" s="50" t="s">
        <v>75</v>
      </c>
    </row>
    <row r="48" spans="1:11" ht="15.75" x14ac:dyDescent="0.25">
      <c r="A48" s="47" t="s">
        <v>14</v>
      </c>
      <c r="C48" s="20"/>
      <c r="D48" s="20"/>
      <c r="E48" s="20"/>
      <c r="F48" s="20"/>
      <c r="G48" s="20"/>
    </row>
    <row r="51" spans="1:14" ht="15.75" x14ac:dyDescent="0.25">
      <c r="G51" s="48" t="s">
        <v>76</v>
      </c>
      <c r="J51" s="21" t="s">
        <v>79</v>
      </c>
      <c r="K51" s="21"/>
      <c r="L51" s="21" t="s">
        <v>80</v>
      </c>
      <c r="M51" s="21"/>
      <c r="N51" s="21"/>
    </row>
    <row r="52" spans="1:14" ht="15.75" x14ac:dyDescent="0.25">
      <c r="J52" s="51" t="s">
        <v>82</v>
      </c>
      <c r="K52" s="21"/>
      <c r="L52" s="51" t="s">
        <v>83</v>
      </c>
      <c r="M52" s="21"/>
      <c r="N52" s="21"/>
    </row>
    <row r="53" spans="1:14" ht="15.75" x14ac:dyDescent="0.25">
      <c r="J53" s="21"/>
      <c r="K53" s="21"/>
      <c r="L53" s="21"/>
      <c r="M53" s="21"/>
      <c r="N53" s="21"/>
    </row>
    <row r="54" spans="1:14" ht="15.75" x14ac:dyDescent="0.25">
      <c r="J54" s="21" t="s">
        <v>77</v>
      </c>
      <c r="K54" s="21"/>
      <c r="L54" s="21" t="s">
        <v>81</v>
      </c>
      <c r="M54" s="21"/>
      <c r="N54" s="21"/>
    </row>
    <row r="55" spans="1:14" ht="15.75" x14ac:dyDescent="0.25">
      <c r="J55" s="51" t="s">
        <v>78</v>
      </c>
      <c r="K55" s="21"/>
      <c r="L55" s="51" t="s">
        <v>84</v>
      </c>
      <c r="M55" s="21"/>
      <c r="N55" s="21"/>
    </row>
    <row r="58" spans="1:14" ht="15.75" x14ac:dyDescent="0.25">
      <c r="G58" s="48" t="s">
        <v>89</v>
      </c>
    </row>
    <row r="59" spans="1:14" ht="15.75" x14ac:dyDescent="0.2">
      <c r="H59" s="52" t="s">
        <v>86</v>
      </c>
    </row>
    <row r="60" spans="1:14" ht="15.75" x14ac:dyDescent="0.2">
      <c r="H60" s="52" t="s">
        <v>87</v>
      </c>
    </row>
    <row r="61" spans="1:14" ht="15.75" x14ac:dyDescent="0.2">
      <c r="H61" s="52" t="s">
        <v>88</v>
      </c>
    </row>
    <row r="63" spans="1:14" ht="15.75" x14ac:dyDescent="0.2">
      <c r="H63" s="52" t="s">
        <v>85</v>
      </c>
    </row>
    <row r="64" spans="1:14" ht="18.75" x14ac:dyDescent="0.3">
      <c r="A64" s="23" t="s">
        <v>7</v>
      </c>
    </row>
    <row r="65" spans="1:18" ht="15.75" x14ac:dyDescent="0.2">
      <c r="H65" s="52"/>
    </row>
    <row r="66" spans="1:18" ht="15.75" x14ac:dyDescent="0.25">
      <c r="A66" s="46" t="s">
        <v>39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 spans="1:18" ht="15.75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</row>
    <row r="68" spans="1:18" ht="15.75" x14ac:dyDescent="0.25">
      <c r="A68" s="21" t="s">
        <v>42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</row>
    <row r="69" spans="1:18" ht="15.75" x14ac:dyDescent="0.25">
      <c r="A69" s="21" t="s">
        <v>43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</row>
    <row r="70" spans="1:18" ht="15.75" x14ac:dyDescent="0.25">
      <c r="A70" s="21" t="s">
        <v>44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</row>
    <row r="71" spans="1:18" ht="15.75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</row>
    <row r="72" spans="1:18" ht="15.75" x14ac:dyDescent="0.25">
      <c r="A72" s="46" t="s">
        <v>37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</row>
    <row r="73" spans="1:18" ht="15.75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</row>
    <row r="74" spans="1:18" ht="15.75" x14ac:dyDescent="0.25">
      <c r="A74" s="21" t="s">
        <v>45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</row>
    <row r="75" spans="1:18" ht="15.75" x14ac:dyDescent="0.25">
      <c r="A75" s="21" t="s">
        <v>46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</row>
    <row r="76" spans="1:18" ht="15.75" x14ac:dyDescent="0.25">
      <c r="A76" s="21" t="s">
        <v>47</v>
      </c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</row>
    <row r="77" spans="1:18" ht="15.75" x14ac:dyDescent="0.25">
      <c r="A77" s="21" t="s">
        <v>41</v>
      </c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</row>
    <row r="78" spans="1:18" ht="15.75" x14ac:dyDescent="0.25">
      <c r="A78" s="21" t="s">
        <v>40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</row>
    <row r="79" spans="1:18" ht="15.75" x14ac:dyDescent="0.25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</row>
    <row r="80" spans="1:18" ht="15.75" x14ac:dyDescent="0.25">
      <c r="A80" s="46" t="s">
        <v>38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</row>
    <row r="81" spans="1:18" ht="15.75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</row>
    <row r="82" spans="1:18" ht="15.75" x14ac:dyDescent="0.25">
      <c r="A82" s="21" t="s">
        <v>48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</row>
    <row r="83" spans="1:18" ht="15.75" x14ac:dyDescent="0.25">
      <c r="A83" s="21" t="s">
        <v>49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</row>
    <row r="84" spans="1:18" ht="15.75" x14ac:dyDescent="0.25">
      <c r="A84" s="21" t="s">
        <v>50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</row>
    <row r="85" spans="1:18" ht="15.75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 spans="1:18" ht="15.75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1"/>
  <sheetViews>
    <sheetView topLeftCell="A40" zoomScaleNormal="100" workbookViewId="0">
      <selection activeCell="A50" sqref="A50"/>
    </sheetView>
  </sheetViews>
  <sheetFormatPr defaultRowHeight="12.75" x14ac:dyDescent="0.2"/>
  <cols>
    <col min="4" max="4" width="8.5703125" customWidth="1"/>
    <col min="5" max="5" width="8.28515625" customWidth="1"/>
    <col min="7" max="7" width="10.140625" bestFit="1" customWidth="1"/>
    <col min="8" max="8" width="10" bestFit="1" customWidth="1"/>
    <col min="9" max="9" width="10.5703125" customWidth="1"/>
  </cols>
  <sheetData>
    <row r="1" spans="1:3" ht="18.75" x14ac:dyDescent="0.3">
      <c r="A1" s="23" t="s">
        <v>90</v>
      </c>
    </row>
    <row r="3" spans="1:3" ht="15.75" x14ac:dyDescent="0.25">
      <c r="A3" s="22" t="s">
        <v>91</v>
      </c>
    </row>
    <row r="4" spans="1:3" ht="16.5" thickBot="1" x14ac:dyDescent="0.3">
      <c r="A4" s="21" t="s">
        <v>93</v>
      </c>
      <c r="C4" s="20" t="s">
        <v>106</v>
      </c>
    </row>
    <row r="5" spans="1:3" ht="16.5" thickBot="1" x14ac:dyDescent="0.35">
      <c r="A5" s="108" t="s">
        <v>95</v>
      </c>
      <c r="B5" s="89" t="s">
        <v>96</v>
      </c>
      <c r="C5" s="109" t="s">
        <v>97</v>
      </c>
    </row>
    <row r="6" spans="1:3" x14ac:dyDescent="0.2">
      <c r="A6" s="81">
        <v>0.05</v>
      </c>
      <c r="B6" s="82">
        <v>0.23</v>
      </c>
      <c r="C6" s="107">
        <f>B6/A6</f>
        <v>4.5999999999999996</v>
      </c>
    </row>
    <row r="7" spans="1:3" x14ac:dyDescent="0.2">
      <c r="A7" s="67">
        <v>0.08</v>
      </c>
      <c r="B7" s="68">
        <v>0.32</v>
      </c>
      <c r="C7" s="69">
        <f t="shared" ref="C7:C19" si="0">B7/A7</f>
        <v>4</v>
      </c>
    </row>
    <row r="8" spans="1:3" x14ac:dyDescent="0.2">
      <c r="A8" s="67">
        <v>0.1</v>
      </c>
      <c r="B8" s="68">
        <v>0.5</v>
      </c>
      <c r="C8" s="69">
        <f t="shared" si="0"/>
        <v>5</v>
      </c>
    </row>
    <row r="9" spans="1:3" x14ac:dyDescent="0.2">
      <c r="A9" s="67">
        <v>0.15</v>
      </c>
      <c r="B9" s="68">
        <v>0.6</v>
      </c>
      <c r="C9" s="70">
        <f t="shared" si="0"/>
        <v>4</v>
      </c>
    </row>
    <row r="10" spans="1:3" x14ac:dyDescent="0.2">
      <c r="A10" s="67">
        <v>0.3</v>
      </c>
      <c r="B10" s="68">
        <v>1.2</v>
      </c>
      <c r="C10" s="70">
        <f t="shared" si="0"/>
        <v>4</v>
      </c>
    </row>
    <row r="11" spans="1:3" x14ac:dyDescent="0.2">
      <c r="A11" s="67">
        <v>0.5</v>
      </c>
      <c r="B11" s="68">
        <v>2.2000000000000002</v>
      </c>
      <c r="C11" s="70">
        <f t="shared" si="0"/>
        <v>4.4000000000000004</v>
      </c>
    </row>
    <row r="12" spans="1:3" x14ac:dyDescent="0.2">
      <c r="A12" s="67">
        <v>0.8</v>
      </c>
      <c r="B12" s="68">
        <v>3.3</v>
      </c>
      <c r="C12" s="70">
        <f t="shared" si="0"/>
        <v>4.1249999999999991</v>
      </c>
    </row>
    <row r="13" spans="1:3" x14ac:dyDescent="0.2">
      <c r="A13" s="67">
        <v>1</v>
      </c>
      <c r="B13" s="68">
        <v>4.2</v>
      </c>
      <c r="C13" s="70">
        <f t="shared" si="0"/>
        <v>4.2</v>
      </c>
    </row>
    <row r="14" spans="1:3" x14ac:dyDescent="0.2">
      <c r="A14" s="67">
        <v>1.3</v>
      </c>
      <c r="B14" s="68">
        <v>5.5</v>
      </c>
      <c r="C14" s="70">
        <f t="shared" si="0"/>
        <v>4.2307692307692308</v>
      </c>
    </row>
    <row r="15" spans="1:3" x14ac:dyDescent="0.2">
      <c r="A15" s="67">
        <v>1.6</v>
      </c>
      <c r="B15" s="68">
        <v>6.6</v>
      </c>
      <c r="C15" s="70">
        <f t="shared" si="0"/>
        <v>4.1249999999999991</v>
      </c>
    </row>
    <row r="16" spans="1:3" x14ac:dyDescent="0.2">
      <c r="A16" s="67">
        <v>1.8</v>
      </c>
      <c r="B16" s="68">
        <v>7.9</v>
      </c>
      <c r="C16" s="70">
        <f t="shared" si="0"/>
        <v>4.3888888888888893</v>
      </c>
    </row>
    <row r="17" spans="1:9" x14ac:dyDescent="0.2">
      <c r="A17" s="67">
        <v>2</v>
      </c>
      <c r="B17" s="68">
        <v>8.8000000000000007</v>
      </c>
      <c r="C17" s="70">
        <f t="shared" si="0"/>
        <v>4.4000000000000004</v>
      </c>
    </row>
    <row r="18" spans="1:9" x14ac:dyDescent="0.2">
      <c r="A18" s="67">
        <v>2.2999999999999998</v>
      </c>
      <c r="B18" s="68">
        <v>9.6</v>
      </c>
      <c r="C18" s="70">
        <f t="shared" si="0"/>
        <v>4.1739130434782608</v>
      </c>
    </row>
    <row r="19" spans="1:9" x14ac:dyDescent="0.2">
      <c r="A19" s="67">
        <v>2.5</v>
      </c>
      <c r="B19" s="68">
        <v>10.5</v>
      </c>
      <c r="C19" s="70">
        <f t="shared" si="0"/>
        <v>4.2</v>
      </c>
    </row>
    <row r="20" spans="1:9" x14ac:dyDescent="0.2">
      <c r="A20" s="67">
        <v>2.8</v>
      </c>
      <c r="B20" s="68">
        <v>10.7</v>
      </c>
      <c r="C20" s="70">
        <f t="shared" ref="C20:C26" si="1">B20/A20</f>
        <v>3.8214285714285716</v>
      </c>
    </row>
    <row r="21" spans="1:9" x14ac:dyDescent="0.2">
      <c r="A21" s="80">
        <v>3</v>
      </c>
      <c r="B21" s="78">
        <v>11.1</v>
      </c>
      <c r="C21" s="103">
        <f t="shared" si="1"/>
        <v>3.6999999999999997</v>
      </c>
    </row>
    <row r="22" spans="1:9" x14ac:dyDescent="0.2">
      <c r="A22" s="80">
        <v>3.2</v>
      </c>
      <c r="B22" s="78">
        <v>11.2</v>
      </c>
      <c r="C22" s="103">
        <f t="shared" si="1"/>
        <v>3.4999999999999996</v>
      </c>
    </row>
    <row r="23" spans="1:9" x14ac:dyDescent="0.2">
      <c r="A23" s="80">
        <v>3.6</v>
      </c>
      <c r="B23" s="78">
        <v>11.6</v>
      </c>
      <c r="C23" s="103">
        <f t="shared" si="1"/>
        <v>3.2222222222222219</v>
      </c>
    </row>
    <row r="24" spans="1:9" x14ac:dyDescent="0.2">
      <c r="A24" s="80">
        <v>4</v>
      </c>
      <c r="B24" s="78">
        <v>11.9</v>
      </c>
      <c r="C24" s="103">
        <f t="shared" si="1"/>
        <v>2.9750000000000001</v>
      </c>
    </row>
    <row r="25" spans="1:9" x14ac:dyDescent="0.2">
      <c r="A25" s="80">
        <v>4.2</v>
      </c>
      <c r="B25" s="78">
        <v>12</v>
      </c>
      <c r="C25" s="103">
        <f t="shared" si="1"/>
        <v>2.8571428571428572</v>
      </c>
    </row>
    <row r="26" spans="1:9" ht="13.5" thickBot="1" x14ac:dyDescent="0.25">
      <c r="A26" s="104">
        <v>4.5</v>
      </c>
      <c r="B26" s="105">
        <v>12</v>
      </c>
      <c r="C26" s="106">
        <f t="shared" si="1"/>
        <v>2.6666666666666665</v>
      </c>
    </row>
    <row r="29" spans="1:9" ht="15.75" x14ac:dyDescent="0.25">
      <c r="A29" s="22" t="s">
        <v>92</v>
      </c>
    </row>
    <row r="31" spans="1:9" ht="15" x14ac:dyDescent="0.25">
      <c r="A31" s="20" t="s">
        <v>94</v>
      </c>
      <c r="I31" s="20" t="s">
        <v>105</v>
      </c>
    </row>
    <row r="32" spans="1:9" ht="13.5" thickBot="1" x14ac:dyDescent="0.25"/>
    <row r="33" spans="1:9" ht="16.5" thickBot="1" x14ac:dyDescent="0.35">
      <c r="A33" s="86" t="s">
        <v>99</v>
      </c>
      <c r="B33" s="87" t="s">
        <v>98</v>
      </c>
      <c r="C33" s="87" t="s">
        <v>96</v>
      </c>
      <c r="D33" s="87" t="s">
        <v>97</v>
      </c>
      <c r="E33" s="87" t="s">
        <v>100</v>
      </c>
      <c r="F33" s="88" t="s">
        <v>101</v>
      </c>
      <c r="G33" s="89" t="s">
        <v>103</v>
      </c>
      <c r="H33" s="89" t="s">
        <v>104</v>
      </c>
      <c r="I33" s="90" t="s">
        <v>102</v>
      </c>
    </row>
    <row r="34" spans="1:9" x14ac:dyDescent="0.2">
      <c r="A34" s="81">
        <v>10</v>
      </c>
      <c r="B34" s="82">
        <v>1.97</v>
      </c>
      <c r="C34" s="82">
        <v>3.8</v>
      </c>
      <c r="D34" s="83">
        <f>C34/B34</f>
        <v>1.9289340101522843</v>
      </c>
      <c r="E34" s="83">
        <f>20*LOG10(D34)</f>
        <v>5.7063474091043442</v>
      </c>
      <c r="F34" s="84">
        <f>12.39-3</f>
        <v>9.39</v>
      </c>
      <c r="G34" s="84">
        <v>1.1000000000000001</v>
      </c>
      <c r="H34" s="84">
        <v>5.0999999999999996</v>
      </c>
      <c r="I34" s="85">
        <f>(G34/H34)*360</f>
        <v>77.64705882352942</v>
      </c>
    </row>
    <row r="35" spans="1:9" x14ac:dyDescent="0.2">
      <c r="A35" s="67">
        <v>20</v>
      </c>
      <c r="B35" s="82">
        <v>1.97</v>
      </c>
      <c r="C35" s="68">
        <v>6.1</v>
      </c>
      <c r="D35" s="77">
        <f t="shared" ref="D35:D37" si="2">C35/B35</f>
        <v>3.0964467005076139</v>
      </c>
      <c r="E35" s="77">
        <f t="shared" ref="E35:E37" si="3">20*LOG10(D35)</f>
        <v>9.8172721769834812</v>
      </c>
      <c r="F35" s="84">
        <f t="shared" ref="F35:F47" si="4">12.39-3</f>
        <v>9.39</v>
      </c>
      <c r="G35" s="74">
        <v>2.1</v>
      </c>
      <c r="H35" s="74">
        <v>5.0999999999999996</v>
      </c>
      <c r="I35" s="70">
        <f t="shared" ref="I35:I37" si="5">(G35/H35)*360</f>
        <v>148.23529411764707</v>
      </c>
    </row>
    <row r="36" spans="1:9" x14ac:dyDescent="0.2">
      <c r="A36" s="67">
        <v>200</v>
      </c>
      <c r="B36" s="82">
        <v>1.97</v>
      </c>
      <c r="C36" s="74">
        <v>8.1999999999999993</v>
      </c>
      <c r="D36" s="77">
        <f t="shared" si="2"/>
        <v>4.1624365482233499</v>
      </c>
      <c r="E36" s="77">
        <f t="shared" si="3"/>
        <v>12.386952524442474</v>
      </c>
      <c r="F36" s="84">
        <f t="shared" si="4"/>
        <v>9.39</v>
      </c>
      <c r="G36" s="74">
        <v>2.5</v>
      </c>
      <c r="H36" s="74">
        <v>5.0999999999999996</v>
      </c>
      <c r="I36" s="70">
        <f t="shared" si="5"/>
        <v>176.47058823529414</v>
      </c>
    </row>
    <row r="37" spans="1:9" x14ac:dyDescent="0.2">
      <c r="A37" s="80">
        <v>500</v>
      </c>
      <c r="B37" s="82">
        <v>1.97</v>
      </c>
      <c r="C37" s="79">
        <v>8.1999999999999993</v>
      </c>
      <c r="D37" s="77">
        <f t="shared" si="2"/>
        <v>4.1624365482233499</v>
      </c>
      <c r="E37" s="77">
        <f t="shared" si="3"/>
        <v>12.386952524442474</v>
      </c>
      <c r="F37" s="84">
        <f t="shared" si="4"/>
        <v>9.39</v>
      </c>
      <c r="G37" s="79">
        <v>3</v>
      </c>
      <c r="H37" s="79">
        <v>6</v>
      </c>
      <c r="I37" s="70">
        <f t="shared" si="5"/>
        <v>180</v>
      </c>
    </row>
    <row r="38" spans="1:9" x14ac:dyDescent="0.2">
      <c r="A38" s="67">
        <v>800</v>
      </c>
      <c r="B38" s="82">
        <v>1.97</v>
      </c>
      <c r="C38" s="74">
        <v>8.1999999999999993</v>
      </c>
      <c r="D38" s="77">
        <f t="shared" ref="D38:D39" si="6">C38/B38</f>
        <v>4.1624365482233499</v>
      </c>
      <c r="E38" s="77">
        <f t="shared" ref="E38:E39" si="7">20*LOG10(D38)</f>
        <v>12.386952524442474</v>
      </c>
      <c r="F38" s="84">
        <f t="shared" si="4"/>
        <v>9.39</v>
      </c>
      <c r="G38" s="74">
        <v>3.1</v>
      </c>
      <c r="H38" s="74">
        <v>6.2</v>
      </c>
      <c r="I38" s="70">
        <f t="shared" ref="I38:I39" si="8">(G38/H38)*360</f>
        <v>180</v>
      </c>
    </row>
    <row r="39" spans="1:9" x14ac:dyDescent="0.2">
      <c r="A39" s="67">
        <v>1000</v>
      </c>
      <c r="B39" s="82">
        <v>1.97</v>
      </c>
      <c r="C39" s="74">
        <v>8.1999999999999993</v>
      </c>
      <c r="D39" s="77">
        <f t="shared" si="6"/>
        <v>4.1624365482233499</v>
      </c>
      <c r="E39" s="77">
        <f t="shared" si="7"/>
        <v>12.386952524442474</v>
      </c>
      <c r="F39" s="84">
        <f t="shared" si="4"/>
        <v>9.39</v>
      </c>
      <c r="G39" s="74">
        <v>2.1</v>
      </c>
      <c r="H39" s="74">
        <v>4.2</v>
      </c>
      <c r="I39" s="70">
        <f t="shared" si="8"/>
        <v>180</v>
      </c>
    </row>
    <row r="40" spans="1:9" x14ac:dyDescent="0.2">
      <c r="A40" s="67">
        <v>2000</v>
      </c>
      <c r="B40" s="82">
        <v>1.97</v>
      </c>
      <c r="C40" s="74">
        <v>8.1999999999999993</v>
      </c>
      <c r="D40" s="77">
        <f t="shared" ref="D40:D47" si="9">C40/B40</f>
        <v>4.1624365482233499</v>
      </c>
      <c r="E40" s="77">
        <f t="shared" ref="E40:E47" si="10">20*LOG10(D40)</f>
        <v>12.386952524442474</v>
      </c>
      <c r="F40" s="84">
        <f t="shared" si="4"/>
        <v>9.39</v>
      </c>
      <c r="G40" s="74">
        <v>2.1</v>
      </c>
      <c r="H40" s="74">
        <v>4.0999999999999996</v>
      </c>
      <c r="I40" s="70">
        <f t="shared" ref="I40:I47" si="11">(G40/H40)*360</f>
        <v>184.39024390243904</v>
      </c>
    </row>
    <row r="41" spans="1:9" x14ac:dyDescent="0.2">
      <c r="A41" s="67">
        <v>8000</v>
      </c>
      <c r="B41" s="82">
        <v>1.97</v>
      </c>
      <c r="C41" s="74">
        <v>5.4</v>
      </c>
      <c r="D41" s="77">
        <f t="shared" si="9"/>
        <v>2.7411167512690358</v>
      </c>
      <c r="E41" s="77">
        <f t="shared" si="10"/>
        <v>8.7585506732275125</v>
      </c>
      <c r="F41" s="84">
        <f t="shared" si="4"/>
        <v>9.39</v>
      </c>
      <c r="G41" s="74">
        <v>3.7</v>
      </c>
      <c r="H41" s="74">
        <v>6.1</v>
      </c>
      <c r="I41" s="70">
        <f t="shared" si="11"/>
        <v>218.36065573770497</v>
      </c>
    </row>
    <row r="42" spans="1:9" x14ac:dyDescent="0.2">
      <c r="A42" s="67">
        <v>10000</v>
      </c>
      <c r="B42" s="82">
        <v>1.97</v>
      </c>
      <c r="C42" s="74">
        <v>4.4000000000000004</v>
      </c>
      <c r="D42" s="77">
        <f t="shared" si="9"/>
        <v>2.233502538071066</v>
      </c>
      <c r="E42" s="77">
        <f t="shared" si="10"/>
        <v>6.9797290064918904</v>
      </c>
      <c r="F42" s="84">
        <f t="shared" si="4"/>
        <v>9.39</v>
      </c>
      <c r="G42" s="74">
        <v>3</v>
      </c>
      <c r="H42" s="74">
        <v>4.8</v>
      </c>
      <c r="I42" s="70">
        <f t="shared" si="11"/>
        <v>225</v>
      </c>
    </row>
    <row r="43" spans="1:9" x14ac:dyDescent="0.2">
      <c r="A43" s="102">
        <v>12000</v>
      </c>
      <c r="B43" s="82">
        <v>1.97</v>
      </c>
      <c r="C43" s="74">
        <v>3.5</v>
      </c>
      <c r="D43" s="77">
        <f t="shared" si="9"/>
        <v>1.7766497461928934</v>
      </c>
      <c r="E43" s="77">
        <f t="shared" si="10"/>
        <v>4.9920363637736545</v>
      </c>
      <c r="F43" s="84">
        <f t="shared" si="4"/>
        <v>9.39</v>
      </c>
      <c r="G43" s="74">
        <v>2.6</v>
      </c>
      <c r="H43" s="74">
        <v>4</v>
      </c>
      <c r="I43" s="70">
        <f t="shared" si="11"/>
        <v>234</v>
      </c>
    </row>
    <row r="44" spans="1:9" x14ac:dyDescent="0.2">
      <c r="A44" s="67">
        <v>15000</v>
      </c>
      <c r="B44" s="82">
        <v>1.97</v>
      </c>
      <c r="C44" s="68">
        <v>2.9</v>
      </c>
      <c r="D44" s="74">
        <f t="shared" si="9"/>
        <v>1.4720812182741116</v>
      </c>
      <c r="E44" s="74">
        <f t="shared" si="10"/>
        <v>3.3586354347472631</v>
      </c>
      <c r="F44" s="84">
        <f t="shared" si="4"/>
        <v>9.39</v>
      </c>
      <c r="G44" s="74">
        <v>2.2000000000000002</v>
      </c>
      <c r="H44" s="76">
        <v>3.2</v>
      </c>
      <c r="I44" s="70">
        <f t="shared" si="11"/>
        <v>247.5</v>
      </c>
    </row>
    <row r="45" spans="1:9" x14ac:dyDescent="0.2">
      <c r="A45" s="67">
        <v>18000</v>
      </c>
      <c r="B45" s="82">
        <v>1.97</v>
      </c>
      <c r="C45" s="68">
        <v>2.4500000000000002</v>
      </c>
      <c r="D45" s="74">
        <f t="shared" si="9"/>
        <v>1.2436548223350254</v>
      </c>
      <c r="E45" s="74">
        <f t="shared" si="10"/>
        <v>1.8939971640587914</v>
      </c>
      <c r="F45" s="84">
        <f t="shared" si="4"/>
        <v>9.39</v>
      </c>
      <c r="G45" s="77">
        <v>1.7</v>
      </c>
      <c r="H45" s="76">
        <v>2.8</v>
      </c>
      <c r="I45" s="70">
        <f t="shared" si="11"/>
        <v>218.57142857142858</v>
      </c>
    </row>
    <row r="46" spans="1:9" x14ac:dyDescent="0.2">
      <c r="A46" s="67">
        <v>20000</v>
      </c>
      <c r="B46" s="82">
        <v>1.97</v>
      </c>
      <c r="C46" s="68">
        <v>2.1</v>
      </c>
      <c r="D46" s="74">
        <f t="shared" si="9"/>
        <v>1.0659898477157361</v>
      </c>
      <c r="E46" s="74">
        <f t="shared" si="10"/>
        <v>0.55506137144652756</v>
      </c>
      <c r="F46" s="84">
        <f t="shared" si="4"/>
        <v>9.39</v>
      </c>
      <c r="G46" s="74">
        <v>1.7</v>
      </c>
      <c r="H46" s="74">
        <v>2.4</v>
      </c>
      <c r="I46" s="70">
        <f t="shared" si="11"/>
        <v>255</v>
      </c>
    </row>
    <row r="47" spans="1:9" ht="13.5" thickBot="1" x14ac:dyDescent="0.25">
      <c r="A47" s="71">
        <v>22000</v>
      </c>
      <c r="B47" s="101">
        <v>1.97</v>
      </c>
      <c r="C47" s="72">
        <v>2</v>
      </c>
      <c r="D47" s="75">
        <f t="shared" si="9"/>
        <v>1.015228426395939</v>
      </c>
      <c r="E47" s="75">
        <f t="shared" si="10"/>
        <v>0.13127539004776481</v>
      </c>
      <c r="F47" s="75">
        <f t="shared" si="4"/>
        <v>9.39</v>
      </c>
      <c r="G47" s="75">
        <v>1.6</v>
      </c>
      <c r="H47" s="75">
        <v>2.2000000000000002</v>
      </c>
      <c r="I47" s="73">
        <f t="shared" si="11"/>
        <v>261.81818181818181</v>
      </c>
    </row>
    <row r="48" spans="1:9" x14ac:dyDescent="0.2">
      <c r="B48" s="2"/>
      <c r="C48" s="2"/>
      <c r="D48" s="2"/>
      <c r="E48" s="2"/>
      <c r="F48" s="2"/>
      <c r="G48" s="100"/>
      <c r="H48" s="100"/>
      <c r="I48" s="2"/>
    </row>
    <row r="49" spans="1:20" x14ac:dyDescent="0.2">
      <c r="B49" s="2"/>
      <c r="C49" s="2"/>
      <c r="D49" s="2"/>
      <c r="E49" s="2"/>
      <c r="F49" s="2"/>
      <c r="G49" s="100"/>
      <c r="H49" s="100"/>
      <c r="I49" s="2"/>
    </row>
    <row r="50" spans="1:20" x14ac:dyDescent="0.2">
      <c r="A50" s="110" t="s">
        <v>141</v>
      </c>
      <c r="B50" s="2"/>
      <c r="C50" s="2"/>
      <c r="D50" s="2"/>
      <c r="E50" s="2"/>
      <c r="F50" s="2"/>
      <c r="G50" s="100"/>
      <c r="H50" s="100"/>
      <c r="I50" s="2"/>
    </row>
    <row r="61" spans="1:20" x14ac:dyDescent="0.2">
      <c r="L61" s="27"/>
      <c r="T61" s="99" t="s">
        <v>123</v>
      </c>
    </row>
  </sheetData>
  <phoneticPr fontId="0" type="noConversion"/>
  <hyperlinks>
    <hyperlink ref="T61" r:id="rId1" xr:uid="{00000000-0004-0000-0200-000000000000}"/>
  </hyperlinks>
  <pageMargins left="0.78740157499999996" right="0.78740157499999996" top="0.984251969" bottom="0.984251969" header="0.4921259845" footer="0.4921259845"/>
  <pageSetup paperSize="9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1"/>
  <sheetViews>
    <sheetView tabSelected="1" zoomScaleNormal="100" workbookViewId="0">
      <selection activeCell="F13" sqref="F13"/>
    </sheetView>
  </sheetViews>
  <sheetFormatPr defaultRowHeight="12.75" x14ac:dyDescent="0.2"/>
  <sheetData>
    <row r="1" spans="1:9" ht="18.75" x14ac:dyDescent="0.3">
      <c r="A1" s="23" t="s">
        <v>8</v>
      </c>
    </row>
    <row r="2" spans="1:9" ht="15" x14ac:dyDescent="0.2">
      <c r="A2" s="91"/>
    </row>
    <row r="3" spans="1:9" x14ac:dyDescent="0.2">
      <c r="A3" s="92" t="s">
        <v>108</v>
      </c>
    </row>
    <row r="4" spans="1:9" x14ac:dyDescent="0.2">
      <c r="A4" s="27"/>
    </row>
    <row r="5" spans="1:9" x14ac:dyDescent="0.2">
      <c r="A5" s="93" t="s">
        <v>134</v>
      </c>
    </row>
    <row r="6" spans="1:9" x14ac:dyDescent="0.2">
      <c r="A6" s="93" t="s">
        <v>132</v>
      </c>
      <c r="B6" s="93"/>
      <c r="I6" s="93"/>
    </row>
    <row r="7" spans="1:9" x14ac:dyDescent="0.2">
      <c r="A7" s="93" t="s">
        <v>109</v>
      </c>
      <c r="B7" s="93"/>
    </row>
    <row r="8" spans="1:9" ht="15.75" x14ac:dyDescent="0.3">
      <c r="A8" s="93" t="s">
        <v>133</v>
      </c>
      <c r="B8" s="94"/>
      <c r="C8" s="93"/>
      <c r="D8" s="93"/>
      <c r="E8" s="93"/>
      <c r="F8" s="93"/>
      <c r="G8" s="93"/>
      <c r="H8" s="93"/>
      <c r="I8" s="93"/>
    </row>
    <row r="9" spans="1:9" x14ac:dyDescent="0.2">
      <c r="A9" s="93" t="s">
        <v>110</v>
      </c>
      <c r="C9" s="93"/>
      <c r="D9" s="93"/>
      <c r="E9" s="93"/>
      <c r="F9" s="93"/>
      <c r="G9" s="93"/>
      <c r="H9" s="93"/>
      <c r="I9" s="93"/>
    </row>
    <row r="10" spans="1:9" x14ac:dyDescent="0.2">
      <c r="C10" s="94"/>
      <c r="D10" s="93"/>
      <c r="E10" s="93"/>
      <c r="F10" s="93"/>
      <c r="G10" s="93"/>
      <c r="H10" s="93"/>
      <c r="I10" s="93"/>
    </row>
    <row r="14" spans="1:9" x14ac:dyDescent="0.2">
      <c r="A14" s="95" t="s">
        <v>111</v>
      </c>
    </row>
    <row r="16" spans="1:9" x14ac:dyDescent="0.2">
      <c r="A16" s="93" t="s">
        <v>124</v>
      </c>
      <c r="B16" s="93"/>
      <c r="C16" s="93"/>
      <c r="D16" s="93"/>
      <c r="E16" s="93"/>
      <c r="F16" s="93"/>
      <c r="G16" s="93"/>
    </row>
    <row r="17" spans="1:10" x14ac:dyDescent="0.2">
      <c r="A17" s="93" t="s">
        <v>131</v>
      </c>
      <c r="B17" s="93"/>
      <c r="C17" s="93"/>
      <c r="D17" s="93"/>
      <c r="E17" s="93"/>
      <c r="F17" s="93"/>
      <c r="G17" s="93"/>
    </row>
    <row r="19" spans="1:10" x14ac:dyDescent="0.2">
      <c r="A19" s="93" t="s">
        <v>125</v>
      </c>
    </row>
    <row r="21" spans="1:10" x14ac:dyDescent="0.2">
      <c r="A21" s="93" t="s">
        <v>112</v>
      </c>
    </row>
    <row r="22" spans="1:10" x14ac:dyDescent="0.2">
      <c r="A22" s="93" t="s">
        <v>135</v>
      </c>
    </row>
    <row r="23" spans="1:10" x14ac:dyDescent="0.2">
      <c r="A23" s="93" t="s">
        <v>136</v>
      </c>
      <c r="B23" s="93"/>
      <c r="C23" s="93"/>
      <c r="D23" s="93"/>
      <c r="E23" s="93"/>
      <c r="F23" s="93"/>
      <c r="G23" s="93"/>
      <c r="H23" s="93"/>
      <c r="I23" s="93"/>
    </row>
    <row r="25" spans="1:10" x14ac:dyDescent="0.2">
      <c r="A25" s="93" t="s">
        <v>113</v>
      </c>
      <c r="B25" s="93"/>
      <c r="C25" s="93"/>
      <c r="D25" s="93"/>
      <c r="E25" s="93"/>
    </row>
    <row r="26" spans="1:10" x14ac:dyDescent="0.2">
      <c r="A26" s="93"/>
      <c r="B26" s="93"/>
      <c r="C26" s="93"/>
      <c r="D26" s="93"/>
      <c r="E26" s="93"/>
    </row>
    <row r="27" spans="1:10" x14ac:dyDescent="0.2">
      <c r="A27" s="93" t="s">
        <v>126</v>
      </c>
      <c r="B27" s="93"/>
      <c r="C27" s="93"/>
      <c r="D27" s="93"/>
      <c r="E27" s="93"/>
      <c r="F27" s="93"/>
      <c r="G27" s="93"/>
      <c r="H27" s="93"/>
      <c r="I27" s="93"/>
      <c r="J27" s="93"/>
    </row>
    <row r="28" spans="1:10" x14ac:dyDescent="0.2">
      <c r="B28" s="93"/>
      <c r="C28" s="93"/>
      <c r="D28" s="93"/>
      <c r="E28" s="93"/>
      <c r="F28" s="93"/>
      <c r="G28" s="93"/>
      <c r="H28" s="93"/>
      <c r="I28" s="93"/>
      <c r="J28" s="93"/>
    </row>
    <row r="29" spans="1:10" x14ac:dyDescent="0.2">
      <c r="A29" s="93" t="s">
        <v>114</v>
      </c>
      <c r="B29" s="93"/>
      <c r="C29" s="93"/>
      <c r="D29" s="93"/>
      <c r="E29" s="93"/>
      <c r="F29" s="93"/>
      <c r="G29" s="93"/>
      <c r="H29" s="93"/>
      <c r="I29" s="93"/>
      <c r="J29" s="93"/>
    </row>
    <row r="30" spans="1:10" x14ac:dyDescent="0.2">
      <c r="A30" s="96" t="s">
        <v>115</v>
      </c>
      <c r="B30" s="93"/>
      <c r="C30" s="93"/>
      <c r="D30" s="93"/>
      <c r="E30" s="96" t="s">
        <v>127</v>
      </c>
      <c r="F30" s="93"/>
      <c r="G30" s="93"/>
      <c r="H30" s="93"/>
      <c r="I30" s="93"/>
      <c r="J30" s="93"/>
    </row>
    <row r="31" spans="1:10" x14ac:dyDescent="0.2">
      <c r="A31" s="96" t="s">
        <v>116</v>
      </c>
      <c r="B31" s="93"/>
      <c r="C31" s="93"/>
      <c r="D31" s="93"/>
      <c r="E31" s="96" t="s">
        <v>128</v>
      </c>
      <c r="F31" s="93"/>
      <c r="G31" s="93"/>
      <c r="H31" s="93"/>
      <c r="I31" s="93"/>
      <c r="J31" s="93"/>
    </row>
    <row r="33" spans="1:10" x14ac:dyDescent="0.2">
      <c r="A33" s="93" t="s">
        <v>117</v>
      </c>
      <c r="F33" s="93"/>
    </row>
    <row r="34" spans="1:10" x14ac:dyDescent="0.2">
      <c r="F34" s="93"/>
      <c r="G34" s="93"/>
      <c r="H34" s="93"/>
      <c r="I34" s="93"/>
      <c r="J34" s="93"/>
    </row>
    <row r="35" spans="1:10" x14ac:dyDescent="0.2">
      <c r="A35" s="93" t="s">
        <v>118</v>
      </c>
      <c r="B35" s="93"/>
      <c r="C35" s="93"/>
      <c r="D35" s="93"/>
      <c r="E35" s="93"/>
      <c r="F35" s="93"/>
      <c r="G35" s="93"/>
      <c r="H35" s="93"/>
      <c r="I35" s="93"/>
      <c r="J35" s="93"/>
    </row>
    <row r="36" spans="1:10" ht="15.75" x14ac:dyDescent="0.3">
      <c r="A36" s="93" t="s">
        <v>119</v>
      </c>
      <c r="B36" s="93"/>
      <c r="C36" s="93" t="s">
        <v>120</v>
      </c>
      <c r="D36" s="93" t="s">
        <v>129</v>
      </c>
      <c r="E36" s="93"/>
      <c r="F36" s="93"/>
      <c r="G36" s="93"/>
      <c r="H36" s="93"/>
      <c r="I36" s="93"/>
      <c r="J36" s="93"/>
    </row>
    <row r="37" spans="1:10" x14ac:dyDescent="0.2">
      <c r="A37" s="93" t="s">
        <v>130</v>
      </c>
      <c r="B37" s="93"/>
      <c r="C37" s="93" t="s">
        <v>137</v>
      </c>
      <c r="D37" s="93"/>
      <c r="E37" s="93"/>
      <c r="F37" s="93"/>
      <c r="G37" s="93"/>
      <c r="H37" s="93"/>
    </row>
    <row r="39" spans="1:10" x14ac:dyDescent="0.2">
      <c r="A39" s="95" t="s">
        <v>121</v>
      </c>
    </row>
    <row r="41" spans="1:10" x14ac:dyDescent="0.2">
      <c r="A41" s="93" t="s">
        <v>122</v>
      </c>
    </row>
    <row r="43" spans="1:10" x14ac:dyDescent="0.2">
      <c r="A43" s="93" t="s">
        <v>138</v>
      </c>
    </row>
    <row r="44" spans="1:10" x14ac:dyDescent="0.2">
      <c r="A44" s="98" t="s">
        <v>139</v>
      </c>
    </row>
    <row r="53" spans="1:9" x14ac:dyDescent="0.2">
      <c r="A53" s="27"/>
    </row>
    <row r="55" spans="1:9" x14ac:dyDescent="0.2">
      <c r="A55" s="93"/>
      <c r="B55" s="93"/>
      <c r="C55" s="93"/>
      <c r="D55" s="93"/>
      <c r="E55" s="93"/>
      <c r="F55" s="93"/>
      <c r="G55" s="93"/>
      <c r="H55" s="93"/>
    </row>
    <row r="57" spans="1:9" x14ac:dyDescent="0.2">
      <c r="A57" s="93"/>
      <c r="B57" s="93"/>
      <c r="C57" s="93"/>
      <c r="D57" s="93"/>
      <c r="E57" s="93"/>
      <c r="F57" s="93"/>
      <c r="G57" s="93"/>
      <c r="H57" s="93"/>
    </row>
    <row r="58" spans="1:9" x14ac:dyDescent="0.2">
      <c r="A58" s="27"/>
    </row>
    <row r="60" spans="1:9" x14ac:dyDescent="0.2">
      <c r="B60" s="97"/>
      <c r="C60" s="93"/>
      <c r="D60" s="97"/>
      <c r="E60" s="93"/>
      <c r="F60" s="93"/>
      <c r="G60" s="93"/>
      <c r="H60" s="93"/>
      <c r="I60" s="93"/>
    </row>
    <row r="61" spans="1:9" x14ac:dyDescent="0.2">
      <c r="B61" s="28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7b4d027-e293-490d-8a86-71f0911cc6d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23F210B35C644BBD94C52D9CF5F585" ma:contentTypeVersion="3" ma:contentTypeDescription="Vytvoří nový dokument" ma:contentTypeScope="" ma:versionID="832e53288719eb3ce923de695fca161b">
  <xsd:schema xmlns:xsd="http://www.w3.org/2001/XMLSchema" xmlns:xs="http://www.w3.org/2001/XMLSchema" xmlns:p="http://schemas.microsoft.com/office/2006/metadata/properties" xmlns:ns2="87b4d027-e293-490d-8a86-71f0911cc6d8" targetNamespace="http://schemas.microsoft.com/office/2006/metadata/properties" ma:root="true" ma:fieldsID="b0c7b5e70e727ad0f47410e168a9bc37" ns2:_="">
    <xsd:import namespace="87b4d027-e293-490d-8a86-71f0911cc6d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b4d027-e293-490d-8a86-71f0911cc6d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BAEA57-8C7F-4CAD-B079-2E2DA856C4C0}">
  <ds:schemaRefs>
    <ds:schemaRef ds:uri="http://schemas.microsoft.com/office/2006/documentManagement/types"/>
    <ds:schemaRef ds:uri="87b4d027-e293-490d-8a86-71f0911cc6d8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E4D2666-36AE-4527-9EFE-1B12D47B7B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b4d027-e293-490d-8a86-71f0911cc6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720058-0A9A-4CEC-8080-E180F9BDF1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titul_list</vt:lpstr>
      <vt:lpstr>zadani,rozbor,postup_m</vt:lpstr>
      <vt:lpstr>tabulky,grafy</vt:lpstr>
      <vt:lpstr>zhodnocení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Daniel Slowik</cp:lastModifiedBy>
  <dcterms:created xsi:type="dcterms:W3CDTF">2005-10-06T04:51:37Z</dcterms:created>
  <dcterms:modified xsi:type="dcterms:W3CDTF">2021-05-02T21:10:07Z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0x0101001A23F210B35C644BBD94C52D9CF5F585</vt:lpwstr>
  </property>
</Properties>
</file>