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9155" windowHeight="7965"/>
  </bookViews>
  <sheets>
    <sheet name="FretMachine" sheetId="1" r:id="rId1"/>
    <sheet name="Menus" sheetId="2" r:id="rId2"/>
    <sheet name="Logic" sheetId="5" r:id="rId3"/>
  </sheets>
  <definedNames>
    <definedName name="_xlnm._FilterDatabase" localSheetId="2" hidden="1">Logic!$B$2:$J$208</definedName>
    <definedName name="BluesModes">Menus!$J$2:$J$3</definedName>
    <definedName name="ConditionalMenu">Menus!$C$14</definedName>
    <definedName name="ConditionalMenu2">Menus!$C$14:$C$24</definedName>
    <definedName name="DiminishedModes">Menus!$H$2:$H$3</definedName>
    <definedName name="DoubleHarmonicMajorModes">Menus!$G$2:$G$8</definedName>
    <definedName name="_xlnm.Extract" localSheetId="2">Logic!$AC$2:$AK$2</definedName>
    <definedName name="HarmonicMajorModes">Menus!$F$2:$F$8</definedName>
    <definedName name="HarmonicModes">Menus!$E$2:$E$8</definedName>
    <definedName name="Highlight">Menus!$B$14:$B$15</definedName>
    <definedName name="Keys">Menus!$K$2:$K$13</definedName>
    <definedName name="Keys2">Menus!$K$2:$K$13</definedName>
    <definedName name="MajorModes">Menus!$C$2:$C$8</definedName>
    <definedName name="MelodicModes">Menus!$D$2:$D$8</definedName>
    <definedName name="OnOff">FretMachine!$A$18:$A$19</definedName>
    <definedName name="OnOff2">Menus!$A$2:$A$3</definedName>
    <definedName name="PentatonicModes">Menus!$I$2:$I$3</definedName>
    <definedName name="Scales">FretMachine!$C$18:$C$34</definedName>
    <definedName name="Scales2">Menus!$B$2:$B$12</definedName>
  </definedNames>
  <calcPr calcId="125725"/>
</workbook>
</file>

<file path=xl/calcChain.xml><?xml version="1.0" encoding="utf-8"?>
<calcChain xmlns="http://schemas.openxmlformats.org/spreadsheetml/2006/main">
  <c r="U29" i="5"/>
  <c r="T29"/>
  <c r="S29"/>
  <c r="R29"/>
  <c r="Q29"/>
  <c r="P29"/>
  <c r="O29"/>
  <c r="N29"/>
  <c r="M29"/>
  <c r="N13" i="1" l="1"/>
  <c r="M13"/>
  <c r="U28" i="5"/>
  <c r="T28"/>
  <c r="S28"/>
  <c r="R28"/>
  <c r="Q28"/>
  <c r="P28"/>
  <c r="O28"/>
  <c r="N28"/>
  <c r="M28"/>
  <c r="B14"/>
  <c r="I92" s="1"/>
  <c r="C14"/>
  <c r="C15" i="1"/>
  <c r="L30" i="5" s="1"/>
  <c r="N17"/>
  <c r="N18" s="1"/>
  <c r="N19" s="1"/>
  <c r="N20" s="1"/>
  <c r="N21" s="1"/>
  <c r="N22" s="1"/>
  <c r="N23" s="1"/>
  <c r="N24" s="1"/>
  <c r="N25" s="1"/>
  <c r="N26" s="1"/>
  <c r="L27"/>
  <c r="U17"/>
  <c r="U18" s="1"/>
  <c r="U19" s="1"/>
  <c r="U20" s="1"/>
  <c r="U21" s="1"/>
  <c r="U22" s="1"/>
  <c r="U23" s="1"/>
  <c r="U24" s="1"/>
  <c r="U25" s="1"/>
  <c r="U26" s="1"/>
  <c r="T17"/>
  <c r="T18" s="1"/>
  <c r="T19" s="1"/>
  <c r="T20" s="1"/>
  <c r="T21" s="1"/>
  <c r="T22" s="1"/>
  <c r="T23" s="1"/>
  <c r="T24" s="1"/>
  <c r="T25" s="1"/>
  <c r="T26" s="1"/>
  <c r="S17"/>
  <c r="S18" s="1"/>
  <c r="S19" s="1"/>
  <c r="S20" s="1"/>
  <c r="S21" s="1"/>
  <c r="S22" s="1"/>
  <c r="S23" s="1"/>
  <c r="S24" s="1"/>
  <c r="S25" s="1"/>
  <c r="S26" s="1"/>
  <c r="R17"/>
  <c r="R18" s="1"/>
  <c r="R19" s="1"/>
  <c r="R20" s="1"/>
  <c r="R21" s="1"/>
  <c r="R22" s="1"/>
  <c r="R23" s="1"/>
  <c r="R24" s="1"/>
  <c r="R25" s="1"/>
  <c r="R26" s="1"/>
  <c r="Q17"/>
  <c r="Q18" s="1"/>
  <c r="Q19" s="1"/>
  <c r="Q20" s="1"/>
  <c r="Q21" s="1"/>
  <c r="Q22" s="1"/>
  <c r="Q23" s="1"/>
  <c r="Q24" s="1"/>
  <c r="Q25" s="1"/>
  <c r="Q26" s="1"/>
  <c r="P17"/>
  <c r="P18" s="1"/>
  <c r="P19" s="1"/>
  <c r="P20" s="1"/>
  <c r="P21" s="1"/>
  <c r="P22" s="1"/>
  <c r="P23" s="1"/>
  <c r="P24" s="1"/>
  <c r="P25" s="1"/>
  <c r="P26" s="1"/>
  <c r="O17"/>
  <c r="O18" s="1"/>
  <c r="O19" s="1"/>
  <c r="O20" s="1"/>
  <c r="O21" s="1"/>
  <c r="O22" s="1"/>
  <c r="O23" s="1"/>
  <c r="O24" s="1"/>
  <c r="O25" s="1"/>
  <c r="O26" s="1"/>
  <c r="C204"/>
  <c r="B204"/>
  <c r="A193"/>
  <c r="A194" s="1"/>
  <c r="A195" s="1"/>
  <c r="A196" s="1"/>
  <c r="A197" s="1"/>
  <c r="A198" s="1"/>
  <c r="A199" s="1"/>
  <c r="A200" s="1"/>
  <c r="A201" s="1"/>
  <c r="A202" s="1"/>
  <c r="A203" s="1"/>
  <c r="C185"/>
  <c r="B185"/>
  <c r="A174"/>
  <c r="A175" s="1"/>
  <c r="A176" s="1"/>
  <c r="A177" s="1"/>
  <c r="A178" s="1"/>
  <c r="A179" s="1"/>
  <c r="A180" s="1"/>
  <c r="A181" s="1"/>
  <c r="A182" s="1"/>
  <c r="A183" s="1"/>
  <c r="A184" s="1"/>
  <c r="C166"/>
  <c r="A156"/>
  <c r="A157" s="1"/>
  <c r="A158" s="1"/>
  <c r="A159" s="1"/>
  <c r="A160" s="1"/>
  <c r="A161" s="1"/>
  <c r="A162" s="1"/>
  <c r="A163" s="1"/>
  <c r="A164" s="1"/>
  <c r="A165" s="1"/>
  <c r="B166" s="1"/>
  <c r="A155"/>
  <c r="C147"/>
  <c r="B147"/>
  <c r="A136"/>
  <c r="A137" s="1"/>
  <c r="A138" s="1"/>
  <c r="A139" s="1"/>
  <c r="A140" s="1"/>
  <c r="A141" s="1"/>
  <c r="A142" s="1"/>
  <c r="A143" s="1"/>
  <c r="A144" s="1"/>
  <c r="A145" s="1"/>
  <c r="A146" s="1"/>
  <c r="C128"/>
  <c r="B128"/>
  <c r="A117"/>
  <c r="A118" s="1"/>
  <c r="A119" s="1"/>
  <c r="A120" s="1"/>
  <c r="A121" s="1"/>
  <c r="A122" s="1"/>
  <c r="A123" s="1"/>
  <c r="A124" s="1"/>
  <c r="A125" s="1"/>
  <c r="A126" s="1"/>
  <c r="A127" s="1"/>
  <c r="A98"/>
  <c r="A99" s="1"/>
  <c r="A100" s="1"/>
  <c r="A101" s="1"/>
  <c r="A102" s="1"/>
  <c r="A103" s="1"/>
  <c r="A104" s="1"/>
  <c r="A105" s="1"/>
  <c r="A106" s="1"/>
  <c r="A107" s="1"/>
  <c r="A108" s="1"/>
  <c r="B109" s="1"/>
  <c r="C109"/>
  <c r="C90"/>
  <c r="C71"/>
  <c r="C52"/>
  <c r="C33"/>
  <c r="B90"/>
  <c r="B71"/>
  <c r="B52"/>
  <c r="B33"/>
  <c r="A79"/>
  <c r="A80" s="1"/>
  <c r="A81" s="1"/>
  <c r="A82" s="1"/>
  <c r="A83" s="1"/>
  <c r="A84" s="1"/>
  <c r="A85" s="1"/>
  <c r="A86" s="1"/>
  <c r="A87" s="1"/>
  <c r="A88" s="1"/>
  <c r="A89" s="1"/>
  <c r="A60"/>
  <c r="A61" s="1"/>
  <c r="A62" s="1"/>
  <c r="A63" s="1"/>
  <c r="A64" s="1"/>
  <c r="A65" s="1"/>
  <c r="A66" s="1"/>
  <c r="A67" s="1"/>
  <c r="A68" s="1"/>
  <c r="A69" s="1"/>
  <c r="A70" s="1"/>
  <c r="A41"/>
  <c r="A42" s="1"/>
  <c r="A43" s="1"/>
  <c r="A44" s="1"/>
  <c r="A45" s="1"/>
  <c r="A46" s="1"/>
  <c r="A47" s="1"/>
  <c r="A48" s="1"/>
  <c r="A49" s="1"/>
  <c r="A50" s="1"/>
  <c r="A51" s="1"/>
  <c r="A22"/>
  <c r="A23" s="1"/>
  <c r="A24" s="1"/>
  <c r="A25" s="1"/>
  <c r="A26" s="1"/>
  <c r="A27" s="1"/>
  <c r="A28" s="1"/>
  <c r="A29" s="1"/>
  <c r="A30" s="1"/>
  <c r="A31" s="1"/>
  <c r="A32" s="1"/>
  <c r="A3"/>
  <c r="A4" s="1"/>
  <c r="A5" s="1"/>
  <c r="A6" s="1"/>
  <c r="A7" s="1"/>
  <c r="A8" s="1"/>
  <c r="A9" s="1"/>
  <c r="A10" s="1"/>
  <c r="A11" s="1"/>
  <c r="A12" s="1"/>
  <c r="A13" s="1"/>
  <c r="C24" i="2"/>
  <c r="C23"/>
  <c r="C22"/>
  <c r="C21"/>
  <c r="C20"/>
  <c r="C19"/>
  <c r="C18"/>
  <c r="C17"/>
  <c r="C16"/>
  <c r="C15"/>
  <c r="C14"/>
  <c r="B16" i="5" l="1"/>
  <c r="E16"/>
  <c r="F16"/>
  <c r="J16"/>
  <c r="E73"/>
  <c r="H73"/>
  <c r="G73"/>
  <c r="F73"/>
  <c r="E35"/>
  <c r="H149"/>
  <c r="F35"/>
  <c r="E206"/>
  <c r="E168"/>
  <c r="B149"/>
  <c r="E111"/>
  <c r="F206"/>
  <c r="J168"/>
  <c r="I149"/>
  <c r="J111"/>
  <c r="C92"/>
  <c r="G206"/>
  <c r="D149"/>
  <c r="F92"/>
  <c r="J187"/>
  <c r="D168"/>
  <c r="C130"/>
  <c r="E92"/>
  <c r="I73"/>
  <c r="B54"/>
  <c r="C54"/>
  <c r="D35"/>
  <c r="C168"/>
  <c r="B35"/>
  <c r="I187"/>
  <c r="J73"/>
  <c r="H130"/>
  <c r="H92"/>
  <c r="B206"/>
  <c r="F168"/>
  <c r="E149"/>
  <c r="F111"/>
  <c r="I35"/>
  <c r="J35"/>
  <c r="C111"/>
  <c r="D206"/>
  <c r="H168"/>
  <c r="G149"/>
  <c r="H111"/>
  <c r="I206"/>
  <c r="H16"/>
  <c r="D16"/>
  <c r="G16"/>
  <c r="C16"/>
  <c r="I16"/>
  <c r="D54"/>
  <c r="E54"/>
  <c r="F54"/>
  <c r="G54"/>
  <c r="D73"/>
  <c r="C187"/>
  <c r="B130"/>
  <c r="G35"/>
  <c r="E187"/>
  <c r="J149"/>
  <c r="D130"/>
  <c r="D92"/>
  <c r="H187"/>
  <c r="B168"/>
  <c r="I130"/>
  <c r="B111"/>
  <c r="H35"/>
  <c r="G168"/>
  <c r="G111"/>
  <c r="H206"/>
  <c r="B187"/>
  <c r="C149"/>
  <c r="D111"/>
  <c r="H54"/>
  <c r="I54"/>
  <c r="C73"/>
  <c r="B73"/>
  <c r="C206"/>
  <c r="J130"/>
  <c r="C35"/>
  <c r="I168"/>
  <c r="F149"/>
  <c r="I111"/>
  <c r="J206"/>
  <c r="D187"/>
  <c r="J54"/>
  <c r="E130"/>
  <c r="G92"/>
  <c r="G187"/>
  <c r="F130"/>
  <c r="B92"/>
  <c r="F187"/>
  <c r="J92"/>
  <c r="G130"/>
  <c r="N27" l="1"/>
  <c r="D15" i="1" s="1"/>
  <c r="O27" i="5"/>
  <c r="E15" i="1" s="1"/>
  <c r="T27" i="5"/>
  <c r="J15" i="1" s="1"/>
  <c r="Q27" i="5"/>
  <c r="G15" i="1" s="1"/>
  <c r="M27" i="5"/>
  <c r="R27"/>
  <c r="H15" i="1" s="1"/>
  <c r="S27" i="5"/>
  <c r="I15" i="1" s="1"/>
  <c r="U27" i="5"/>
  <c r="K15" i="1" s="1"/>
  <c r="P27" i="5"/>
  <c r="F15" i="1" s="1"/>
  <c r="X11" i="5" l="1"/>
  <c r="V11"/>
  <c r="W10"/>
  <c r="X9"/>
  <c r="V9"/>
  <c r="W8"/>
  <c r="X7"/>
  <c r="V7"/>
  <c r="W6"/>
  <c r="X5"/>
  <c r="V5"/>
  <c r="W4"/>
  <c r="X3"/>
  <c r="V3"/>
  <c r="W2"/>
  <c r="X1"/>
  <c r="V1"/>
  <c r="W12"/>
  <c r="W11"/>
  <c r="X10"/>
  <c r="V10"/>
  <c r="W9"/>
  <c r="X8"/>
  <c r="V8"/>
  <c r="W7"/>
  <c r="X6"/>
  <c r="V6"/>
  <c r="W5"/>
  <c r="X4"/>
  <c r="V4"/>
  <c r="W3"/>
  <c r="X2"/>
  <c r="V2"/>
  <c r="W1"/>
  <c r="X12"/>
  <c r="V12"/>
  <c r="S12"/>
  <c r="T11"/>
  <c r="R11"/>
  <c r="S10"/>
  <c r="T9"/>
  <c r="R9"/>
  <c r="S8"/>
  <c r="T7"/>
  <c r="R7"/>
  <c r="S6"/>
  <c r="T5"/>
  <c r="R5"/>
  <c r="S4"/>
  <c r="T3"/>
  <c r="R3"/>
  <c r="S2"/>
  <c r="T1"/>
  <c r="R1"/>
  <c r="T12"/>
  <c r="R12"/>
  <c r="S11"/>
  <c r="T10"/>
  <c r="R10"/>
  <c r="S9"/>
  <c r="T8"/>
  <c r="R8"/>
  <c r="S7"/>
  <c r="T6"/>
  <c r="R6"/>
  <c r="S5"/>
  <c r="T4"/>
  <c r="R4"/>
  <c r="S3"/>
  <c r="T2"/>
  <c r="R2"/>
  <c r="S1"/>
  <c r="Y4" l="1"/>
  <c r="Y12"/>
  <c r="Y8"/>
  <c r="Y3"/>
  <c r="Y11"/>
  <c r="Y2"/>
  <c r="Y6"/>
  <c r="Y10"/>
  <c r="Y1"/>
  <c r="Y5"/>
  <c r="Y9"/>
  <c r="Y7"/>
  <c r="U4"/>
  <c r="U8"/>
  <c r="U12"/>
  <c r="U1"/>
  <c r="U5"/>
  <c r="U9"/>
  <c r="U2"/>
  <c r="U6"/>
  <c r="U10"/>
  <c r="U3"/>
  <c r="U7"/>
  <c r="U11"/>
  <c r="Z7" l="1"/>
  <c r="L6" i="1" s="1"/>
  <c r="AA7" i="5"/>
  <c r="A26" i="1" s="1"/>
  <c r="Z10" i="5"/>
  <c r="M8" i="1" s="1"/>
  <c r="AA10" i="5"/>
  <c r="A29" i="1" s="1"/>
  <c r="Z9" i="5"/>
  <c r="L8" i="1" s="1"/>
  <c r="AA9" i="5"/>
  <c r="A28" i="1" s="1"/>
  <c r="Z1" i="5"/>
  <c r="R6" i="1" s="1"/>
  <c r="AA1" i="5"/>
  <c r="A20" i="1" s="1"/>
  <c r="Z6" i="5"/>
  <c r="I8" i="1" s="1"/>
  <c r="AA6" i="5"/>
  <c r="A25" i="1" s="1"/>
  <c r="Z11" i="5"/>
  <c r="I7" i="1" s="1"/>
  <c r="AA11" i="5"/>
  <c r="A30" i="1" s="1"/>
  <c r="Z8" i="5"/>
  <c r="R7" i="1" s="1"/>
  <c r="AA8" i="5"/>
  <c r="A27" i="1" s="1"/>
  <c r="Z4" i="5"/>
  <c r="G8" i="1" s="1"/>
  <c r="AA4" i="5"/>
  <c r="A23" i="1" s="1"/>
  <c r="Z5" i="5"/>
  <c r="O7" i="1" s="1"/>
  <c r="AA5" i="5"/>
  <c r="A24" i="1" s="1"/>
  <c r="Z2" i="5"/>
  <c r="Q8" i="1" s="1"/>
  <c r="AA2" i="5"/>
  <c r="A21" i="1" s="1"/>
  <c r="Z3" i="5"/>
  <c r="P5" i="1" s="1"/>
  <c r="AA3" i="5"/>
  <c r="A22" i="1" s="1"/>
  <c r="Z12" i="5"/>
  <c r="Q6" i="1" s="1"/>
  <c r="AA12" i="5"/>
  <c r="A31" i="1" s="1"/>
  <c r="O9"/>
  <c r="B6"/>
  <c r="A4" l="1"/>
  <c r="E7"/>
  <c r="C4"/>
  <c r="F4"/>
  <c r="O4"/>
  <c r="A8"/>
  <c r="C9"/>
  <c r="B5"/>
  <c r="F9"/>
  <c r="G4"/>
  <c r="G9"/>
  <c r="H5"/>
  <c r="A5"/>
  <c r="B9"/>
  <c r="E4"/>
  <c r="L9"/>
  <c r="I9"/>
  <c r="H7"/>
  <c r="A6"/>
  <c r="D9"/>
  <c r="E9"/>
  <c r="P4"/>
  <c r="N4"/>
  <c r="Q4"/>
  <c r="J4"/>
  <c r="H8"/>
  <c r="A7"/>
  <c r="A9"/>
  <c r="B7"/>
  <c r="B8"/>
  <c r="B4"/>
  <c r="D4"/>
  <c r="L4"/>
  <c r="P9"/>
  <c r="N9"/>
  <c r="I4"/>
  <c r="Q9"/>
  <c r="H4"/>
  <c r="K4"/>
  <c r="R4"/>
  <c r="R9"/>
  <c r="M4"/>
  <c r="H9"/>
  <c r="H6"/>
  <c r="K9"/>
  <c r="J9"/>
  <c r="M9"/>
  <c r="M6"/>
  <c r="K6"/>
  <c r="G5"/>
  <c r="P7"/>
  <c r="D8"/>
  <c r="N5"/>
  <c r="C5"/>
  <c r="F7"/>
  <c r="D6"/>
  <c r="F5"/>
  <c r="E5"/>
  <c r="C8"/>
  <c r="C6"/>
  <c r="C7"/>
  <c r="D7"/>
  <c r="F8"/>
  <c r="E8"/>
  <c r="F6"/>
  <c r="I6"/>
  <c r="N7"/>
  <c r="K8"/>
  <c r="L5"/>
  <c r="N8"/>
  <c r="P8"/>
  <c r="K7"/>
  <c r="G7"/>
  <c r="N6"/>
  <c r="L7"/>
  <c r="O5"/>
  <c r="D5"/>
  <c r="E6"/>
  <c r="Q5"/>
  <c r="I5"/>
  <c r="P6"/>
  <c r="J5"/>
  <c r="J6"/>
  <c r="O8"/>
  <c r="J7"/>
  <c r="R8"/>
  <c r="G6"/>
  <c r="O6"/>
  <c r="K5"/>
  <c r="R5"/>
  <c r="M5"/>
  <c r="M7"/>
  <c r="J8"/>
  <c r="Q7"/>
</calcChain>
</file>

<file path=xl/comments1.xml><?xml version="1.0" encoding="utf-8"?>
<comments xmlns="http://schemas.openxmlformats.org/spreadsheetml/2006/main">
  <authors>
    <author>Stacy Bridges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Stacy Bridges:</t>
        </r>
        <r>
          <rPr>
            <sz val="8"/>
            <color indexed="81"/>
            <rFont val="Tahoma"/>
            <family val="2"/>
          </rPr>
          <t xml:space="preserve">
This logic set pulls the AA1 values into this worksheet so that they can be used by the Conditional Formatting feature to support the highlight functionality provided by Cells C17:K17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Stacy Bridges</author>
  </authors>
  <commentList>
    <comment ref="U13" authorId="0">
      <text>
        <r>
          <rPr>
            <b/>
            <sz val="9"/>
            <color indexed="81"/>
            <rFont val="Tahoma"/>
            <family val="2"/>
          </rPr>
          <t>Stacy Bridges:</t>
        </r>
        <r>
          <rPr>
            <sz val="9"/>
            <color indexed="81"/>
            <rFont val="Tahoma"/>
            <family val="2"/>
          </rPr>
          <t xml:space="preserve">
Column U tells the fretboard whether or not the Notes in Columns O, P, and Q are part of the selected Scale.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Stacy Bridges:</t>
        </r>
        <r>
          <rPr>
            <sz val="9"/>
            <color indexed="81"/>
            <rFont val="Tahoma"/>
            <family val="2"/>
          </rPr>
          <t xml:space="preserve">
Column Y tells the fretboard which specific enharmonic names of the Notes from Columns O, P, and Q have actually been included in the selected Scale. The purpose of this column is to help Column Z tell the fretboard which notes to turn on or off.
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Stacy Bridges:</t>
        </r>
        <r>
          <rPr>
            <sz val="9"/>
            <color indexed="81"/>
            <rFont val="Tahoma"/>
            <family val="2"/>
          </rPr>
          <t xml:space="preserve">
Column Z tells the fretboard which specific Notes in Column Y to turn on or off.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Stacy Bridges:</t>
        </r>
        <r>
          <rPr>
            <sz val="9"/>
            <color indexed="81"/>
            <rFont val="Tahoma"/>
            <family val="2"/>
          </rPr>
          <t xml:space="preserve">
Column AA tells the Conditional Formatting feature which specific Notes in Column Y to highlight on the fretboard. If a note is turned off per column Z, then the highlight will be turned off, too.
</t>
        </r>
      </text>
    </comment>
  </commentList>
</comments>
</file>

<file path=xl/sharedStrings.xml><?xml version="1.0" encoding="utf-8"?>
<sst xmlns="http://schemas.openxmlformats.org/spreadsheetml/2006/main" count="1435" uniqueCount="191">
  <si>
    <t>G</t>
  </si>
  <si>
    <t>F#</t>
  </si>
  <si>
    <t>III</t>
  </si>
  <si>
    <t>V</t>
  </si>
  <si>
    <t>VII</t>
  </si>
  <si>
    <t>IX</t>
  </si>
  <si>
    <t>XII</t>
  </si>
  <si>
    <t>XV</t>
  </si>
  <si>
    <t>XVII</t>
  </si>
  <si>
    <t>on</t>
  </si>
  <si>
    <t>off</t>
  </si>
  <si>
    <t>C</t>
  </si>
  <si>
    <t>F</t>
  </si>
  <si>
    <t>Bb</t>
  </si>
  <si>
    <t>Eb</t>
  </si>
  <si>
    <t>Ab</t>
  </si>
  <si>
    <t>Db</t>
  </si>
  <si>
    <t>Gb</t>
  </si>
  <si>
    <t>Cb</t>
  </si>
  <si>
    <t>Fb</t>
  </si>
  <si>
    <t>Major</t>
  </si>
  <si>
    <t>Harmonic Major</t>
  </si>
  <si>
    <t>Double Harmonic Major</t>
  </si>
  <si>
    <t>Whole Tone</t>
  </si>
  <si>
    <t>Diminished</t>
  </si>
  <si>
    <t>Tritone</t>
  </si>
  <si>
    <t>Augmented</t>
  </si>
  <si>
    <t>Pentatonic</t>
  </si>
  <si>
    <t>Blues</t>
  </si>
  <si>
    <t>Diminished W-H</t>
  </si>
  <si>
    <t>Diminished H-W</t>
  </si>
  <si>
    <t>Ionian</t>
  </si>
  <si>
    <t>Dorian</t>
  </si>
  <si>
    <t>Phrygian</t>
  </si>
  <si>
    <t>Lydian</t>
  </si>
  <si>
    <t>Mixolydian</t>
  </si>
  <si>
    <t>Aeolian</t>
  </si>
  <si>
    <t>Locrian</t>
  </si>
  <si>
    <t>MajorModes</t>
  </si>
  <si>
    <t>MelodicModes</t>
  </si>
  <si>
    <t>HarmonicModes</t>
  </si>
  <si>
    <t>DiminishedModes</t>
  </si>
  <si>
    <t>Lydian Augmented</t>
  </si>
  <si>
    <t>Lydian Dominant</t>
  </si>
  <si>
    <t>Hindu</t>
  </si>
  <si>
    <t>Tonic Minor</t>
  </si>
  <si>
    <t>Half-Diminished #2</t>
  </si>
  <si>
    <t>Super Locrian</t>
  </si>
  <si>
    <t>Susb9</t>
  </si>
  <si>
    <t>Aeolian Nat 7</t>
  </si>
  <si>
    <t>Locrian Nat 6</t>
  </si>
  <si>
    <t>Ionian #5</t>
  </si>
  <si>
    <t>Dorian #4</t>
  </si>
  <si>
    <t>Phrygian Dominant</t>
  </si>
  <si>
    <t>Hungarian Major</t>
  </si>
  <si>
    <t>Locrian b4 bb7</t>
  </si>
  <si>
    <t>Dorian b5</t>
  </si>
  <si>
    <t>Super Phrygian</t>
  </si>
  <si>
    <t>Lydian Diminished</t>
  </si>
  <si>
    <t>Mixolydian b9</t>
  </si>
  <si>
    <t>Lydian Augmented #9</t>
  </si>
  <si>
    <t>Locrian Diminished 7</t>
  </si>
  <si>
    <t>First Mode</t>
  </si>
  <si>
    <t>German 6th</t>
  </si>
  <si>
    <t>Third Mode</t>
  </si>
  <si>
    <t>Hungarian Gypsy</t>
  </si>
  <si>
    <t>Fifth Mode</t>
  </si>
  <si>
    <t>6th Mode</t>
  </si>
  <si>
    <t>7th Mode</t>
  </si>
  <si>
    <t>Major Pentatonic</t>
  </si>
  <si>
    <t>Minor Pentatonic</t>
  </si>
  <si>
    <t>Major Blues</t>
  </si>
  <si>
    <t>Minor Blues</t>
  </si>
  <si>
    <t>OnOff2</t>
  </si>
  <si>
    <t>Scales2</t>
  </si>
  <si>
    <t>HarmonicMajorModes</t>
  </si>
  <si>
    <t>DoubleHarmonicMajorModes</t>
  </si>
  <si>
    <t>PentatonicModes</t>
  </si>
  <si>
    <t>BluesModes</t>
  </si>
  <si>
    <t>Keys2</t>
  </si>
  <si>
    <t>Melodic Minor</t>
  </si>
  <si>
    <t>Harmonic Minor</t>
  </si>
  <si>
    <t xml:space="preserve">. . . </t>
  </si>
  <si>
    <t>ConditionalMenu2</t>
  </si>
  <si>
    <t>D</t>
  </si>
  <si>
    <t>B</t>
  </si>
  <si>
    <t>A</t>
  </si>
  <si>
    <t>C#</t>
  </si>
  <si>
    <t>D#</t>
  </si>
  <si>
    <t>G#</t>
  </si>
  <si>
    <t>A#</t>
  </si>
  <si>
    <t>E</t>
  </si>
  <si>
    <t>W</t>
  </si>
  <si>
    <t>H</t>
  </si>
  <si>
    <t>Lookup Logic:</t>
  </si>
  <si>
    <t>Scale Spelling:</t>
  </si>
  <si>
    <t>Column Name:</t>
  </si>
  <si>
    <t>Step Spelling:</t>
  </si>
  <si>
    <t>FretMachine!C10 =</t>
  </si>
  <si>
    <t xml:space="preserve">Ab </t>
  </si>
  <si>
    <t>Quick Reference</t>
  </si>
  <si>
    <t>A1</t>
  </si>
  <si>
    <t>B16</t>
  </si>
  <si>
    <t>A20</t>
  </si>
  <si>
    <t>A39</t>
  </si>
  <si>
    <t>A58</t>
  </si>
  <si>
    <t>A77</t>
  </si>
  <si>
    <t>A96</t>
  </si>
  <si>
    <t>A115</t>
  </si>
  <si>
    <t>A134</t>
  </si>
  <si>
    <t>A153</t>
  </si>
  <si>
    <t>A172</t>
  </si>
  <si>
    <t>A191</t>
  </si>
  <si>
    <t>I</t>
  </si>
  <si>
    <t>J</t>
  </si>
  <si>
    <t>B35</t>
  </si>
  <si>
    <t>B54</t>
  </si>
  <si>
    <t>B73</t>
  </si>
  <si>
    <t>B92</t>
  </si>
  <si>
    <t>B111</t>
  </si>
  <si>
    <t>B130</t>
  </si>
  <si>
    <t>B149</t>
  </si>
  <si>
    <t>B168</t>
  </si>
  <si>
    <t>B187</t>
  </si>
  <si>
    <t>B206</t>
  </si>
  <si>
    <t>Bbb</t>
  </si>
  <si>
    <t>Ebb</t>
  </si>
  <si>
    <t>E#</t>
  </si>
  <si>
    <t>B#</t>
  </si>
  <si>
    <t>F##</t>
  </si>
  <si>
    <t>A##</t>
  </si>
  <si>
    <t>C##</t>
  </si>
  <si>
    <t>G##</t>
  </si>
  <si>
    <t>Dbb</t>
  </si>
  <si>
    <t>Fbb</t>
  </si>
  <si>
    <t>D##</t>
  </si>
  <si>
    <t>Gbb</t>
  </si>
  <si>
    <t>E##</t>
  </si>
  <si>
    <t>Abb</t>
  </si>
  <si>
    <t>Cbb</t>
  </si>
  <si>
    <t>B##</t>
  </si>
  <si>
    <t>&lt;--looks to see if this note is in the selected scale (1=true,0=false)</t>
  </si>
  <si>
    <t>toggle:</t>
  </si>
  <si>
    <t>key:</t>
  </si>
  <si>
    <t>scale:</t>
  </si>
  <si>
    <t>mode:</t>
  </si>
  <si>
    <t>higlight: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</si>
  <si>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</si>
  <si>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</si>
  <si>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</si>
  <si>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</si>
  <si>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</si>
  <si>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</si>
  <si>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</si>
  <si>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</si>
  <si>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</si>
  <si>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</si>
  <si>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</si>
  <si>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</si>
  <si>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</si>
  <si>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</si>
  <si>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</si>
  <si>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</si>
  <si>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</si>
  <si>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Highlight</t>
  </si>
  <si>
    <t>yes</t>
  </si>
  <si>
    <t>no</t>
  </si>
  <si>
    <t xml:space="preserve"> </t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</si>
  <si>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6</t>
    </r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</si>
  <si>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1</t>
    </r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</si>
  <si>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2</t>
    </r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</si>
  <si>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3</t>
    </r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</si>
  <si>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4</t>
    </r>
  </si>
  <si>
    <r>
      <rPr>
        <i/>
        <sz val="8"/>
        <color theme="1"/>
        <rFont val="Calibri"/>
        <family val="2"/>
      </rPr>
      <t>←</t>
    </r>
    <r>
      <rPr>
        <i/>
        <sz val="8"/>
        <color theme="1"/>
        <rFont val="Tunga"/>
      </rPr>
      <t xml:space="preserve"> string 5</t>
    </r>
  </si>
  <si>
    <r>
      <rPr>
        <i/>
        <sz val="8"/>
        <color rgb="FF00B050"/>
        <rFont val="Calibri"/>
        <family val="2"/>
      </rPr>
      <t>←</t>
    </r>
    <r>
      <rPr>
        <i/>
        <sz val="8"/>
        <color rgb="FF00B050"/>
        <rFont val="Tunga"/>
      </rPr>
      <t xml:space="preserve"> fret #</t>
    </r>
  </si>
  <si>
    <t>Note</t>
  </si>
  <si>
    <t>highlight:</t>
  </si>
  <si>
    <t>&lt;--Logic!AA1</t>
  </si>
  <si>
    <t>&lt;--Logic!AA2</t>
  </si>
  <si>
    <t>&lt;--Logic!AA3</t>
  </si>
  <si>
    <t>&lt;--Logic!AA4</t>
  </si>
  <si>
    <t>&lt;--Logic!AA5</t>
  </si>
  <si>
    <t>&lt;--Logic!AA6</t>
  </si>
  <si>
    <t>&lt;--Logic!AA7</t>
  </si>
  <si>
    <t>&lt;--Logic!AA8</t>
  </si>
  <si>
    <t>&lt;--Logic!AA9</t>
  </si>
  <si>
    <t>&lt;--Logic!AA11</t>
  </si>
  <si>
    <t>&lt;--Logic!AA12</t>
  </si>
  <si>
    <t>&lt;--Logic!AA10</t>
  </si>
  <si>
    <t>hide:</t>
  </si>
  <si>
    <t># --&gt; 0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</si>
</sst>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Bradley Hand ITC"/>
      <family val="4"/>
    </font>
    <font>
      <sz val="10"/>
      <color theme="1"/>
      <name val="Verdana"/>
      <family val="2"/>
    </font>
    <font>
      <sz val="10"/>
      <color theme="1"/>
      <name val="Tunga"/>
    </font>
    <font>
      <sz val="10"/>
      <color theme="1"/>
      <name val="Franklin Gothic Heavy"/>
      <family val="2"/>
    </font>
    <font>
      <sz val="8"/>
      <color theme="1"/>
      <name val="Tunga"/>
    </font>
    <font>
      <i/>
      <sz val="8"/>
      <color theme="1"/>
      <name val="Tunga"/>
    </font>
    <font>
      <sz val="8"/>
      <color rgb="FF00B050"/>
      <name val="Tunga"/>
    </font>
    <font>
      <sz val="8"/>
      <color theme="0" tint="-0.499984740745262"/>
      <name val="Tunga"/>
    </font>
    <font>
      <sz val="9"/>
      <color theme="1"/>
      <name val="Eras Light ITC"/>
      <family val="2"/>
    </font>
    <font>
      <i/>
      <sz val="8"/>
      <color theme="1"/>
      <name val="Calibri"/>
      <family val="2"/>
    </font>
    <font>
      <i/>
      <sz val="8"/>
      <color rgb="FF00B050"/>
      <name val="Tunga"/>
    </font>
    <font>
      <i/>
      <sz val="8"/>
      <color rgb="FF00B05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 tint="-0.24997711111789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1">
          <color theme="6" tint="0.40000610370189521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6" tint="0.40000610370189521"/>
        </stop>
        <stop position="0.5">
          <color theme="0"/>
        </stop>
        <stop position="1">
          <color theme="6" tint="0.40000610370189521"/>
        </stop>
      </gradient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0" tint="-0.2499465926084170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theme="0" tint="-0.24994659260841701"/>
      </left>
      <right style="thin">
        <color theme="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0" tint="-0.2499465926084170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4" borderId="0" xfId="0" applyFont="1" applyFill="1" applyBorder="1"/>
    <xf numFmtId="0" fontId="1" fillId="0" borderId="4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4" fillId="0" borderId="0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 indent="1"/>
    </xf>
    <xf numFmtId="0" fontId="5" fillId="5" borderId="1" xfId="0" applyFont="1" applyFill="1" applyBorder="1" applyAlignment="1">
      <alignment horizontal="center" vertical="top" wrapText="1"/>
    </xf>
    <xf numFmtId="0" fontId="6" fillId="0" borderId="0" xfId="1" applyAlignment="1" applyProtection="1">
      <alignment vertical="top"/>
    </xf>
    <xf numFmtId="0" fontId="4" fillId="5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2" fillId="5" borderId="0" xfId="0" applyFont="1" applyFill="1" applyAlignment="1">
      <alignment horizontal="right" vertical="top"/>
    </xf>
    <xf numFmtId="0" fontId="2" fillId="5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49" fontId="2" fillId="0" borderId="2" xfId="0" applyNumberFormat="1" applyFont="1" applyFill="1" applyBorder="1"/>
    <xf numFmtId="49" fontId="2" fillId="0" borderId="0" xfId="0" applyNumberFormat="1" applyFont="1" applyFill="1" applyBorder="1"/>
    <xf numFmtId="0" fontId="4" fillId="0" borderId="1" xfId="0" applyNumberFormat="1" applyFont="1" applyBorder="1" applyAlignment="1">
      <alignment horizontal="left" vertical="top" wrapText="1" indent="1"/>
    </xf>
    <xf numFmtId="0" fontId="5" fillId="5" borderId="1" xfId="0" applyNumberFormat="1" applyFont="1" applyFill="1" applyBorder="1" applyAlignment="1">
      <alignment horizontal="center" vertical="top" wrapText="1"/>
    </xf>
    <xf numFmtId="0" fontId="4" fillId="0" borderId="0" xfId="0" applyNumberFormat="1" applyFont="1" applyFill="1" applyBorder="1" applyAlignment="1">
      <alignment horizontal="center" wrapText="1"/>
    </xf>
    <xf numFmtId="49" fontId="0" fillId="0" borderId="0" xfId="0" applyNumberFormat="1"/>
    <xf numFmtId="0" fontId="2" fillId="5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vertical="top"/>
    </xf>
    <xf numFmtId="0" fontId="4" fillId="0" borderId="0" xfId="0" applyNumberFormat="1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0" fillId="0" borderId="9" xfId="0" applyBorder="1"/>
    <xf numFmtId="0" fontId="0" fillId="0" borderId="0" xfId="0" applyBorder="1"/>
    <xf numFmtId="0" fontId="2" fillId="5" borderId="10" xfId="0" applyFont="1" applyFill="1" applyBorder="1" applyAlignment="1">
      <alignment vertical="top"/>
    </xf>
    <xf numFmtId="0" fontId="0" fillId="0" borderId="11" xfId="0" applyBorder="1"/>
    <xf numFmtId="0" fontId="0" fillId="0" borderId="12" xfId="0" applyBorder="1"/>
    <xf numFmtId="0" fontId="2" fillId="0" borderId="12" xfId="0" applyFont="1" applyBorder="1" applyAlignment="1">
      <alignment vertical="top"/>
    </xf>
    <xf numFmtId="0" fontId="3" fillId="2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2" fillId="7" borderId="0" xfId="0" applyFont="1" applyFill="1" applyBorder="1"/>
    <xf numFmtId="0" fontId="11" fillId="7" borderId="0" xfId="0" applyFont="1" applyFill="1" applyBorder="1" applyAlignment="1">
      <alignment horizontal="right"/>
    </xf>
    <xf numFmtId="0" fontId="3" fillId="0" borderId="1" xfId="0" applyFont="1" applyFill="1" applyBorder="1"/>
    <xf numFmtId="0" fontId="15" fillId="7" borderId="0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12" fillId="7" borderId="0" xfId="0" applyFont="1" applyFill="1" applyBorder="1" applyAlignment="1">
      <alignment horizontal="left" vertical="center" indent="1"/>
    </xf>
    <xf numFmtId="0" fontId="2" fillId="5" borderId="24" xfId="0" applyFont="1" applyFill="1" applyBorder="1" applyAlignment="1">
      <alignment vertical="top"/>
    </xf>
    <xf numFmtId="0" fontId="2" fillId="11" borderId="1" xfId="0" applyFont="1" applyFill="1" applyBorder="1" applyAlignment="1">
      <alignment vertical="top"/>
    </xf>
    <xf numFmtId="0" fontId="2" fillId="0" borderId="0" xfId="0" applyFont="1" applyAlignment="1">
      <alignment horizontal="right" vertical="top"/>
    </xf>
    <xf numFmtId="0" fontId="11" fillId="8" borderId="1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left" vertical="center" indent="1"/>
    </xf>
    <xf numFmtId="0" fontId="2" fillId="7" borderId="7" xfId="0" applyFont="1" applyFill="1" applyBorder="1"/>
    <xf numFmtId="0" fontId="2" fillId="7" borderId="25" xfId="0" applyFont="1" applyFill="1" applyBorder="1"/>
    <xf numFmtId="0" fontId="11" fillId="9" borderId="26" xfId="0" applyFont="1" applyFill="1" applyBorder="1" applyAlignment="1">
      <alignment horizontal="center" vertical="center"/>
    </xf>
    <xf numFmtId="0" fontId="2" fillId="7" borderId="27" xfId="0" applyFont="1" applyFill="1" applyBorder="1"/>
    <xf numFmtId="0" fontId="2" fillId="7" borderId="9" xfId="0" applyFont="1" applyFill="1" applyBorder="1"/>
    <xf numFmtId="0" fontId="15" fillId="7" borderId="9" xfId="0" applyFont="1" applyFill="1" applyBorder="1" applyAlignment="1">
      <alignment horizontal="center" vertical="center"/>
    </xf>
    <xf numFmtId="0" fontId="2" fillId="7" borderId="11" xfId="0" applyFont="1" applyFill="1" applyBorder="1"/>
    <xf numFmtId="0" fontId="11" fillId="8" borderId="12" xfId="0" applyFont="1" applyFill="1" applyBorder="1" applyAlignment="1">
      <alignment horizontal="center" vertical="top"/>
    </xf>
    <xf numFmtId="0" fontId="13" fillId="8" borderId="12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2" fillId="7" borderId="12" xfId="0" applyFont="1" applyFill="1" applyBorder="1"/>
    <xf numFmtId="0" fontId="2" fillId="8" borderId="12" xfId="0" applyFont="1" applyFill="1" applyBorder="1"/>
    <xf numFmtId="0" fontId="2" fillId="8" borderId="28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49" fontId="2" fillId="12" borderId="12" xfId="0" applyNumberFormat="1" applyFont="1" applyFill="1" applyBorder="1"/>
    <xf numFmtId="0" fontId="11" fillId="12" borderId="12" xfId="0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9" xfId="0" applyFont="1" applyFill="1" applyBorder="1" applyAlignment="1">
      <alignment vertical="center"/>
    </xf>
    <xf numFmtId="0" fontId="11" fillId="12" borderId="0" xfId="0" applyFont="1" applyFill="1" applyBorder="1" applyAlignment="1">
      <alignment horizontal="right"/>
    </xf>
    <xf numFmtId="0" fontId="3" fillId="12" borderId="0" xfId="0" applyFont="1" applyFill="1" applyBorder="1" applyAlignment="1">
      <alignment horizontal="right" vertical="center"/>
    </xf>
    <xf numFmtId="0" fontId="11" fillId="12" borderId="9" xfId="0" applyFont="1" applyFill="1" applyBorder="1" applyAlignment="1">
      <alignment horizontal="center"/>
    </xf>
    <xf numFmtId="0" fontId="2" fillId="12" borderId="25" xfId="0" applyFont="1" applyFill="1" applyBorder="1"/>
    <xf numFmtId="0" fontId="2" fillId="12" borderId="0" xfId="0" applyFont="1" applyFill="1" applyBorder="1" applyAlignment="1">
      <alignment vertical="center"/>
    </xf>
    <xf numFmtId="0" fontId="2" fillId="12" borderId="27" xfId="0" applyFont="1" applyFill="1" applyBorder="1" applyAlignment="1">
      <alignment vertical="center"/>
    </xf>
    <xf numFmtId="0" fontId="14" fillId="12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29" xfId="0" applyFont="1" applyFill="1" applyBorder="1"/>
    <xf numFmtId="0" fontId="21" fillId="0" borderId="2" xfId="0" applyFont="1" applyFill="1" applyBorder="1"/>
    <xf numFmtId="0" fontId="2" fillId="0" borderId="2" xfId="0" applyFont="1" applyFill="1" applyBorder="1"/>
    <xf numFmtId="0" fontId="21" fillId="0" borderId="31" xfId="0" applyFont="1" applyFill="1" applyBorder="1"/>
    <xf numFmtId="0" fontId="21" fillId="0" borderId="33" xfId="0" applyFont="1" applyFill="1" applyBorder="1"/>
    <xf numFmtId="0" fontId="21" fillId="0" borderId="3" xfId="0" applyFont="1" applyFill="1" applyBorder="1"/>
    <xf numFmtId="0" fontId="2" fillId="0" borderId="3" xfId="0" applyFont="1" applyFill="1" applyBorder="1"/>
    <xf numFmtId="0" fontId="21" fillId="0" borderId="30" xfId="0" applyFont="1" applyFill="1" applyBorder="1"/>
    <xf numFmtId="0" fontId="21" fillId="0" borderId="32" xfId="0" applyFont="1" applyFill="1" applyBorder="1"/>
    <xf numFmtId="0" fontId="21" fillId="0" borderId="14" xfId="0" applyFont="1" applyFill="1" applyBorder="1"/>
    <xf numFmtId="0" fontId="11" fillId="10" borderId="5" xfId="0" applyFont="1" applyFill="1" applyBorder="1" applyAlignment="1">
      <alignment horizontal="right"/>
    </xf>
    <xf numFmtId="0" fontId="11" fillId="10" borderId="12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3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  <u val="none"/>
        <color auto="1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color theme="0" tint="-0.24994659260841701"/>
      </font>
      <fill>
        <gradientFill degree="90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00B050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0.39994506668294322"/>
      </font>
    </dxf>
    <dxf>
      <font>
        <color rgb="FF00B050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0.39994506668294322"/>
      </font>
    </dxf>
    <dxf>
      <font>
        <color theme="9" tint="0.39994506668294322"/>
      </font>
    </dxf>
    <dxf>
      <font>
        <b val="0"/>
        <i val="0"/>
        <u val="none"/>
        <color rgb="FF00B050"/>
      </font>
      <fill>
        <gradientFill degree="90">
          <stop position="0">
            <color theme="6" tint="0.80001220740379042"/>
          </stop>
          <stop position="1">
            <color theme="4" tint="0.40000610370189521"/>
          </stop>
        </gradientFill>
      </fill>
      <border>
        <right style="thin">
          <color theme="1"/>
        </right>
      </border>
    </dxf>
    <dxf>
      <font>
        <color theme="9" tint="0.39994506668294322"/>
      </font>
      <fill>
        <gradientFill degree="90">
          <stop position="0">
            <color theme="0"/>
          </stop>
          <stop position="1">
            <color theme="0" tint="-0.25098422193060094"/>
          </stop>
        </gradientFill>
      </fill>
      <border>
        <top style="thin">
          <color auto="1"/>
        </top>
      </border>
    </dxf>
    <dxf>
      <font>
        <color rgb="FF00B050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0.39994506668294322"/>
      </font>
    </dxf>
    <dxf>
      <font>
        <color rgb="FF00B050"/>
      </font>
      <fill>
        <gradientFill degree="90">
          <stop position="0">
            <color theme="0"/>
          </stop>
          <stop position="1">
            <color theme="6" tint="0.40000610370189521"/>
          </stop>
        </gradientFill>
      </fill>
    </dxf>
    <dxf>
      <font>
        <color theme="9" tint="0.39994506668294322"/>
      </font>
      <fill>
        <gradientFill degree="45">
          <stop position="0">
            <color theme="0"/>
          </stop>
          <stop position="1">
            <color theme="0" tint="-0.25098422193060094"/>
          </stop>
        </gradientFill>
      </fill>
    </dxf>
    <dxf>
      <font>
        <color theme="9" tint="0.39994506668294322"/>
      </font>
      <fill>
        <gradientFill degree="4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1">
            <color theme="6" tint="0.40000610370189521"/>
          </stop>
        </gradientFill>
      </fill>
    </dxf>
    <dxf>
      <font>
        <b val="0"/>
        <i val="0"/>
        <u val="none"/>
        <color rgb="FF00B050"/>
      </font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</dxf>
    <dxf>
      <font>
        <color theme="9" tint="0.39994506668294322"/>
      </font>
      <fill>
        <gradientFill degree="90">
          <stop position="0">
            <color theme="0" tint="-0.25098422193060094"/>
          </stop>
          <stop position="1">
            <color theme="1"/>
          </stop>
        </gradientFill>
      </fill>
      <border>
        <top style="thin">
          <color auto="1"/>
        </top>
      </border>
    </dxf>
    <dxf>
      <font>
        <color theme="9" tint="0.39994506668294322"/>
      </font>
      <fill>
        <gradientFill degree="45">
          <stop position="0">
            <color theme="0"/>
          </stop>
          <stop position="1">
            <color theme="0" tint="-0.25098422193060094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1">
            <color theme="6" tint="0.40000610370189521"/>
          </stop>
        </gradientFill>
      </fill>
    </dxf>
    <dxf>
      <font>
        <b val="0"/>
        <i val="0"/>
        <u val="none"/>
        <color rgb="FF00B050"/>
      </font>
      <fill>
        <gradientFill degree="90">
          <stop position="0">
            <color theme="6" tint="0.80001220740379042"/>
          </stop>
          <stop position="1">
            <color theme="6" tint="0.40000610370189521"/>
          </stop>
        </gradientFill>
      </fill>
      <border>
        <right style="thin">
          <color theme="1"/>
        </right>
      </border>
    </dxf>
    <dxf>
      <font>
        <color theme="9" tint="0.39994506668294322"/>
      </font>
      <fill>
        <gradientFill degree="90">
          <stop position="0">
            <color theme="0" tint="-0.25098422193060094"/>
          </stop>
          <stop position="1">
            <color theme="1"/>
          </stop>
        </gradientFill>
      </fill>
      <border>
        <top style="thin">
          <color auto="1"/>
        </top>
      </border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283944</xdr:colOff>
      <xdr:row>5</xdr:row>
      <xdr:rowOff>123579</xdr:rowOff>
    </xdr:from>
    <xdr:to>
      <xdr:col>18</xdr:col>
      <xdr:colOff>356</xdr:colOff>
      <xdr:row>5</xdr:row>
      <xdr:rowOff>123579</xdr:rowOff>
    </xdr:to>
    <xdr:cxnSp macro="">
      <xdr:nvCxnSpPr>
        <xdr:cNvPr id="8" name="Straight Connector 7"/>
        <xdr:cNvCxnSpPr/>
      </xdr:nvCxnSpPr>
      <xdr:spPr>
        <a:xfrm>
          <a:off x="283944" y="942729"/>
          <a:ext cx="5031362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285184</xdr:colOff>
      <xdr:row>4</xdr:row>
      <xdr:rowOff>120351</xdr:rowOff>
    </xdr:from>
    <xdr:to>
      <xdr:col>17</xdr:col>
      <xdr:colOff>293119</xdr:colOff>
      <xdr:row>4</xdr:row>
      <xdr:rowOff>120351</xdr:rowOff>
    </xdr:to>
    <xdr:cxnSp macro="">
      <xdr:nvCxnSpPr>
        <xdr:cNvPr id="7" name="Straight Connector 6"/>
        <xdr:cNvCxnSpPr/>
      </xdr:nvCxnSpPr>
      <xdr:spPr>
        <a:xfrm>
          <a:off x="285184" y="632730"/>
          <a:ext cx="5006918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282465</xdr:colOff>
      <xdr:row>3</xdr:row>
      <xdr:rowOff>120270</xdr:rowOff>
    </xdr:from>
    <xdr:to>
      <xdr:col>17</xdr:col>
      <xdr:colOff>289040</xdr:colOff>
      <xdr:row>3</xdr:row>
      <xdr:rowOff>120270</xdr:rowOff>
    </xdr:to>
    <xdr:cxnSp macro="">
      <xdr:nvCxnSpPr>
        <xdr:cNvPr id="6" name="Straight Connector 5"/>
        <xdr:cNvCxnSpPr/>
      </xdr:nvCxnSpPr>
      <xdr:spPr>
        <a:xfrm>
          <a:off x="282465" y="415873"/>
          <a:ext cx="5005558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283826</xdr:colOff>
      <xdr:row>6</xdr:row>
      <xdr:rowOff>119165</xdr:rowOff>
    </xdr:from>
    <xdr:to>
      <xdr:col>17</xdr:col>
      <xdr:colOff>289899</xdr:colOff>
      <xdr:row>6</xdr:row>
      <xdr:rowOff>119165</xdr:rowOff>
    </xdr:to>
    <xdr:cxnSp macro="">
      <xdr:nvCxnSpPr>
        <xdr:cNvPr id="9" name="Straight Connector 8"/>
        <xdr:cNvCxnSpPr/>
      </xdr:nvCxnSpPr>
      <xdr:spPr>
        <a:xfrm>
          <a:off x="283826" y="1065096"/>
          <a:ext cx="5024763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283469</xdr:colOff>
      <xdr:row>7</xdr:row>
      <xdr:rowOff>118073</xdr:rowOff>
    </xdr:from>
    <xdr:to>
      <xdr:col>17</xdr:col>
      <xdr:colOff>295484</xdr:colOff>
      <xdr:row>7</xdr:row>
      <xdr:rowOff>118073</xdr:rowOff>
    </xdr:to>
    <xdr:cxnSp macro="">
      <xdr:nvCxnSpPr>
        <xdr:cNvPr id="10" name="Straight Connector 9"/>
        <xdr:cNvCxnSpPr/>
      </xdr:nvCxnSpPr>
      <xdr:spPr>
        <a:xfrm>
          <a:off x="283469" y="1280780"/>
          <a:ext cx="5010998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283234</xdr:colOff>
      <xdr:row>8</xdr:row>
      <xdr:rowOff>117903</xdr:rowOff>
    </xdr:from>
    <xdr:to>
      <xdr:col>18</xdr:col>
      <xdr:colOff>3724</xdr:colOff>
      <xdr:row>8</xdr:row>
      <xdr:rowOff>117903</xdr:rowOff>
    </xdr:to>
    <xdr:cxnSp macro="">
      <xdr:nvCxnSpPr>
        <xdr:cNvPr id="11" name="Straight Connector 10"/>
        <xdr:cNvCxnSpPr/>
      </xdr:nvCxnSpPr>
      <xdr:spPr>
        <a:xfrm>
          <a:off x="283234" y="1497386"/>
          <a:ext cx="5015076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2764</xdr:colOff>
      <xdr:row>3</xdr:row>
      <xdr:rowOff>109203</xdr:rowOff>
    </xdr:from>
    <xdr:to>
      <xdr:col>1</xdr:col>
      <xdr:colOff>2764</xdr:colOff>
      <xdr:row>8</xdr:row>
      <xdr:rowOff>122846</xdr:rowOff>
    </xdr:to>
    <xdr:cxnSp macro="">
      <xdr:nvCxnSpPr>
        <xdr:cNvPr id="13" name="Straight Connector 12"/>
        <xdr:cNvCxnSpPr/>
      </xdr:nvCxnSpPr>
      <xdr:spPr>
        <a:xfrm rot="5400000">
          <a:off x="-264934" y="959321"/>
          <a:ext cx="1105681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289043</xdr:colOff>
      <xdr:row>3</xdr:row>
      <xdr:rowOff>115271</xdr:rowOff>
    </xdr:from>
    <xdr:to>
      <xdr:col>17</xdr:col>
      <xdr:colOff>289043</xdr:colOff>
      <xdr:row>8</xdr:row>
      <xdr:rowOff>122847</xdr:rowOff>
    </xdr:to>
    <xdr:cxnSp macro="">
      <xdr:nvCxnSpPr>
        <xdr:cNvPr id="15" name="Straight Connector 14"/>
        <xdr:cNvCxnSpPr/>
      </xdr:nvCxnSpPr>
      <xdr:spPr>
        <a:xfrm rot="5400000">
          <a:off x="4738344" y="962355"/>
          <a:ext cx="1099614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</xdr:colOff>
      <xdr:row>3</xdr:row>
      <xdr:rowOff>115271</xdr:rowOff>
    </xdr:from>
    <xdr:to>
      <xdr:col>17</xdr:col>
      <xdr:colOff>153</xdr:colOff>
      <xdr:row>8</xdr:row>
      <xdr:rowOff>123747</xdr:rowOff>
    </xdr:to>
    <xdr:cxnSp macro="">
      <xdr:nvCxnSpPr>
        <xdr:cNvPr id="16" name="Straight Connector 15"/>
        <xdr:cNvCxnSpPr/>
      </xdr:nvCxnSpPr>
      <xdr:spPr>
        <a:xfrm rot="5400000">
          <a:off x="4449004" y="962805"/>
          <a:ext cx="1100514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297264</xdr:colOff>
      <xdr:row>3</xdr:row>
      <xdr:rowOff>115269</xdr:rowOff>
    </xdr:from>
    <xdr:to>
      <xdr:col>15</xdr:col>
      <xdr:colOff>297264</xdr:colOff>
      <xdr:row>8</xdr:row>
      <xdr:rowOff>109206</xdr:rowOff>
    </xdr:to>
    <xdr:cxnSp macro="">
      <xdr:nvCxnSpPr>
        <xdr:cNvPr id="17" name="Straight Connector 16"/>
        <xdr:cNvCxnSpPr/>
      </xdr:nvCxnSpPr>
      <xdr:spPr>
        <a:xfrm rot="5400000">
          <a:off x="4158830" y="955534"/>
          <a:ext cx="1085975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297335</xdr:colOff>
      <xdr:row>3</xdr:row>
      <xdr:rowOff>115271</xdr:rowOff>
    </xdr:from>
    <xdr:to>
      <xdr:col>14</xdr:col>
      <xdr:colOff>297335</xdr:colOff>
      <xdr:row>8</xdr:row>
      <xdr:rowOff>123747</xdr:rowOff>
    </xdr:to>
    <xdr:cxnSp macro="">
      <xdr:nvCxnSpPr>
        <xdr:cNvPr id="18" name="Straight Connector 17"/>
        <xdr:cNvCxnSpPr/>
      </xdr:nvCxnSpPr>
      <xdr:spPr>
        <a:xfrm rot="5400000">
          <a:off x="3858622" y="1049784"/>
          <a:ext cx="1119726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2283</xdr:colOff>
      <xdr:row>3</xdr:row>
      <xdr:rowOff>121337</xdr:rowOff>
    </xdr:from>
    <xdr:to>
      <xdr:col>14</xdr:col>
      <xdr:colOff>2283</xdr:colOff>
      <xdr:row>8</xdr:row>
      <xdr:rowOff>124646</xdr:rowOff>
    </xdr:to>
    <xdr:cxnSp macro="">
      <xdr:nvCxnSpPr>
        <xdr:cNvPr id="19" name="Straight Connector 18"/>
        <xdr:cNvCxnSpPr/>
      </xdr:nvCxnSpPr>
      <xdr:spPr>
        <a:xfrm rot="5400000">
          <a:off x="3566153" y="1053267"/>
          <a:ext cx="1114559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2115</xdr:colOff>
      <xdr:row>3</xdr:row>
      <xdr:rowOff>115270</xdr:rowOff>
    </xdr:from>
    <xdr:to>
      <xdr:col>13</xdr:col>
      <xdr:colOff>2115</xdr:colOff>
      <xdr:row>8</xdr:row>
      <xdr:rowOff>115274</xdr:rowOff>
    </xdr:to>
    <xdr:cxnSp macro="">
      <xdr:nvCxnSpPr>
        <xdr:cNvPr id="20" name="Straight Connector 19"/>
        <xdr:cNvCxnSpPr/>
      </xdr:nvCxnSpPr>
      <xdr:spPr>
        <a:xfrm rot="5400000">
          <a:off x="3269188" y="1045547"/>
          <a:ext cx="1111254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2373</xdr:colOff>
      <xdr:row>3</xdr:row>
      <xdr:rowOff>115271</xdr:rowOff>
    </xdr:from>
    <xdr:to>
      <xdr:col>12</xdr:col>
      <xdr:colOff>2373</xdr:colOff>
      <xdr:row>8</xdr:row>
      <xdr:rowOff>115271</xdr:rowOff>
    </xdr:to>
    <xdr:cxnSp macro="">
      <xdr:nvCxnSpPr>
        <xdr:cNvPr id="21" name="Straight Connector 20"/>
        <xdr:cNvCxnSpPr/>
      </xdr:nvCxnSpPr>
      <xdr:spPr>
        <a:xfrm rot="5400000">
          <a:off x="2970998" y="1045546"/>
          <a:ext cx="1111250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289724</xdr:colOff>
      <xdr:row>3</xdr:row>
      <xdr:rowOff>109203</xdr:rowOff>
    </xdr:from>
    <xdr:to>
      <xdr:col>10</xdr:col>
      <xdr:colOff>289724</xdr:colOff>
      <xdr:row>8</xdr:row>
      <xdr:rowOff>124646</xdr:rowOff>
    </xdr:to>
    <xdr:cxnSp macro="">
      <xdr:nvCxnSpPr>
        <xdr:cNvPr id="22" name="Straight Connector 21"/>
        <xdr:cNvCxnSpPr/>
      </xdr:nvCxnSpPr>
      <xdr:spPr>
        <a:xfrm rot="5400000">
          <a:off x="2653727" y="1047200"/>
          <a:ext cx="1126693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289557</xdr:colOff>
      <xdr:row>3</xdr:row>
      <xdr:rowOff>115269</xdr:rowOff>
    </xdr:from>
    <xdr:to>
      <xdr:col>9</xdr:col>
      <xdr:colOff>289557</xdr:colOff>
      <xdr:row>8</xdr:row>
      <xdr:rowOff>109206</xdr:rowOff>
    </xdr:to>
    <xdr:cxnSp macro="">
      <xdr:nvCxnSpPr>
        <xdr:cNvPr id="23" name="Straight Connector 22"/>
        <xdr:cNvCxnSpPr/>
      </xdr:nvCxnSpPr>
      <xdr:spPr>
        <a:xfrm rot="5400000">
          <a:off x="2365863" y="1042513"/>
          <a:ext cx="1105187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289814</xdr:colOff>
      <xdr:row>3</xdr:row>
      <xdr:rowOff>115271</xdr:rowOff>
    </xdr:from>
    <xdr:to>
      <xdr:col>8</xdr:col>
      <xdr:colOff>289814</xdr:colOff>
      <xdr:row>8</xdr:row>
      <xdr:rowOff>115271</xdr:rowOff>
    </xdr:to>
    <xdr:cxnSp macro="">
      <xdr:nvCxnSpPr>
        <xdr:cNvPr id="24" name="Straight Connector 23"/>
        <xdr:cNvCxnSpPr/>
      </xdr:nvCxnSpPr>
      <xdr:spPr>
        <a:xfrm rot="5400000">
          <a:off x="2064639" y="1045546"/>
          <a:ext cx="1111250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</xdr:colOff>
      <xdr:row>3</xdr:row>
      <xdr:rowOff>115271</xdr:rowOff>
    </xdr:from>
    <xdr:to>
      <xdr:col>8</xdr:col>
      <xdr:colOff>1111</xdr:colOff>
      <xdr:row>8</xdr:row>
      <xdr:rowOff>115271</xdr:rowOff>
    </xdr:to>
    <xdr:cxnSp macro="">
      <xdr:nvCxnSpPr>
        <xdr:cNvPr id="25" name="Straight Connector 24"/>
        <xdr:cNvCxnSpPr/>
      </xdr:nvCxnSpPr>
      <xdr:spPr>
        <a:xfrm rot="5400000">
          <a:off x="1775936" y="1045546"/>
          <a:ext cx="1111250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1949</xdr:colOff>
      <xdr:row>3</xdr:row>
      <xdr:rowOff>115270</xdr:rowOff>
    </xdr:from>
    <xdr:to>
      <xdr:col>7</xdr:col>
      <xdr:colOff>1949</xdr:colOff>
      <xdr:row>8</xdr:row>
      <xdr:rowOff>115274</xdr:rowOff>
    </xdr:to>
    <xdr:cxnSp macro="">
      <xdr:nvCxnSpPr>
        <xdr:cNvPr id="26" name="Straight Connector 25"/>
        <xdr:cNvCxnSpPr/>
      </xdr:nvCxnSpPr>
      <xdr:spPr>
        <a:xfrm rot="5400000">
          <a:off x="1491022" y="1045547"/>
          <a:ext cx="1111254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899</xdr:colOff>
      <xdr:row>3</xdr:row>
      <xdr:rowOff>121336</xdr:rowOff>
    </xdr:from>
    <xdr:to>
      <xdr:col>6</xdr:col>
      <xdr:colOff>899</xdr:colOff>
      <xdr:row>8</xdr:row>
      <xdr:rowOff>115273</xdr:rowOff>
    </xdr:to>
    <xdr:cxnSp macro="">
      <xdr:nvCxnSpPr>
        <xdr:cNvPr id="27" name="Straight Connector 26"/>
        <xdr:cNvCxnSpPr/>
      </xdr:nvCxnSpPr>
      <xdr:spPr>
        <a:xfrm rot="5400000">
          <a:off x="1207255" y="1048580"/>
          <a:ext cx="1105187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</xdr:colOff>
      <xdr:row>3</xdr:row>
      <xdr:rowOff>115271</xdr:rowOff>
    </xdr:from>
    <xdr:to>
      <xdr:col>5</xdr:col>
      <xdr:colOff>380</xdr:colOff>
      <xdr:row>8</xdr:row>
      <xdr:rowOff>115271</xdr:rowOff>
    </xdr:to>
    <xdr:cxnSp macro="">
      <xdr:nvCxnSpPr>
        <xdr:cNvPr id="28" name="Straight Connector 27"/>
        <xdr:cNvCxnSpPr/>
      </xdr:nvCxnSpPr>
      <xdr:spPr>
        <a:xfrm rot="5400000">
          <a:off x="898905" y="1045546"/>
          <a:ext cx="1111250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285390</xdr:colOff>
      <xdr:row>3</xdr:row>
      <xdr:rowOff>121336</xdr:rowOff>
    </xdr:from>
    <xdr:to>
      <xdr:col>3</xdr:col>
      <xdr:colOff>285390</xdr:colOff>
      <xdr:row>8</xdr:row>
      <xdr:rowOff>115273</xdr:rowOff>
    </xdr:to>
    <xdr:cxnSp macro="">
      <xdr:nvCxnSpPr>
        <xdr:cNvPr id="29" name="Straight Connector 28"/>
        <xdr:cNvCxnSpPr/>
      </xdr:nvCxnSpPr>
      <xdr:spPr>
        <a:xfrm rot="5400000">
          <a:off x="615446" y="1048580"/>
          <a:ext cx="1105187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296384</xdr:colOff>
      <xdr:row>3</xdr:row>
      <xdr:rowOff>109202</xdr:rowOff>
    </xdr:from>
    <xdr:to>
      <xdr:col>2</xdr:col>
      <xdr:colOff>296384</xdr:colOff>
      <xdr:row>8</xdr:row>
      <xdr:rowOff>115273</xdr:rowOff>
    </xdr:to>
    <xdr:cxnSp macro="">
      <xdr:nvCxnSpPr>
        <xdr:cNvPr id="30" name="Straight Connector 29"/>
        <xdr:cNvCxnSpPr/>
      </xdr:nvCxnSpPr>
      <xdr:spPr>
        <a:xfrm rot="5400000">
          <a:off x="321923" y="1042513"/>
          <a:ext cx="1117321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294788</xdr:colOff>
      <xdr:row>3</xdr:row>
      <xdr:rowOff>115271</xdr:rowOff>
    </xdr:from>
    <xdr:to>
      <xdr:col>1</xdr:col>
      <xdr:colOff>294788</xdr:colOff>
      <xdr:row>8</xdr:row>
      <xdr:rowOff>115271</xdr:rowOff>
    </xdr:to>
    <xdr:cxnSp macro="">
      <xdr:nvCxnSpPr>
        <xdr:cNvPr id="31" name="Straight Connector 30"/>
        <xdr:cNvCxnSpPr/>
      </xdr:nvCxnSpPr>
      <xdr:spPr>
        <a:xfrm rot="5400000">
          <a:off x="24913" y="1045546"/>
          <a:ext cx="1111250" cy="0"/>
        </a:xfrm>
        <a:prstGeom prst="line">
          <a:avLst/>
        </a:prstGeom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108380</xdr:colOff>
      <xdr:row>5</xdr:row>
      <xdr:rowOff>200750</xdr:rowOff>
    </xdr:from>
    <xdr:to>
      <xdr:col>3</xdr:col>
      <xdr:colOff>179543</xdr:colOff>
      <xdr:row>6</xdr:row>
      <xdr:rowOff>41296</xdr:rowOff>
    </xdr:to>
    <xdr:sp macro="" textlink="">
      <xdr:nvSpPr>
        <xdr:cNvPr id="56" name="Oval 55"/>
        <xdr:cNvSpPr/>
      </xdr:nvSpPr>
      <xdr:spPr>
        <a:xfrm>
          <a:off x="988621" y="929905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108372</xdr:colOff>
      <xdr:row>5</xdr:row>
      <xdr:rowOff>200750</xdr:rowOff>
    </xdr:from>
    <xdr:to>
      <xdr:col>5</xdr:col>
      <xdr:colOff>179535</xdr:colOff>
      <xdr:row>6</xdr:row>
      <xdr:rowOff>41296</xdr:rowOff>
    </xdr:to>
    <xdr:sp macro="" textlink="">
      <xdr:nvSpPr>
        <xdr:cNvPr id="57" name="Oval 56"/>
        <xdr:cNvSpPr/>
      </xdr:nvSpPr>
      <xdr:spPr>
        <a:xfrm>
          <a:off x="1579820" y="929905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102903</xdr:colOff>
      <xdr:row>5</xdr:row>
      <xdr:rowOff>200746</xdr:rowOff>
    </xdr:from>
    <xdr:to>
      <xdr:col>7</xdr:col>
      <xdr:colOff>174066</xdr:colOff>
      <xdr:row>6</xdr:row>
      <xdr:rowOff>41292</xdr:rowOff>
    </xdr:to>
    <xdr:sp macro="" textlink="">
      <xdr:nvSpPr>
        <xdr:cNvPr id="58" name="Oval 57"/>
        <xdr:cNvSpPr/>
      </xdr:nvSpPr>
      <xdr:spPr>
        <a:xfrm>
          <a:off x="2165558" y="929901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102907</xdr:colOff>
      <xdr:row>5</xdr:row>
      <xdr:rowOff>200743</xdr:rowOff>
    </xdr:from>
    <xdr:to>
      <xdr:col>9</xdr:col>
      <xdr:colOff>174070</xdr:colOff>
      <xdr:row>6</xdr:row>
      <xdr:rowOff>41289</xdr:rowOff>
    </xdr:to>
    <xdr:sp macro="" textlink="">
      <xdr:nvSpPr>
        <xdr:cNvPr id="59" name="Oval 58"/>
        <xdr:cNvSpPr/>
      </xdr:nvSpPr>
      <xdr:spPr>
        <a:xfrm>
          <a:off x="2756769" y="929898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102900</xdr:colOff>
      <xdr:row>4</xdr:row>
      <xdr:rowOff>197784</xdr:rowOff>
    </xdr:from>
    <xdr:to>
      <xdr:col>12</xdr:col>
      <xdr:colOff>174063</xdr:colOff>
      <xdr:row>5</xdr:row>
      <xdr:rowOff>38330</xdr:rowOff>
    </xdr:to>
    <xdr:sp macro="" textlink="">
      <xdr:nvSpPr>
        <xdr:cNvPr id="60" name="Oval 59"/>
        <xdr:cNvSpPr/>
      </xdr:nvSpPr>
      <xdr:spPr>
        <a:xfrm>
          <a:off x="3643572" y="710163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102896</xdr:colOff>
      <xdr:row>6</xdr:row>
      <xdr:rowOff>203692</xdr:rowOff>
    </xdr:from>
    <xdr:to>
      <xdr:col>12</xdr:col>
      <xdr:colOff>174059</xdr:colOff>
      <xdr:row>7</xdr:row>
      <xdr:rowOff>44238</xdr:rowOff>
    </xdr:to>
    <xdr:sp macro="" textlink="">
      <xdr:nvSpPr>
        <xdr:cNvPr id="61" name="Oval 60"/>
        <xdr:cNvSpPr/>
      </xdr:nvSpPr>
      <xdr:spPr>
        <a:xfrm>
          <a:off x="3643568" y="1149623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102863</xdr:colOff>
      <xdr:row>5</xdr:row>
      <xdr:rowOff>200751</xdr:rowOff>
    </xdr:from>
    <xdr:to>
      <xdr:col>15</xdr:col>
      <xdr:colOff>174026</xdr:colOff>
      <xdr:row>6</xdr:row>
      <xdr:rowOff>41297</xdr:rowOff>
    </xdr:to>
    <xdr:sp macro="" textlink="">
      <xdr:nvSpPr>
        <xdr:cNvPr id="62" name="Oval 61"/>
        <xdr:cNvSpPr/>
      </xdr:nvSpPr>
      <xdr:spPr>
        <a:xfrm>
          <a:off x="4530346" y="929906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102857</xdr:colOff>
      <xdr:row>5</xdr:row>
      <xdr:rowOff>205527</xdr:rowOff>
    </xdr:from>
    <xdr:to>
      <xdr:col>17</xdr:col>
      <xdr:colOff>174020</xdr:colOff>
      <xdr:row>6</xdr:row>
      <xdr:rowOff>46073</xdr:rowOff>
    </xdr:to>
    <xdr:sp macro="" textlink="">
      <xdr:nvSpPr>
        <xdr:cNvPr id="63" name="Oval 62"/>
        <xdr:cNvSpPr/>
      </xdr:nvSpPr>
      <xdr:spPr>
        <a:xfrm>
          <a:off x="5121547" y="934682"/>
          <a:ext cx="71163" cy="57322"/>
        </a:xfrm>
        <a:prstGeom prst="ellipse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C31"/>
  <sheetViews>
    <sheetView tabSelected="1" zoomScale="150" zoomScaleNormal="150" workbookViewId="0">
      <selection activeCell="V9" sqref="V9"/>
    </sheetView>
  </sheetViews>
  <sheetFormatPr defaultColWidth="4.42578125" defaultRowHeight="19.5" customHeight="1"/>
  <cols>
    <col min="1" max="1" width="4.28515625" style="1" customWidth="1"/>
    <col min="2" max="3" width="4.42578125" style="1" customWidth="1"/>
    <col min="4" max="5" width="4.28515625" style="1" customWidth="1"/>
    <col min="6" max="6" width="4.5703125" style="1" customWidth="1"/>
    <col min="7" max="8" width="4.28515625" style="1" customWidth="1"/>
    <col min="9" max="18" width="4.42578125" style="1"/>
    <col min="19" max="19" width="2.140625" style="1" customWidth="1"/>
    <col min="20" max="20" width="6.85546875" style="1" customWidth="1"/>
    <col min="21" max="21" width="3.7109375" style="1" customWidth="1"/>
    <col min="22" max="24" width="4.42578125" style="1"/>
    <col min="25" max="25" width="7.42578125" style="1" bestFit="1" customWidth="1"/>
    <col min="26" max="16384" width="4.42578125" style="1"/>
  </cols>
  <sheetData>
    <row r="1" spans="1:24" ht="13.5" customHeight="1">
      <c r="A1" s="75">
        <v>0</v>
      </c>
      <c r="B1" s="76" t="s">
        <v>147</v>
      </c>
      <c r="C1" s="76" t="s">
        <v>148</v>
      </c>
      <c r="D1" s="76" t="s">
        <v>149</v>
      </c>
      <c r="E1" s="76" t="s">
        <v>150</v>
      </c>
      <c r="F1" s="76" t="s">
        <v>151</v>
      </c>
      <c r="G1" s="76" t="s">
        <v>152</v>
      </c>
      <c r="H1" s="76" t="s">
        <v>153</v>
      </c>
      <c r="I1" s="76" t="s">
        <v>154</v>
      </c>
      <c r="J1" s="76" t="s">
        <v>155</v>
      </c>
      <c r="K1" s="76" t="s">
        <v>156</v>
      </c>
      <c r="L1" s="76" t="s">
        <v>157</v>
      </c>
      <c r="M1" s="76" t="s">
        <v>158</v>
      </c>
      <c r="N1" s="76" t="s">
        <v>159</v>
      </c>
      <c r="O1" s="76" t="s">
        <v>160</v>
      </c>
      <c r="P1" s="76" t="s">
        <v>161</v>
      </c>
      <c r="Q1" s="76" t="s">
        <v>162</v>
      </c>
      <c r="R1" s="76" t="s">
        <v>163</v>
      </c>
      <c r="S1" s="77" t="s">
        <v>174</v>
      </c>
      <c r="T1" s="78"/>
      <c r="U1" s="78"/>
      <c r="V1" s="79"/>
    </row>
    <row r="2" spans="1:24" ht="9.6" customHeight="1">
      <c r="A2" s="80" t="s">
        <v>9</v>
      </c>
      <c r="B2" s="66" t="s">
        <v>10</v>
      </c>
      <c r="C2" s="66" t="s">
        <v>9</v>
      </c>
      <c r="D2" s="66" t="s">
        <v>9</v>
      </c>
      <c r="E2" s="66" t="s">
        <v>9</v>
      </c>
      <c r="F2" s="66" t="s">
        <v>9</v>
      </c>
      <c r="G2" s="66" t="s">
        <v>10</v>
      </c>
      <c r="H2" s="66" t="s">
        <v>9</v>
      </c>
      <c r="I2" s="66" t="s">
        <v>10</v>
      </c>
      <c r="J2" s="66" t="s">
        <v>9</v>
      </c>
      <c r="K2" s="66" t="s">
        <v>9</v>
      </c>
      <c r="L2" s="66" t="s">
        <v>9</v>
      </c>
      <c r="M2" s="66" t="s">
        <v>9</v>
      </c>
      <c r="N2" s="66" t="s">
        <v>10</v>
      </c>
      <c r="O2" s="66" t="s">
        <v>9</v>
      </c>
      <c r="P2" s="66" t="s">
        <v>9</v>
      </c>
      <c r="Q2" s="66" t="s">
        <v>9</v>
      </c>
      <c r="R2" s="66" t="s">
        <v>9</v>
      </c>
      <c r="S2" s="61"/>
      <c r="T2" s="61"/>
      <c r="U2" s="61"/>
      <c r="V2" s="81"/>
    </row>
    <row r="3" spans="1:24" ht="6.75" customHeight="1">
      <c r="A3" s="82" t="s">
        <v>167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81"/>
    </row>
    <row r="4" spans="1:24" ht="17.25" customHeight="1">
      <c r="A4" s="83" t="str">
        <f>IF(OR(U4="off",A2="off"),"",IF(Logic!$Z$5="off","",IF(AND(Logic!$U$5&gt;0,Logic!$V$5&lt;&gt;0),Logic!$V$5,IF(AND(Logic!$U$5&gt;0,Logic!$W$5&lt;&gt;0),Logic!$W$5,IF(AND(Logic!$U$5&gt;0,Logic!$X$5&lt;&gt;0),Logic!$X$5,"")))))</f>
        <v>E</v>
      </c>
      <c r="B4" s="64" t="str">
        <f>IF(OR(U4="off",B2="off"),"",IF(Logic!$Z$6="off","",IF(AND(Logic!$U$6&gt;0,Logic!$V$6&lt;&gt;0),Logic!$V$6,IF(AND(Logic!$U$6&gt;0,Logic!$W$6&lt;&gt;0),Logic!$W$6,IF(AND(Logic!$U$6&gt;0,Logic!$X$6&lt;&gt;0),Logic!$X$6,"")))))</f>
        <v/>
      </c>
      <c r="C4" s="64" t="str">
        <f>IF(OR(U4="off",C2="off"),"",IF(Logic!$Z$7="off","",IF(AND(Logic!$U$7&gt;0,Logic!$V$7&lt;&gt;0),Logic!$V$7,IF(AND(Logic!$U$7&gt;0,Logic!$W$7&lt;&gt;0),Logic!$W$7,IF(AND(Logic!$U$7&gt;0,Logic!$X$7&lt;&gt;0),Logic!$X$7,"")))))</f>
        <v/>
      </c>
      <c r="D4" s="64" t="str">
        <f>IF(OR(U4="off",D2="off"),"",IF(Logic!$Z$8="off","",IF(AND(Logic!$U$8&gt;0,Logic!$V$8&lt;&gt;0),Logic!$V$8,IF(AND(Logic!$U$8&gt;0,Logic!$W$8&lt;&gt;0),Logic!$W$8,IF(AND(Logic!$U$8&gt;0,Logic!$X$8&lt;&gt;0),Logic!$X$8,"")))))</f>
        <v>G</v>
      </c>
      <c r="E4" s="64" t="str">
        <f>IF(OR(U4="off",E2="off"),"",IF(Logic!$Z$9="off","",IF(AND(Logic!$U$9&gt;0,Logic!$V$9&lt;&gt;0),Logic!$V$9,IF(AND(Logic!$U$9&gt;0,Logic!$W$9&lt;&gt;0),Logic!$W$9,IF(AND(Logic!$U$9&gt;0,Logic!$X$9&lt;&gt;0),Logic!$X$9,"")))))</f>
        <v/>
      </c>
      <c r="F4" s="64" t="str">
        <f>IF(OR(U4="off",F2="off"),"",IF(Logic!$Z$10="off","",IF(AND(Logic!$U$10&gt;0,Logic!$V$10&lt;&gt;0),Logic!$V$10,IF(AND(Logic!$U$10&gt;0,Logic!$W$10&lt;&gt;0),Logic!$W$10,IF(AND(Logic!$U$10&gt;0,Logic!$X$10&lt;&gt;0),Logic!$X$10,"")))))</f>
        <v>A</v>
      </c>
      <c r="G4" s="64" t="str">
        <f>IF(OR(U4="off",G2="off"),"",IF(Logic!$Z$11="off","",IF(AND(Logic!$U$11&gt;0,Logic!$V$11&lt;&gt;0),Logic!$V$11,IF(AND(Logic!$U$11&gt;0,Logic!$W$11&lt;&gt;0),Logic!$W$11,IF(AND(Logic!$U$11&gt;0,Logic!$X$11&lt;&gt;0),Logic!$X$11,"")))))</f>
        <v/>
      </c>
      <c r="H4" s="64" t="str">
        <f>IF(OR(U4="off",H2="off"),"",IF(Logic!$Z$12="off","",IF(AND(Logic!$U$12&gt;0,Logic!$V$12&lt;&gt;0),Logic!$V$12,IF(AND(Logic!$U$12&gt;0,Logic!$W$12&lt;&gt;0),Logic!$W$12,IF(AND(Logic!$U$12&gt;0,Logic!$X$12&lt;&gt;0),Logic!$X$12,"")))))</f>
        <v>B</v>
      </c>
      <c r="I4" s="64" t="str">
        <f>IF(OR(U4="off",I2="off"),"",IF(Logic!$Z$1="off","",IF(AND(Logic!$U$1&gt;0,Logic!$V$1&lt;&gt;0),Logic!$V$1,IF(AND(Logic!$U$1&gt;0,Logic!$W$1&lt;&gt;0),Logic!$W$1,IF(AND(Logic!$U$1&gt;0,Logic!$X$1&lt;&gt;0),Logic!$X$1,"")))))</f>
        <v/>
      </c>
      <c r="J4" s="64" t="str">
        <f>IF(OR(U4="off",J2="off"),"",IF(Logic!$Z$2="off","",IF(AND(Logic!$U$2&gt;0,Logic!$V$2&lt;&gt;0),Logic!$V$2,IF(AND(Logic!$U$2&gt;0,Logic!$W$2&lt;&gt;0),Logic!$W$2,IF(AND(Logic!$U$2&gt;0,Logic!$X$2&lt;&gt;0),Logic!$X$2,"")))))</f>
        <v/>
      </c>
      <c r="K4" s="64" t="str">
        <f>IF(OR(U4="off",K2="off"),"",IF(Logic!$Z$3="off","",IF(AND(Logic!$U$3&gt;0,Logic!$V$3&lt;&gt;0),Logic!$V$3,IF(AND(Logic!$U$3&gt;0,Logic!$W$3&lt;&gt;0),Logic!$W$3,IF(AND(Logic!$U$3&gt;0,Logic!$X$3&lt;&gt;0),Logic!$X$3,"")))))</f>
        <v>D</v>
      </c>
      <c r="L4" s="64" t="str">
        <f>IF(OR(U4="off",L2="off"),"",IF(Logic!$Z$4="off","",IF(AND(Logic!$U$4&gt;0,Logic!$V$4&lt;&gt;0),Logic!$V$4,IF(AND(Logic!$U$4&gt;0,Logic!$W$4&lt;&gt;0),Logic!$W$4,IF(AND(Logic!$U$4&gt;0,Logic!$X$4&lt;&gt;0),Logic!$X$4,"")))))</f>
        <v/>
      </c>
      <c r="M4" s="64" t="str">
        <f>IF(OR(U4="off",M2="off"),"",IF(Logic!$Z$5="off","",IF(AND(Logic!$U$5&gt;0,Logic!$V$5&lt;&gt;0),Logic!$V$5,IF(AND(Logic!$U$5&gt;0,Logic!$W$5&lt;&gt;0),Logic!$W$5,IF(AND(Logic!$U$5&gt;0,Logic!$X$5&lt;&gt;0),Logic!$X$5,"")))))</f>
        <v>E</v>
      </c>
      <c r="N4" s="64" t="str">
        <f>IF(OR(U4="off",N2="off"),"",IF(Logic!$Z$6="off","",IF(AND(Logic!$U$6&gt;0,Logic!$V$6&lt;&gt;0),Logic!$V$6,IF(AND(Logic!$U$6&gt;0,Logic!$W$6&lt;&gt;0),Logic!$W$6,IF(AND(Logic!$U$6&gt;0,Logic!$X$6&lt;&gt;0),Logic!$X$6,"")))))</f>
        <v/>
      </c>
      <c r="O4" s="64" t="str">
        <f>IF(OR(U4="off",O2="off"),"",IF(Logic!$Z$7="off","",IF(AND(Logic!$U$7&gt;0,Logic!$V$7&lt;&gt;0),Logic!$V$7,IF(AND(Logic!$U$7&gt;0,Logic!$W$7&lt;&gt;0),Logic!$W$7,IF(AND(Logic!$U$7&gt;0,Logic!$X$7&lt;&gt;0),Logic!$X$7,"")))))</f>
        <v/>
      </c>
      <c r="P4" s="64" t="str">
        <f>IF(OR(U4="off",P2="off"),"",IF(Logic!$Z$8="off","",IF(AND(Logic!$U$8&gt;0,Logic!$V$8&lt;&gt;0),Logic!$V$8,IF(AND(Logic!$U$8&gt;0,Logic!$W$8&lt;&gt;0),Logic!$W$8,IF(AND(Logic!$U$8&gt;0,Logic!$X$8&lt;&gt;0),Logic!$X$8,"")))))</f>
        <v>G</v>
      </c>
      <c r="Q4" s="64" t="str">
        <f>IF(OR(U4="off",Q2="off"),"",IF(Logic!$Z$9="off","",IF(AND(Logic!$U$9&gt;0,Logic!$V$9&lt;&gt;0),Logic!$V$9,IF(AND(Logic!$U$9&gt;0,Logic!$W$9&lt;&gt;0),Logic!$W$9,IF(AND(Logic!$U$9&gt;0,Logic!$X$9&lt;&gt;0),Logic!$X$9,"")))))</f>
        <v/>
      </c>
      <c r="R4" s="64" t="str">
        <f>IF(OR(U4="off",R2="off"),"",IF(Logic!$Z$10="off","",IF(AND(Logic!$U$10&gt;0,Logic!$V$10&lt;&gt;0),Logic!$V$10,IF(AND(Logic!$U$10&gt;0,Logic!$W$10&lt;&gt;0),Logic!$W$10,IF(AND(Logic!$U$10&gt;0,Logic!$X$10&lt;&gt;0),Logic!$X$10,"")))))</f>
        <v>A</v>
      </c>
      <c r="S4" s="70" t="s">
        <v>169</v>
      </c>
      <c r="T4" s="62"/>
      <c r="U4" s="66" t="s">
        <v>9</v>
      </c>
      <c r="V4" s="81"/>
    </row>
    <row r="5" spans="1:24" ht="17.25" customHeight="1">
      <c r="A5" s="83" t="str">
        <f>IF(OR(U5="off",A2="off"),"",IF(Logic!$Z$12="off","",IF(AND(Logic!$U$12&gt;0,Logic!$V$12&lt;&gt;0),Logic!$V$12,IF(AND(Logic!$U$12&gt;0,Logic!$W$12&lt;&gt;0),Logic!$W$12,IF(AND(Logic!$U$12&gt;0,Logic!$X$12&lt;&gt;0),Logic!$X$12,"")))))</f>
        <v>B</v>
      </c>
      <c r="B5" s="64" t="str">
        <f>IF(OR(U5="off",B2="off"),"",IF(Logic!$Z$1="off","",IF(AND(Logic!$U$1&gt;0,Logic!$V$1&lt;&gt;0),Logic!$V$1,IF(AND(Logic!$U$1&gt;0,Logic!$W$1&lt;&gt;0),Logic!$W$1,IF(AND(Logic!$U$1&gt;0,Logic!$X$1&lt;&gt;0),Logic!$X$1,"")))))</f>
        <v/>
      </c>
      <c r="C5" s="64" t="str">
        <f>IF(OR(U5="off",C2="off"),"",IF(Logic!$Z$2="off","",IF(AND(Logic!$U$2&gt;0,Logic!$V$2&lt;&gt;0),Logic!$V$2,IF(AND(Logic!$U$2&gt;0,Logic!$W$2&lt;&gt;0),Logic!$W$2,IF(AND(Logic!$U$2&gt;0,Logic!$X$2&lt;&gt;0),Logic!$X$2,"")))))</f>
        <v/>
      </c>
      <c r="D5" s="64" t="str">
        <f>IF(OR(U5="off",D2="off"),"",IF(Logic!$Z$3="off","",IF(AND(Logic!$U$3&gt;0,Logic!$V$3&lt;&gt;0),Logic!$V$3,IF(AND(Logic!$U$3&gt;0,Logic!$W$3&lt;&gt;0),Logic!$W$3,IF(AND(Logic!$U$3&gt;0,Logic!$X$3&lt;&gt;0),Logic!$X$3,"")))))</f>
        <v>D</v>
      </c>
      <c r="E5" s="64" t="str">
        <f>IF(OR(U5="off",E2="off"),"",IF(Logic!$Z$4="off","",IF(AND(Logic!$U$4&gt;0,Logic!$V$4&lt;&gt;0),Logic!$V$4,IF(AND(Logic!$U$4&gt;0,Logic!$W$4&lt;&gt;0),Logic!$W$4,IF(AND(Logic!$U$4&gt;0,Logic!$X$4&lt;&gt;0),Logic!$X$4,"")))))</f>
        <v/>
      </c>
      <c r="F5" s="64" t="str">
        <f>IF(OR(U5="off",F2="off"),"",IF(Logic!$Z$5="off","",IF(AND(Logic!$U$5&gt;0,Logic!$V$5&lt;&gt;0),Logic!$V$5,IF(AND(Logic!$U$5&gt;0,Logic!$W$5&lt;&gt;0),Logic!$W$5,IF(AND(Logic!$U$5&gt;0,Logic!$X$5&lt;&gt;0),Logic!$X$5,"")))))</f>
        <v>E</v>
      </c>
      <c r="G5" s="64" t="str">
        <f>IF(OR(U5="off",G2="off"),"",IF(Logic!$Z$6="off","",IF(AND(Logic!$U$6&gt;0,Logic!$V$6&lt;&gt;0),Logic!$V$6,IF(AND(Logic!$U$6&gt;0,Logic!$W$6&lt;&gt;0),Logic!$W$6,IF(AND(Logic!$U$6&gt;0,Logic!$X$6&lt;&gt;0),Logic!$X$6,"")))))</f>
        <v/>
      </c>
      <c r="H5" s="64" t="str">
        <f>IF(OR(U5="off",H2="off"),"",IF(Logic!$Z$7="off","",IF(AND(Logic!$U$7&gt;0,Logic!$V$7&lt;&gt;0),Logic!$V$7,IF(AND(Logic!$U$7&gt;0,Logic!$W$7&lt;&gt;0),Logic!$W$7,IF(AND(Logic!$U$7&gt;0,Logic!$X$7&lt;&gt;0),Logic!$X$7,"")))))</f>
        <v/>
      </c>
      <c r="I5" s="64" t="str">
        <f>IF(OR(U5="off",I2="off"),"",IF(Logic!$Z$8="off","",IF(AND(Logic!$U$8&gt;0,Logic!$V$8&lt;&gt;0),Logic!$V$8,IF(AND(Logic!$U$8&gt;0,Logic!$W$8&lt;&gt;0),Logic!$W$8,IF(AND(Logic!$U$8&gt;0,Logic!$X$8&lt;&gt;0),Logic!$X$8,"")))))</f>
        <v/>
      </c>
      <c r="J5" s="64" t="str">
        <f>IF(OR(U5="off",J2="off"),"",IF(Logic!$Z$9="off","",IF(AND(Logic!$U$9&gt;0,Logic!$V$9&lt;&gt;0),Logic!$V$9,IF(AND(Logic!$U$9&gt;0,Logic!$W$9&lt;&gt;0),Logic!$W$9,IF(AND(Logic!$U$9&gt;0,Logic!$X$9&lt;&gt;0),Logic!$X$9,"")))))</f>
        <v/>
      </c>
      <c r="K5" s="64" t="str">
        <f>IF(OR(U5="off",K2="off"),"",IF(Logic!$Z$10="off","",IF(AND(Logic!$U$10&gt;0,Logic!$V$10&lt;&gt;0),Logic!$V$10,IF(AND(Logic!$U$10&gt;0,Logic!$W$10&lt;&gt;0),Logic!$W$10,IF(AND(Logic!$U$10&gt;0,Logic!$X$10&lt;&gt;0),Logic!$X$10,"")))))</f>
        <v>A</v>
      </c>
      <c r="L5" s="64" t="str">
        <f>IF(OR(U5="off",L2="off"),"",IF(Logic!$Z$11="off","",IF(AND(Logic!$U$11&gt;0,Logic!$V$11&lt;&gt;0),Logic!$V$11,IF(AND(Logic!$U$11&gt;0,Logic!$W$11&lt;&gt;0),Logic!$W$11,IF(AND(Logic!$U$11&gt;0,Logic!$X$11&lt;&gt;0),Logic!$X$11,"")))))</f>
        <v/>
      </c>
      <c r="M5" s="64" t="str">
        <f>IF(OR(U5="off",M2="off"),"",IF(Logic!$Z$12="off","",IF(AND(Logic!$U$12&gt;0,Logic!$V$12&lt;&gt;0),Logic!$V$12,IF(AND(Logic!$U$12&gt;0,Logic!$W$12&lt;&gt;0),Logic!$W$12,IF(AND(Logic!$U$12&gt;0,Logic!$X$12&lt;&gt;0),Logic!$X$12,"")))))</f>
        <v>B</v>
      </c>
      <c r="N5" s="64" t="str">
        <f>IF(OR(U5="off",N2="off"),"",IF(Logic!$Z$1="off","",IF(AND(Logic!$U$1&gt;0,Logic!$V$1&lt;&gt;0),Logic!$V$1,IF(AND(Logic!$U$1&gt;0,Logic!$W$1&lt;&gt;0),Logic!$W$1,IF(AND(Logic!$U$1&gt;0,Logic!$X$1&lt;&gt;0),Logic!$X$1,"")))))</f>
        <v/>
      </c>
      <c r="O5" s="64" t="str">
        <f>IF(OR(U5="off",O2="off"),"",IF(Logic!$Z$2="off","",IF(AND(Logic!$U$2&gt;0,Logic!$V$2&lt;&gt;0),Logic!$V$2,IF(AND(Logic!$U$2&gt;0,Logic!$W$2&lt;&gt;0),Logic!$W$2,IF(AND(Logic!$U$2&gt;0,Logic!$X$2&lt;&gt;0),Logic!$X$2,"")))))</f>
        <v/>
      </c>
      <c r="P5" s="64" t="str">
        <f>IF(OR(U5="off",P2="off"),"",IF(Logic!$Z$3="off","",IF(AND(Logic!$U$3&gt;0,Logic!$V$3&lt;&gt;0),Logic!$V$3,IF(AND(Logic!$U$3&gt;0,Logic!$W$3&lt;&gt;0),Logic!$W$3,IF(AND(Logic!$U$3&gt;0,Logic!$X$3&lt;&gt;0),Logic!$X$3,"")))))</f>
        <v>D</v>
      </c>
      <c r="Q5" s="64" t="str">
        <f>IF(OR(U5="off",Q2="off"),"",IF(Logic!$Z$4="off","",IF(AND(Logic!$U$4&gt;0,Logic!$V$4&lt;&gt;0),Logic!$V$4,IF(AND(Logic!$U$4&gt;0,Logic!$W$4&lt;&gt;0),Logic!$W$4,IF(AND(Logic!$U$4&gt;0,Logic!$X$4&lt;&gt;0),Logic!$X$4,"")))))</f>
        <v/>
      </c>
      <c r="R5" s="64" t="str">
        <f>IF(OR(U5="off",R2="off"),"",IF(Logic!$Z$5="off","",IF(AND(Logic!$U$5&gt;0,Logic!$V$5&lt;&gt;0),Logic!$V$5,IF(AND(Logic!$U$5&gt;0,Logic!$W$5&lt;&gt;0),Logic!$W$5,IF(AND(Logic!$U$5&gt;0,Logic!$X$5&lt;&gt;0),Logic!$X$5,"")))))</f>
        <v>E</v>
      </c>
      <c r="S5" s="70" t="s">
        <v>170</v>
      </c>
      <c r="T5" s="69"/>
      <c r="U5" s="65" t="s">
        <v>9</v>
      </c>
      <c r="V5" s="81"/>
    </row>
    <row r="6" spans="1:24" ht="17.25" customHeight="1">
      <c r="A6" s="83" t="str">
        <f>IF(OR(U6="off",A2="off"),"",IF(Logic!$Z$8="off","",IF(AND(Logic!$U$8&gt;0,Logic!$V$8&lt;&gt;0),Logic!$V$8,IF(AND(Logic!$U$8&gt;0,Logic!$W$8&lt;&gt;0),Logic!$W$8,IF(AND(Logic!$U$8&gt;0,Logic!$X$8&lt;&gt;0),Logic!$X$8,"")))))</f>
        <v>G</v>
      </c>
      <c r="B6" s="64" t="str">
        <f>IF(OR(U6="off",B2="off"),"",IF(Logic!$Z$9="off","",IF(AND(Logic!$U$9&gt;0,Logic!$V$9&lt;&gt;0),Logic!$V$9,IF(AND(Logic!$U$9&gt;0,Logic!$W$9&lt;&gt;0),Logic!$W$9,IF(AND(Logic!$U$9&gt;0,Logic!$X$9&lt;&gt;0),Logic!$X$9,"")))))</f>
        <v/>
      </c>
      <c r="C6" s="64" t="str">
        <f>IF(OR(U6="off",C2="off"),"",IF(Logic!$Z$10="off","",IF(AND(Logic!$U$10&gt;0,Logic!$V$10&lt;&gt;0),Logic!$V$10,IF(AND(Logic!$U$10&gt;0,Logic!$W$10&lt;&gt;0),Logic!$W$10,IF(AND(Logic!$U$10&gt;0,Logic!$X$10&lt;&gt;0),Logic!$X$10,"")))))</f>
        <v>A</v>
      </c>
      <c r="D6" s="64" t="str">
        <f>IF(OR(U6="off",D2="off"),"",IF(Logic!$Z$11="off","",IF(AND(Logic!$U$11&gt;0,Logic!$V$11&lt;&gt;0),Logic!$V$11,IF(AND(Logic!$U$11&gt;0,Logic!$W$11&lt;&gt;0),Logic!$W$11,IF(AND(Logic!$U$11&gt;0,Logic!$X$11&lt;&gt;0),Logic!$X$11,"")))))</f>
        <v/>
      </c>
      <c r="E6" s="64" t="str">
        <f>IF(OR(U6="off",E2="off"),"",IF(Logic!$Z$12="off","",IF(AND(Logic!$U$12&gt;0,Logic!$V$12&lt;&gt;0),Logic!$V$12,IF(AND(Logic!$U$12&gt;0,Logic!$W$12&lt;&gt;0),Logic!$W$12,IF(AND(Logic!$U$12&gt;0,Logic!$X$12&lt;&gt;0),Logic!$X$12,"")))))</f>
        <v>B</v>
      </c>
      <c r="F6" s="64" t="str">
        <f>IF(OR(U6="off",F2="off"),"",IF(Logic!$Z$1="off","",IF(AND(Logic!$U$1&gt;0,Logic!$V$1&lt;&gt;0),Logic!$V$1,IF(AND(Logic!$U$1&gt;0,Logic!$W$1&lt;&gt;0),Logic!$W$1,IF(AND(Logic!$U$1&gt;0,Logic!$X$1&lt;&gt;0),Logic!$X$1,"")))))</f>
        <v>C</v>
      </c>
      <c r="G6" s="64" t="str">
        <f>IF(OR(U6="off",G2="off"),"",IF(Logic!$Z$2="off","",IF(AND(Logic!$U$2&gt;0,Logic!$V$2&lt;&gt;0),Logic!$V$2,IF(AND(Logic!$U$2&gt;0,Logic!$W$2&lt;&gt;0),Logic!$W$2,IF(AND(Logic!$U$2&gt;0,Logic!$X$2&lt;&gt;0),Logic!$X$2,"")))))</f>
        <v/>
      </c>
      <c r="H6" s="64" t="str">
        <f>IF(OR(U6="off",H2="off"),"",IF(Logic!$Z$3="off","",IF(AND(Logic!$U$3&gt;0,Logic!$V$3&lt;&gt;0),Logic!$V$3,IF(AND(Logic!$U$3&gt;0,Logic!$W$3&lt;&gt;0),Logic!$W$3,IF(AND(Logic!$U$3&gt;0,Logic!$X$3&lt;&gt;0),Logic!$X$3,"")))))</f>
        <v>D</v>
      </c>
      <c r="I6" s="64" t="str">
        <f>IF(OR(U6="off",I2="off"),"",IF(Logic!$Z$4="off","",IF(AND(Logic!$U$4&gt;0,Logic!$V$4&lt;&gt;0),Logic!$V$4,IF(AND(Logic!$U$4&gt;0,Logic!$W$4&lt;&gt;0),Logic!$W$4,IF(AND(Logic!$U$4&gt;0,Logic!$X$4&lt;&gt;0),Logic!$X$4,"")))))</f>
        <v/>
      </c>
      <c r="J6" s="64" t="str">
        <f>IF(OR(U6="off",J2="off"),"",IF(Logic!$Z$5="off","",IF(AND(Logic!$U$5&gt;0,Logic!$V$5&lt;&gt;0),Logic!$V$5,IF(AND(Logic!$U$5&gt;0,Logic!$W$5&lt;&gt;0),Logic!$W$5,IF(AND(Logic!$U$5&gt;0,Logic!$X$5&lt;&gt;0),Logic!$X$5,"")))))</f>
        <v>E</v>
      </c>
      <c r="K6" s="64" t="str">
        <f>IF(OR(U6="off",K2="off"),"",IF(Logic!$Z$6="off","",IF(AND(Logic!$U$6&gt;0,Logic!$V$6&lt;&gt;0),Logic!$V$6,IF(AND(Logic!$U$6&gt;0,Logic!$W$6&lt;&gt;0),Logic!$W$6,IF(AND(Logic!$U$6&gt;0,Logic!$X$6&lt;&gt;0),Logic!$X$6,"")))))</f>
        <v>F</v>
      </c>
      <c r="L6" s="64" t="str">
        <f>IF(OR(U6="off",L2="off"),"",IF(Logic!$Z$7="off","",IF(AND(Logic!$U$7&gt;0,Logic!$V$7&lt;&gt;0),Logic!$V$7,IF(AND(Logic!$U$7&gt;0,Logic!$W$7&lt;&gt;0),Logic!$W$7,IF(AND(Logic!$U$7&gt;0,Logic!$X$7&lt;&gt;0),Logic!$X$7,"")))))</f>
        <v/>
      </c>
      <c r="M6" s="64" t="str">
        <f>IF(OR(U6="off",M2="off"),"",IF(Logic!$Z$8="off","",IF(AND(Logic!$U$8&gt;0,Logic!$V$8&lt;&gt;0),Logic!$V$8,IF(AND(Logic!$U$8&gt;0,Logic!$W$8&lt;&gt;0),Logic!$W$8,IF(AND(Logic!$U$8&gt;0,Logic!$X$8&lt;&gt;0),Logic!$X$8,"")))))</f>
        <v>G</v>
      </c>
      <c r="N6" s="64" t="str">
        <f>IF(OR(U6="off",N2="off"),"",IF(Logic!$Z$9="off","",IF(AND(Logic!$U$9&gt;0,Logic!$V$9&lt;&gt;0),Logic!$V$9,IF(AND(Logic!$U$9&gt;0,Logic!$W$9&lt;&gt;0),Logic!$W$9,IF(AND(Logic!$U$9&gt;0,Logic!$X$9&lt;&gt;0),Logic!$X$9,"")))))</f>
        <v/>
      </c>
      <c r="O6" s="64" t="str">
        <f>IF(OR(U6="off",O2="off"),"",IF(Logic!$Z$10="off","",IF(AND(Logic!$U$10&gt;0,Logic!$V$10&lt;&gt;0),Logic!$V$10,IF(AND(Logic!$U$10&gt;0,Logic!$W$10&lt;&gt;0),Logic!$W$10,IF(AND(Logic!$U$10&gt;0,Logic!$X$10&lt;&gt;0),Logic!$X$10,"")))))</f>
        <v>A</v>
      </c>
      <c r="P6" s="64" t="str">
        <f>IF(OR(U6="off",P2="off"),"",IF(Logic!$Z$11="off","",IF(AND(Logic!$U$11&gt;0,Logic!$V$11&lt;&gt;0),Logic!$V$11,IF(AND(Logic!$U$11&gt;0,Logic!$W$11&lt;&gt;0),Logic!$W$11,IF(AND(Logic!$U$11&gt;0,Logic!$X$11&lt;&gt;0),Logic!$X$11,"")))))</f>
        <v/>
      </c>
      <c r="Q6" s="64" t="str">
        <f>IF(OR(U6="off",Q2="off"),"",IF(Logic!$Z$12="off","",IF(AND(Logic!$U$12&gt;0,Logic!$V$12&lt;&gt;0),Logic!$V$12,IF(AND(Logic!$U$12&gt;0,Logic!$W$12&lt;&gt;0),Logic!$W$12,IF(AND(Logic!$U$12&gt;0,Logic!$X$12&lt;&gt;0),Logic!$X$12,"")))))</f>
        <v>B</v>
      </c>
      <c r="R6" s="64" t="str">
        <f>IF(OR(U6="off",R2="off"),"",IF(Logic!$Z$1="off","",IF(AND(Logic!$U$1&gt;0,Logic!$V$1&lt;&gt;0),Logic!$V$1,IF(AND(Logic!$U$1&gt;0,Logic!$W$1&lt;&gt;0),Logic!$W$1,IF(AND(Logic!$U$1&gt;0,Logic!$X$1&lt;&gt;0),Logic!$X$1,"")))))</f>
        <v>C</v>
      </c>
      <c r="S6" s="70" t="s">
        <v>171</v>
      </c>
      <c r="T6" s="69"/>
      <c r="U6" s="65" t="s">
        <v>9</v>
      </c>
      <c r="V6" s="81"/>
    </row>
    <row r="7" spans="1:24" ht="17.25" customHeight="1">
      <c r="A7" s="83" t="str">
        <f>IF(OR(U7="off",A2="off"),"",IF(Logic!$Z$3="off","",IF(AND(Logic!$U$3&gt;0,Logic!$V$3&lt;&gt;0),Logic!$V$3,IF(AND(Logic!$U$3&gt;0,Logic!$W$3&lt;&gt;0),Logic!$W$3,IF(AND(Logic!$U$3&gt;0,Logic!$X$3&lt;&gt;0),Logic!$X$3,"")))))</f>
        <v>D</v>
      </c>
      <c r="B7" s="64" t="str">
        <f>IF(OR(U7="off",B2="off"),"",IF(Logic!$Z$4="off","",IF(AND(Logic!$U$4&gt;0,Logic!$V$4&lt;&gt;0),Logic!$V$4,IF(AND(Logic!$U$4&gt;0,Logic!$W$4&lt;&gt;0),Logic!$W$4,IF(AND(Logic!$U$4&gt;0,Logic!$X$4&lt;&gt;0),Logic!$X$4,"")))))</f>
        <v/>
      </c>
      <c r="C7" s="64" t="str">
        <f>IF(OR(U7="off",C2="off"),"",IF(Logic!$Z$5="off","",IF(AND(Logic!$U$5&gt;0,Logic!$V$5&lt;&gt;0),Logic!$V$5,IF(AND(Logic!$U$5&gt;0,Logic!$W$5&lt;&gt;0),Logic!$W$5,IF(AND(Logic!$U$5&gt;0,Logic!$X$5&lt;&gt;0),Logic!$X$5,"")))))</f>
        <v>E</v>
      </c>
      <c r="D7" s="64" t="str">
        <f>IF(OR(U7="off",D2="off"),"",IF(Logic!$Z$6="off","",IF(AND(Logic!$U$6&gt;0,Logic!$V$6&lt;&gt;0),Logic!$V$6,IF(AND(Logic!$U$6&gt;0,Logic!$W$6&lt;&gt;0),Logic!$W$6,IF(AND(Logic!$U$6&gt;0,Logic!$X$6&lt;&gt;0),Logic!$X$6,"")))))</f>
        <v>F</v>
      </c>
      <c r="E7" s="64" t="str">
        <f>IF(OR(U7="off",E2="off"),"",IF(Logic!$Z$7="off","",IF(AND(Logic!$U$7&gt;0,Logic!$V$7&lt;&gt;0),Logic!$V$7,IF(AND(Logic!$U$7&gt;0,Logic!$W$7&lt;&gt;0),Logic!$W$7,IF(AND(Logic!$U$7&gt;0,Logic!$X$7&lt;&gt;0),Logic!$X$7,"")))))</f>
        <v/>
      </c>
      <c r="F7" s="64" t="str">
        <f>IF(OR(U7="off",F2="off"),"",IF(Logic!$Z$8="off","",IF(AND(Logic!$U$8&gt;0,Logic!$V$8&lt;&gt;0),Logic!$V$8,IF(AND(Logic!$U$8&gt;0,Logic!$W$8&lt;&gt;0),Logic!$W$8,IF(AND(Logic!$U$8&gt;0,Logic!$X$8&lt;&gt;0),Logic!$X$8,"")))))</f>
        <v>G</v>
      </c>
      <c r="G7" s="64" t="str">
        <f>IF(OR(U7="off",G2="off"),"",IF(Logic!$Z$9="off","",IF(AND(Logic!$U$9&gt;0,Logic!$V$9&lt;&gt;0),Logic!$V$9,IF(AND(Logic!$U$9&gt;0,Logic!$W$9&lt;&gt;0),Logic!$W$9,IF(AND(Logic!$U$9&gt;0,Logic!$X$9&lt;&gt;0),Logic!$X$9,"")))))</f>
        <v/>
      </c>
      <c r="H7" s="64" t="str">
        <f>IF(OR(U7="off",H2="off"),"",IF(Logic!$Z$10="off","",IF(AND(Logic!$U$10&gt;0,Logic!$V$10&lt;&gt;0),Logic!$V$10,IF(AND(Logic!$U$10&gt;0,Logic!$W$10&lt;&gt;0),Logic!$W$10,IF(AND(Logic!$U$10&gt;0,Logic!$X$10&lt;&gt;0),Logic!$X$10,"")))))</f>
        <v>A</v>
      </c>
      <c r="I7" s="64" t="str">
        <f>IF(OR(U7="off",I2="off"),"",IF(Logic!$Z$11="off","",IF(AND(Logic!$U$11&gt;0,Logic!$V$11&lt;&gt;0),Logic!$V$11,IF(AND(Logic!$U$11&gt;0,Logic!$W$11&lt;&gt;0),Logic!$W$11,IF(AND(Logic!$U$11&gt;0,Logic!$X$11&lt;&gt;0),Logic!$X$11,"")))))</f>
        <v/>
      </c>
      <c r="J7" s="64" t="str">
        <f>IF(OR(U7="off",J2="off"),"",IF(Logic!$Z$12="off","",IF(AND(Logic!$U$12&gt;0,Logic!$V$12&lt;&gt;0),Logic!$V$12,IF(AND(Logic!$U$12&gt;0,Logic!$W$12&lt;&gt;0),Logic!$W$12,IF(AND(Logic!$U$12&gt;0,Logic!$X$12&lt;&gt;0),Logic!$X$12,"")))))</f>
        <v>B</v>
      </c>
      <c r="K7" s="64" t="str">
        <f>IF(OR(U7="off",K2="off"),"",IF(Logic!$Z$1="off","",IF(AND(Logic!$U$1&gt;0,Logic!$V$1&lt;&gt;0),Logic!$V$1,IF(AND(Logic!$U$1&gt;0,Logic!$W$1&lt;&gt;0),Logic!$W$1,IF(AND(Logic!$U$1&gt;0,Logic!$X$1&lt;&gt;0),Logic!$X$1,"")))))</f>
        <v>C</v>
      </c>
      <c r="L7" s="64" t="str">
        <f>IF(OR(U7="off",L2="off"),"",IF(Logic!$Z$2="off","",IF(AND(Logic!$U$2&gt;0,Logic!$V$2&lt;&gt;0),Logic!$V$2,IF(AND(Logic!$U$2&gt;0,Logic!$W$2&lt;&gt;0),Logic!$W$2,IF(AND(Logic!$U$2&gt;0,Logic!$X$2&lt;&gt;0),Logic!$X$2,"")))))</f>
        <v/>
      </c>
      <c r="M7" s="64" t="str">
        <f>IF(OR(U7="off",M2="off"),"",IF(Logic!$Z$3="off","",IF(AND(Logic!$U$3&gt;0,Logic!$V$3&lt;&gt;0),Logic!$V$3,IF(AND(Logic!$U$3&gt;0,Logic!$W$3&lt;&gt;0),Logic!$W$3,IF(AND(Logic!$U$3&gt;0,Logic!$X$3&lt;&gt;0),Logic!$X$3,"")))))</f>
        <v>D</v>
      </c>
      <c r="N7" s="64" t="str">
        <f>IF(OR(U7="off",N2="off"),"",IF(Logic!$Z$4="off","",IF(AND(Logic!$U$4&gt;0,Logic!$V$4&lt;&gt;0),Logic!$V$4,IF(AND(Logic!$U$4&gt;0,Logic!$W$4&lt;&gt;0),Logic!$W$4,IF(AND(Logic!$U$4&gt;0,Logic!$X$4&lt;&gt;0),Logic!$X$4,"")))))</f>
        <v/>
      </c>
      <c r="O7" s="64" t="str">
        <f>IF(OR(U7="off",O2="off"),"",IF(Logic!$Z$5="off","",IF(AND(Logic!$U$5&gt;0,Logic!$V$5&lt;&gt;0),Logic!$V$5,IF(AND(Logic!$U$5&gt;0,Logic!$W$5&lt;&gt;0),Logic!$W$5,IF(AND(Logic!$U$5&gt;0,Logic!$X$5&lt;&gt;0),Logic!$X$5,"")))))</f>
        <v>E</v>
      </c>
      <c r="P7" s="64" t="str">
        <f>IF(OR(U7="off",P2="off"),"",IF(Logic!$Z$6="off","",IF(AND(Logic!$U$6&gt;0,Logic!$V$6&lt;&gt;0),Logic!$V$6,IF(AND(Logic!$U$6&gt;0,Logic!$W$6&lt;&gt;0),Logic!$W$6,IF(AND(Logic!$U$6&gt;0,Logic!$X$6&lt;&gt;0),Logic!$X$6,"")))))</f>
        <v>F</v>
      </c>
      <c r="Q7" s="64" t="str">
        <f>IF(OR(U7="off",Q2="off"),"",IF(Logic!$Z$7="off","",IF(AND(Logic!$U$7&gt;0,Logic!$V$7&lt;&gt;0),Logic!$V$7,IF(AND(Logic!$U$7&gt;0,Logic!$W$7&lt;&gt;0),Logic!$W$7,IF(AND(Logic!$U$7&gt;0,Logic!$X$7&lt;&gt;0),Logic!$X$7,"")))))</f>
        <v/>
      </c>
      <c r="R7" s="64" t="str">
        <f>IF(OR(U7="off",R2="off"),"",IF(Logic!$Z$8="off","",IF(AND(Logic!$U$8&gt;0,Logic!$V$8&lt;&gt;0),Logic!$V$8,IF(AND(Logic!$U$8&gt;0,Logic!$W$8&lt;&gt;0),Logic!$W$8,IF(AND(Logic!$U$8&gt;0,Logic!$X$8&lt;&gt;0),Logic!$X$8,"")))))</f>
        <v>G</v>
      </c>
      <c r="S7" s="70" t="s">
        <v>172</v>
      </c>
      <c r="T7" s="69"/>
      <c r="U7" s="65" t="s">
        <v>9</v>
      </c>
      <c r="V7" s="81"/>
    </row>
    <row r="8" spans="1:24" ht="17.25" customHeight="1">
      <c r="A8" s="83" t="str">
        <f>IF(OR(U8="off",A2="off"),"",IF(Logic!$Z$10="off","",IF(AND(Logic!$U$10&gt;0,Logic!$V$10&lt;&gt;0),Logic!$V$10,IF(AND(Logic!$U$10&gt;0,Logic!$W$10&lt;&gt;0),Logic!$W$10,IF(AND(Logic!$U$10&gt;0,Logic!$X$10&lt;&gt;0),Logic!$X$10,"")))))</f>
        <v>A</v>
      </c>
      <c r="B8" s="64" t="str">
        <f>IF(OR(U8="off",B2="off"),"",IF(Logic!$Z$11="off","",IF(AND(Logic!$U$11&gt;0,Logic!$V$11&lt;&gt;0),Logic!$V$11,IF(AND(Logic!$U$11&gt;0,Logic!$W$11&lt;&gt;0),Logic!$W$11,IF(AND(Logic!$U$11&gt;0,Logic!$X$11&lt;&gt;0),Logic!$X$11,"")))))</f>
        <v/>
      </c>
      <c r="C8" s="64" t="str">
        <f>IF(OR(U8="off",C2="off"),"",IF(Logic!$Z$12="off","",IF(AND(Logic!$U$12&gt;0,Logic!$V$12&lt;&gt;0),Logic!$V$12,IF(AND(Logic!$U$12&gt;0,Logic!$W$12&lt;&gt;0),Logic!$W$12,IF(AND(Logic!$U$12&gt;0,Logic!$X$12&lt;&gt;0),Logic!$X$12,"")))))</f>
        <v>B</v>
      </c>
      <c r="D8" s="64" t="str">
        <f>IF(OR(U8="off",D2="off"),"",IF(Logic!$Z$1="off","",IF(AND(Logic!$U$1&gt;0,Logic!$V$1&lt;&gt;0),Logic!$V$1,IF(AND(Logic!$U$1&gt;0,Logic!$W$1&lt;&gt;0),Logic!$W$1,IF(AND(Logic!$U$1&gt;0,Logic!$X$1&lt;&gt;0),Logic!$X$1,"")))))</f>
        <v>C</v>
      </c>
      <c r="E8" s="64" t="str">
        <f>IF(OR(U8="off",E2="off"),"",IF(Logic!$Z$2="off","",IF(AND(Logic!$U$2&gt;0,Logic!$V$2&lt;&gt;0),Logic!$V$2,IF(AND(Logic!$U$2&gt;0,Logic!$W$2&lt;&gt;0),Logic!$W$2,IF(AND(Logic!$U$2&gt;0,Logic!$X$2&lt;&gt;0),Logic!$X$2,"")))))</f>
        <v/>
      </c>
      <c r="F8" s="64" t="str">
        <f>IF(OR(U8="off",F2="off"),"",IF(Logic!$Z$3="off","",IF(AND(Logic!$U$3&gt;0,Logic!$V$3&lt;&gt;0),Logic!$V$3,IF(AND(Logic!$U$3&gt;0,Logic!$W$3&lt;&gt;0),Logic!$W$3,IF(AND(Logic!$U$3&gt;0,Logic!$X$3&lt;&gt;0),Logic!$X$3,"")))))</f>
        <v>D</v>
      </c>
      <c r="G8" s="64" t="str">
        <f>IF(OR(U8="off",G2="off"),"",IF(Logic!$Z$4="off","",IF(AND(Logic!$U$4&gt;0,Logic!$V$4&lt;&gt;0),Logic!$V$4,IF(AND(Logic!$U$4&gt;0,Logic!$W$4&lt;&gt;0),Logic!$W$4,IF(AND(Logic!$U$4&gt;0,Logic!$X$4&lt;&gt;0),Logic!$X$4,"")))))</f>
        <v/>
      </c>
      <c r="H8" s="64" t="str">
        <f>IF(OR(U8="off",H2="off"),"",IF(Logic!$Z$5="off","",IF(AND(Logic!$U$5&gt;0,Logic!$V$5&lt;&gt;0),Logic!$V$5,IF(AND(Logic!$U$5&gt;0,Logic!$W$5&lt;&gt;0),Logic!$W$5,IF(AND(Logic!$U$5&gt;0,Logic!$X$5&lt;&gt;0),Logic!$X$5,"")))))</f>
        <v>E</v>
      </c>
      <c r="I8" s="64" t="str">
        <f>IF(OR(U8="off",I2="off"),"",IF(Logic!$Z$6="off","",IF(AND(Logic!$U$6&gt;0,Logic!$V$6&lt;&gt;0),Logic!$V$6,IF(AND(Logic!$U$6&gt;0,Logic!$W$6&lt;&gt;0),Logic!$W$6,IF(AND(Logic!$U$6&gt;0,Logic!$X$6&lt;&gt;0),Logic!$X$6,"")))))</f>
        <v/>
      </c>
      <c r="J8" s="64" t="str">
        <f>IF(OR(U8="off",J2="off"),"",IF(Logic!$Z$7="off","",IF(AND(Logic!$U$7&gt;0,Logic!$V$7&lt;&gt;0),Logic!$V$7,IF(AND(Logic!$U$7&gt;0,Logic!$W$7&lt;&gt;0),Logic!$W$7,IF(AND(Logic!$U$7&gt;0,Logic!$X$7&lt;&gt;0),Logic!$X$7,"")))))</f>
        <v/>
      </c>
      <c r="K8" s="64" t="str">
        <f>IF(OR(U8="off",K2="off"),"",IF(Logic!$Z$8="off","",IF(AND(Logic!$U$8&gt;0,Logic!$V$8&lt;&gt;0),Logic!$V$8,IF(AND(Logic!$U$8&gt;0,Logic!$W$8&lt;&gt;0),Logic!$W$8,IF(AND(Logic!$U$8&gt;0,Logic!$X$8&lt;&gt;0),Logic!$X$8,"")))))</f>
        <v>G</v>
      </c>
      <c r="L8" s="64" t="str">
        <f>IF(OR(U8="off",L2="off"),"",IF(Logic!$Z$9="off","",IF(AND(Logic!$U$9&gt;0,Logic!$V$9&lt;&gt;0),Logic!$V$9,IF(AND(Logic!$U$9&gt;0,Logic!$W$9&lt;&gt;0),Logic!$W$9,IF(AND(Logic!$U$9&gt;0,Logic!$X$9&lt;&gt;0),Logic!$X$9,"")))))</f>
        <v/>
      </c>
      <c r="M8" s="64" t="str">
        <f>IF(OR(U8="off",M2="off"),"",IF(Logic!$Z$10="off","",IF(AND(Logic!$U$10&gt;0,Logic!$V$10&lt;&gt;0),Logic!$V$10,IF(AND(Logic!$U$10&gt;0,Logic!$W$10&lt;&gt;0),Logic!$W$10,IF(AND(Logic!$U$10&gt;0,Logic!$X$10&lt;&gt;0),Logic!$X$10,"")))))</f>
        <v>A</v>
      </c>
      <c r="N8" s="64" t="str">
        <f>IF(OR(U8="off",N2="off"),"",IF(Logic!$Z$11="off","",IF(AND(Logic!$U$11&gt;0,Logic!$V$11&lt;&gt;0),Logic!$V$11,IF(AND(Logic!$U$11&gt;0,Logic!$W$11&lt;&gt;0),Logic!$W$11,IF(AND(Logic!$U$11&gt;0,Logic!$X$11&lt;&gt;0),Logic!$X$11,"")))))</f>
        <v/>
      </c>
      <c r="O8" s="64" t="str">
        <f>IF(OR(U8="off",O2="off"),"",IF(Logic!$Z$12="off","",IF(AND(Logic!$U$12&gt;0,Logic!$V$12&lt;&gt;0),Logic!$V$12,IF(AND(Logic!$U$12&gt;0,Logic!$W$12&lt;&gt;0),Logic!$W$12,IF(AND(Logic!$U$12&gt;0,Logic!$X$12&lt;&gt;0),Logic!$X$12,"")))))</f>
        <v>B</v>
      </c>
      <c r="P8" s="64" t="str">
        <f>IF(OR(U8="off",P2="off"),"",IF(Logic!$Z$1="off","",IF(AND(Logic!$U$1&gt;0,Logic!$V$1&lt;&gt;0),Logic!$V$1,IF(AND(Logic!$U$1&gt;0,Logic!$W$1&lt;&gt;0),Logic!$W$1,IF(AND(Logic!$U$1&gt;0,Logic!$X$1&lt;&gt;0),Logic!$X$1,"")))))</f>
        <v>C</v>
      </c>
      <c r="Q8" s="64" t="str">
        <f>IF(OR(U8="off",Q2="off"),"",IF(Logic!$Z$2="off","",IF(AND(Logic!$U$2&gt;0,Logic!$V$2&lt;&gt;0),Logic!$V$2,IF(AND(Logic!$U$2&gt;0,Logic!$W$2&lt;&gt;0),Logic!$W$2,IF(AND(Logic!$U$2&gt;0,Logic!$X$2&lt;&gt;0),Logic!$X$2,"")))))</f>
        <v/>
      </c>
      <c r="R8" s="64" t="str">
        <f>IF(OR(U8="off",R2="off"),"",IF(Logic!$Z$3="off","",IF(AND(Logic!$U$3&gt;0,Logic!$V$3&lt;&gt;0),Logic!$V$3,IF(AND(Logic!$U$3&gt;0,Logic!$W$3&lt;&gt;0),Logic!$W$3,IF(AND(Logic!$U$3&gt;0,Logic!$X$3&lt;&gt;0),Logic!$X$3,"")))))</f>
        <v>D</v>
      </c>
      <c r="S8" s="70" t="s">
        <v>173</v>
      </c>
      <c r="T8" s="69"/>
      <c r="U8" s="65" t="s">
        <v>9</v>
      </c>
      <c r="V8" s="81"/>
    </row>
    <row r="9" spans="1:24" ht="17.25" customHeight="1">
      <c r="A9" s="83" t="str">
        <f>IF(OR(U9="off",A2="off"),"",IF(Logic!$Z$5="off","",IF(AND(Logic!$U$5&gt;0,Logic!$V$5&lt;&gt;0),Logic!$V$5,IF(AND(Logic!$U$5&gt;0,Logic!$W$5&lt;&gt;0),Logic!$W$5,IF(AND(Logic!$U$5&gt;0,Logic!$X$5&lt;&gt;0),Logic!$X$5,"")))))</f>
        <v>E</v>
      </c>
      <c r="B9" s="64" t="str">
        <f>IF(OR(U9="off",B2="off"),"",IF(Logic!$Z$6="off","",IF(AND(Logic!$U$6&gt;0,Logic!$V$6&lt;&gt;0),Logic!$V$6,IF(AND(Logic!$U$6&gt;0,Logic!$W$6&lt;&gt;0),Logic!$W$6,IF(AND(Logic!$U$6&gt;0,Logic!$X$6&lt;&gt;0),Logic!$X$6,"")))))</f>
        <v/>
      </c>
      <c r="C9" s="64" t="str">
        <f>IF(OR(U9="off",C2="off"),"",IF(Logic!$Z$7="off","",IF(AND(Logic!$U$7&gt;0,Logic!$V$7&lt;&gt;0),Logic!$V$7,IF(AND(Logic!$U$7&gt;0,Logic!$W$7&lt;&gt;0),Logic!$W$7,IF(AND(Logic!$U$7&gt;0,Logic!$X$7&lt;&gt;0),Logic!$X$7,"")))))</f>
        <v/>
      </c>
      <c r="D9" s="64" t="str">
        <f>IF(OR(U9="off",D2="off"),"",IF(Logic!$Z$8="off","",IF(AND(Logic!$U$8&gt;0,Logic!$V$8&lt;&gt;0),Logic!$V$8,IF(AND(Logic!$U$8&gt;0,Logic!$W$8&lt;&gt;0),Logic!$W$8,IF(AND(Logic!$U$8&gt;0,Logic!$X$8&lt;&gt;0),Logic!$X$8,"")))))</f>
        <v>G</v>
      </c>
      <c r="E9" s="64" t="str">
        <f>IF(OR(U9="off",E2="off"),"",IF(Logic!$Z$9="off","",IF(AND(Logic!$U$9&gt;0,Logic!$V$9&lt;&gt;0),Logic!$V$9,IF(AND(Logic!$U$9&gt;0,Logic!$W$9&lt;&gt;0),Logic!$W$9,IF(AND(Logic!$U$9&gt;0,Logic!$X$9&lt;&gt;0),Logic!$X$9,"")))))</f>
        <v/>
      </c>
      <c r="F9" s="64" t="str">
        <f>IF(OR(U9="off",F2="off"),"",IF(Logic!$Z$10="off","",IF(AND(Logic!$U$10&gt;0,Logic!$V$10&lt;&gt;0),Logic!$V$10,IF(AND(Logic!$U$10&gt;0,Logic!$W$10&lt;&gt;0),Logic!$W$10,IF(AND(Logic!$U$10&gt;0,Logic!$X$10&lt;&gt;0),Logic!$X$10,"")))))</f>
        <v>A</v>
      </c>
      <c r="G9" s="64" t="str">
        <f>IF(OR(U9="off",G2="off"),"",IF(Logic!$Z$11="off","",IF(AND(Logic!$U$11&gt;0,Logic!$V$11&lt;&gt;0),Logic!$V$11,IF(AND(Logic!$U$11&gt;0,Logic!$W$11&lt;&gt;0),Logic!$W$11,IF(AND(Logic!$U$11&gt;0,Logic!$X$11&lt;&gt;0),Logic!$X$11,"")))))</f>
        <v/>
      </c>
      <c r="H9" s="64" t="str">
        <f>IF(OR(U9="off",H2="off"),"",IF(Logic!$Z$12="off","",IF(AND(Logic!$U$12&gt;0,Logic!$V$12&lt;&gt;0),Logic!$V$12,IF(AND(Logic!$U$12&gt;0,Logic!$W$12&lt;&gt;0),Logic!$W$12,IF(AND(Logic!$U$12&gt;0,Logic!$X$12&lt;&gt;0),Logic!$X$12,"")))))</f>
        <v>B</v>
      </c>
      <c r="I9" s="64" t="str">
        <f>IF(OR(U9="off",I2="off"),"",IF(Logic!$Z$1="off","",IF(AND(Logic!$U$1&gt;0,Logic!$V$1&lt;&gt;0),Logic!$V$1,IF(AND(Logic!$U$1&gt;0,Logic!$W$1&lt;&gt;0),Logic!$W$1,IF(AND(Logic!$U$1&gt;0,Logic!$X$1&lt;&gt;0),Logic!$X$1,"")))))</f>
        <v/>
      </c>
      <c r="J9" s="64" t="str">
        <f>IF(OR(U9="off",J2="off"),"",IF(Logic!$Z$2="off","",IF(AND(Logic!$U$2&gt;0,Logic!$V$2&lt;&gt;0),Logic!$V$2,IF(AND(Logic!$U$2&gt;0,Logic!$W$2&lt;&gt;0),Logic!$W$2,IF(AND(Logic!$U$2&gt;0,Logic!$X$2&lt;&gt;0),Logic!$X$2,"")))))</f>
        <v/>
      </c>
      <c r="K9" s="64" t="str">
        <f>IF(OR(U9="off",K2="off"),"",IF(Logic!$Z$3="off","",IF(AND(Logic!$U$3&gt;0,Logic!$V$3&lt;&gt;0),Logic!$V$3,IF(AND(Logic!$U$3&gt;0,Logic!$W$3&lt;&gt;0),Logic!$W$3,IF(AND(Logic!$U$3&gt;0,Logic!$X$3&lt;&gt;0),Logic!$X$3,"")))))</f>
        <v>D</v>
      </c>
      <c r="L9" s="64" t="str">
        <f>IF(OR(U9="off",L2="off"),"",IF(Logic!$Z$4="off","",IF(AND(Logic!$U$4&gt;0,Logic!$V$4&lt;&gt;0),Logic!$V$4,IF(AND(Logic!$U$4&gt;0,Logic!$W$4&lt;&gt;0),Logic!$W$4,IF(AND(Logic!$U$4&gt;0,Logic!$X$4&lt;&gt;0),Logic!$X$4,"")))))</f>
        <v/>
      </c>
      <c r="M9" s="64" t="str">
        <f>IF(OR(U9="off",M2="off"),"",IF(Logic!$Z$5="off","",IF(AND(Logic!$U$5&gt;0,Logic!$V$5&lt;&gt;0),Logic!$V$5,IF(AND(Logic!$U$5&gt;0,Logic!$W$5&lt;&gt;0),Logic!$W$5,IF(AND(Logic!$U$5&gt;0,Logic!$X$5&lt;&gt;0),Logic!$X$5,"")))))</f>
        <v>E</v>
      </c>
      <c r="N9" s="64" t="str">
        <f>IF(OR(U9="off",N2="off"),"",IF(Logic!$Z$6="off","",IF(AND(Logic!$U$6&gt;0,Logic!$V$6&lt;&gt;0),Logic!$V$6,IF(AND(Logic!$U$6&gt;0,Logic!$W$6&lt;&gt;0),Logic!$W$6,IF(AND(Logic!$U$6&gt;0,Logic!$X$6&lt;&gt;0),Logic!$X$6,"")))))</f>
        <v/>
      </c>
      <c r="O9" s="64" t="str">
        <f>IF(OR(U9="off",O2="off"),"",IF(Logic!$Z$7="off","",IF(AND(Logic!$U$7&gt;0,Logic!$V$7&lt;&gt;0),Logic!$V$7,IF(AND(Logic!$U$7&gt;0,Logic!$W$7&lt;&gt;0),Logic!$W$7,IF(AND(Logic!$U$7&gt;0,Logic!$X$7&lt;&gt;0),Logic!$X$7,"")))))</f>
        <v/>
      </c>
      <c r="P9" s="64" t="str">
        <f>IF(OR(U9="off",P2="off"),"",IF(Logic!$Z$8="off","",IF(AND(Logic!$U$8&gt;0,Logic!$V$8&lt;&gt;0),Logic!$V$8,IF(AND(Logic!$U$8&gt;0,Logic!$W$8&lt;&gt;0),Logic!$W$8,IF(AND(Logic!$U$8&gt;0,Logic!$X$8&lt;&gt;0),Logic!$X$8,"")))))</f>
        <v>G</v>
      </c>
      <c r="Q9" s="64" t="str">
        <f>IF(OR(U9="off",Q2="off"),"",IF(U9="off","",IF(Logic!$Z$9="off","",IF(AND(Logic!$U$9&gt;0,Logic!$V$9&lt;&gt;0),Logic!$V$9,IF(AND(Logic!$U$9&gt;0,Logic!$W$9&lt;&gt;0),Logic!$W$9,IF(AND(Logic!$U$9&gt;0,Logic!$X$9&lt;&gt;0),Logic!$X$9,""))))))</f>
        <v/>
      </c>
      <c r="R9" s="64" t="str">
        <f>IF(OR(U9="off",R2="off"),"",IF(Logic!$Z$10="off","",IF(AND(Logic!$U$10&gt;0,Logic!$V$10&lt;&gt;0),Logic!$V$10,IF(AND(Logic!$U$10&gt;0,Logic!$W$10&lt;&gt;0),Logic!$W$10,IF(AND(Logic!$U$10&gt;0,Logic!$X$10&lt;&gt;0),Logic!$X$10,"")))))</f>
        <v>A</v>
      </c>
      <c r="S9" s="70" t="s">
        <v>168</v>
      </c>
      <c r="T9" s="69"/>
      <c r="U9" s="65" t="s">
        <v>9</v>
      </c>
      <c r="V9" s="81"/>
      <c r="X9" s="53"/>
    </row>
    <row r="10" spans="1:24" ht="15.75" customHeight="1" thickBot="1">
      <c r="A10" s="84"/>
      <c r="B10" s="85"/>
      <c r="C10" s="85"/>
      <c r="D10" s="86" t="s">
        <v>2</v>
      </c>
      <c r="E10" s="87"/>
      <c r="F10" s="86" t="s">
        <v>3</v>
      </c>
      <c r="G10" s="86"/>
      <c r="H10" s="86" t="s">
        <v>4</v>
      </c>
      <c r="I10" s="86"/>
      <c r="J10" s="86" t="s">
        <v>5</v>
      </c>
      <c r="K10" s="86"/>
      <c r="L10" s="86"/>
      <c r="M10" s="86" t="s">
        <v>6</v>
      </c>
      <c r="N10" s="86"/>
      <c r="O10" s="86"/>
      <c r="P10" s="86" t="s">
        <v>7</v>
      </c>
      <c r="Q10" s="86"/>
      <c r="R10" s="86" t="s">
        <v>8</v>
      </c>
      <c r="S10" s="88"/>
      <c r="T10" s="89"/>
      <c r="U10" s="89"/>
      <c r="V10" s="90"/>
    </row>
    <row r="11" spans="1:24" ht="12" customHeight="1">
      <c r="A11" s="96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102"/>
    </row>
    <row r="12" spans="1:24" s="2" customFormat="1" ht="15.75" customHeight="1">
      <c r="A12" s="98"/>
      <c r="B12" s="99" t="s">
        <v>143</v>
      </c>
      <c r="C12" s="59" t="s">
        <v>11</v>
      </c>
      <c r="D12" s="103"/>
      <c r="E12" s="99" t="s">
        <v>144</v>
      </c>
      <c r="F12" s="56" t="s">
        <v>20</v>
      </c>
      <c r="G12" s="57"/>
      <c r="H12" s="57"/>
      <c r="I12" s="57"/>
      <c r="J12" s="58"/>
      <c r="K12" s="103"/>
      <c r="L12" s="99" t="s">
        <v>145</v>
      </c>
      <c r="M12" s="56" t="s">
        <v>63</v>
      </c>
      <c r="N12" s="57"/>
      <c r="O12" s="57"/>
      <c r="P12" s="57"/>
      <c r="Q12" s="58"/>
      <c r="R12" s="103"/>
      <c r="S12" s="103"/>
      <c r="T12" s="103"/>
      <c r="U12" s="103"/>
      <c r="V12" s="104"/>
    </row>
    <row r="13" spans="1:24" s="2" customFormat="1" ht="9.6" customHeight="1">
      <c r="A13" s="98"/>
      <c r="B13" s="100"/>
      <c r="C13" s="107"/>
      <c r="D13" s="103"/>
      <c r="E13" s="99" t="s">
        <v>142</v>
      </c>
      <c r="F13" s="65" t="s">
        <v>9</v>
      </c>
      <c r="G13" s="103"/>
      <c r="H13" s="103"/>
      <c r="I13" s="103"/>
      <c r="J13" s="103"/>
      <c r="K13" s="103"/>
      <c r="L13" s="99"/>
      <c r="M13" s="65" t="str">
        <f>IF(F13="on","off","on")</f>
        <v>off</v>
      </c>
      <c r="N13" s="105" t="str">
        <f>IF(F13="on","← turn mode box on by toggling scale box off'","← turn mode box off by toggling scale box on")</f>
        <v>← turn mode box on by toggling scale box off'</v>
      </c>
      <c r="O13" s="103"/>
      <c r="P13" s="103"/>
      <c r="Q13" s="103"/>
      <c r="R13" s="103"/>
      <c r="S13" s="103"/>
      <c r="T13" s="103"/>
      <c r="U13" s="103"/>
      <c r="V13" s="104"/>
    </row>
    <row r="14" spans="1:24" s="2" customFormat="1" ht="9" customHeight="1" thickBot="1">
      <c r="A14" s="98"/>
      <c r="B14" s="100"/>
      <c r="C14" s="107"/>
      <c r="D14" s="103"/>
      <c r="E14" s="100"/>
      <c r="F14" s="103"/>
      <c r="G14" s="103"/>
      <c r="H14" s="103"/>
      <c r="I14" s="103"/>
      <c r="J14" s="103"/>
      <c r="K14" s="103"/>
      <c r="L14" s="106"/>
      <c r="M14" s="103"/>
      <c r="N14" s="103"/>
      <c r="O14" s="103"/>
      <c r="P14" s="103"/>
      <c r="Q14" s="103"/>
      <c r="R14" s="103"/>
      <c r="S14" s="103"/>
      <c r="T14" s="103"/>
      <c r="U14" s="103"/>
      <c r="V14" s="104"/>
    </row>
    <row r="15" spans="1:24" s="2" customFormat="1" ht="19.5" customHeight="1" thickBot="1">
      <c r="A15" s="101"/>
      <c r="B15" s="99"/>
      <c r="C15" s="55" t="str">
        <f>C12</f>
        <v>C</v>
      </c>
      <c r="D15" s="55" t="str">
        <f>IF(Logic!N27=0,"",Logic!N27)</f>
        <v>D</v>
      </c>
      <c r="E15" s="55" t="str">
        <f>IF(Logic!O27=0,"",Logic!O27)</f>
        <v>E</v>
      </c>
      <c r="F15" s="55" t="str">
        <f>IF(Logic!P27=0,"",Logic!P27)</f>
        <v>F</v>
      </c>
      <c r="G15" s="55" t="str">
        <f>IF(Logic!Q27=0,"",Logic!Q27)</f>
        <v>G</v>
      </c>
      <c r="H15" s="55" t="str">
        <f>IF(Logic!R27=0,"",Logic!R27)</f>
        <v>A</v>
      </c>
      <c r="I15" s="55" t="str">
        <f>IF(Logic!S27=0,"",Logic!S27)</f>
        <v>B</v>
      </c>
      <c r="J15" s="55" t="str">
        <f>IF(Logic!T27=0,"",Logic!T27)</f>
        <v/>
      </c>
      <c r="K15" s="60" t="str">
        <f>IF(Logic!U27=0,"",Logic!U27)</f>
        <v/>
      </c>
      <c r="L15" s="103"/>
      <c r="M15" s="119" t="s">
        <v>190</v>
      </c>
      <c r="N15" s="103"/>
      <c r="O15" s="103"/>
      <c r="P15" s="103"/>
      <c r="Q15" s="103"/>
      <c r="R15" s="103"/>
      <c r="S15" s="103"/>
      <c r="T15" s="103"/>
      <c r="U15" s="103"/>
      <c r="V15" s="104"/>
    </row>
    <row r="16" spans="1:24" s="2" customFormat="1" ht="9.6" customHeight="1">
      <c r="A16" s="98"/>
      <c r="B16" s="99" t="s">
        <v>142</v>
      </c>
      <c r="C16" s="65" t="s">
        <v>9</v>
      </c>
      <c r="D16" s="67" t="s">
        <v>9</v>
      </c>
      <c r="E16" s="67" t="s">
        <v>9</v>
      </c>
      <c r="F16" s="67" t="s">
        <v>9</v>
      </c>
      <c r="G16" s="67" t="s">
        <v>9</v>
      </c>
      <c r="H16" s="67" t="s">
        <v>9</v>
      </c>
      <c r="I16" s="67" t="s">
        <v>9</v>
      </c>
      <c r="J16" s="67" t="s">
        <v>9</v>
      </c>
      <c r="K16" s="68" t="s">
        <v>9</v>
      </c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4"/>
    </row>
    <row r="17" spans="1:29" s="2" customFormat="1" ht="9.6" customHeight="1">
      <c r="A17" s="98"/>
      <c r="B17" s="99" t="s">
        <v>146</v>
      </c>
      <c r="C17" s="74" t="s">
        <v>10</v>
      </c>
      <c r="D17" s="74" t="s">
        <v>9</v>
      </c>
      <c r="E17" s="74" t="s">
        <v>9</v>
      </c>
      <c r="F17" s="74" t="s">
        <v>10</v>
      </c>
      <c r="G17" s="74" t="s">
        <v>10</v>
      </c>
      <c r="H17" s="74" t="s">
        <v>9</v>
      </c>
      <c r="I17" s="74" t="s">
        <v>9</v>
      </c>
      <c r="J17" s="74" t="s">
        <v>10</v>
      </c>
      <c r="K17" s="74" t="s">
        <v>10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4"/>
    </row>
    <row r="18" spans="1:29" ht="12" customHeight="1" thickBot="1">
      <c r="A18" s="91"/>
      <c r="B18" s="120" t="s">
        <v>189</v>
      </c>
      <c r="C18" s="92"/>
      <c r="D18" s="92"/>
      <c r="E18" s="93"/>
      <c r="F18" s="92"/>
      <c r="G18" s="93"/>
      <c r="H18" s="92"/>
      <c r="I18" s="92"/>
      <c r="J18" s="92"/>
      <c r="K18" s="92"/>
      <c r="L18" s="92"/>
      <c r="M18" s="94"/>
      <c r="N18" s="94"/>
      <c r="O18" s="94"/>
      <c r="P18" s="94"/>
      <c r="Q18" s="94"/>
      <c r="R18" s="94"/>
      <c r="S18" s="94"/>
      <c r="T18" s="94"/>
      <c r="U18" s="94"/>
      <c r="V18" s="95"/>
      <c r="W18" s="54"/>
      <c r="X18" s="54"/>
      <c r="Y18" s="54"/>
      <c r="Z18" s="54"/>
      <c r="AA18" s="54"/>
      <c r="AB18" s="54"/>
      <c r="AC18" s="54"/>
    </row>
    <row r="20" spans="1:29" ht="19.5" customHeight="1">
      <c r="A20" s="109" t="str">
        <f>Logic!AA1</f>
        <v>off</v>
      </c>
      <c r="B20" s="110" t="s">
        <v>177</v>
      </c>
      <c r="C20" s="111"/>
      <c r="D20" s="111"/>
      <c r="E20" s="110" t="s">
        <v>11</v>
      </c>
      <c r="F20" s="110" t="s">
        <v>128</v>
      </c>
      <c r="G20" s="116" t="s">
        <v>133</v>
      </c>
    </row>
    <row r="21" spans="1:29" ht="19.5" customHeight="1">
      <c r="A21" s="112" t="str">
        <f>Logic!AA2</f>
        <v>off</v>
      </c>
      <c r="B21" s="108" t="s">
        <v>178</v>
      </c>
      <c r="E21" s="108" t="s">
        <v>87</v>
      </c>
      <c r="F21" s="108" t="s">
        <v>16</v>
      </c>
      <c r="G21" s="117" t="s">
        <v>140</v>
      </c>
    </row>
    <row r="22" spans="1:29" ht="19.5" customHeight="1">
      <c r="A22" s="112" t="str">
        <f>Logic!AA3</f>
        <v>on</v>
      </c>
      <c r="B22" s="108" t="s">
        <v>179</v>
      </c>
      <c r="E22" s="108" t="s">
        <v>84</v>
      </c>
      <c r="F22" s="108" t="s">
        <v>131</v>
      </c>
      <c r="G22" s="117" t="s">
        <v>126</v>
      </c>
    </row>
    <row r="23" spans="1:29" ht="19.5" customHeight="1">
      <c r="A23" s="112" t="str">
        <f>Logic!AA4</f>
        <v>off</v>
      </c>
      <c r="B23" s="108" t="s">
        <v>180</v>
      </c>
      <c r="E23" s="108" t="s">
        <v>88</v>
      </c>
      <c r="F23" s="108" t="s">
        <v>14</v>
      </c>
      <c r="G23" s="117" t="s">
        <v>134</v>
      </c>
    </row>
    <row r="24" spans="1:29" ht="19.5" customHeight="1">
      <c r="A24" s="112" t="str">
        <f>Logic!AA5</f>
        <v>on</v>
      </c>
      <c r="B24" s="108" t="s">
        <v>181</v>
      </c>
      <c r="E24" s="108" t="s">
        <v>91</v>
      </c>
      <c r="F24" s="108" t="s">
        <v>19</v>
      </c>
      <c r="G24" s="117" t="s">
        <v>135</v>
      </c>
    </row>
    <row r="25" spans="1:29" ht="19.5" customHeight="1">
      <c r="A25" s="112" t="str">
        <f>Logic!AA6</f>
        <v>off</v>
      </c>
      <c r="B25" s="108" t="s">
        <v>182</v>
      </c>
      <c r="E25" s="108" t="s">
        <v>12</v>
      </c>
      <c r="F25" s="108" t="s">
        <v>127</v>
      </c>
      <c r="G25" s="117" t="s">
        <v>136</v>
      </c>
    </row>
    <row r="26" spans="1:29" ht="19.5" customHeight="1">
      <c r="A26" s="112" t="str">
        <f>Logic!AA7</f>
        <v>off</v>
      </c>
      <c r="B26" s="108" t="s">
        <v>183</v>
      </c>
      <c r="E26" s="108" t="s">
        <v>1</v>
      </c>
      <c r="F26" s="108" t="s">
        <v>17</v>
      </c>
      <c r="G26" s="117" t="s">
        <v>137</v>
      </c>
    </row>
    <row r="27" spans="1:29" ht="19.5" customHeight="1">
      <c r="A27" s="112" t="str">
        <f>Logic!AA8</f>
        <v>off</v>
      </c>
      <c r="B27" s="108" t="s">
        <v>184</v>
      </c>
      <c r="E27" s="108" t="s">
        <v>0</v>
      </c>
      <c r="F27" s="108" t="s">
        <v>138</v>
      </c>
      <c r="G27" s="117" t="s">
        <v>129</v>
      </c>
    </row>
    <row r="28" spans="1:29" ht="19.5" customHeight="1">
      <c r="A28" s="112" t="str">
        <f>Logic!AA9</f>
        <v>off</v>
      </c>
      <c r="B28" s="108" t="s">
        <v>185</v>
      </c>
      <c r="E28" s="108" t="s">
        <v>89</v>
      </c>
      <c r="F28" s="108" t="s">
        <v>15</v>
      </c>
      <c r="G28" s="117"/>
    </row>
    <row r="29" spans="1:29" ht="19.5" customHeight="1">
      <c r="A29" s="112" t="str">
        <f>Logic!AA10</f>
        <v>on</v>
      </c>
      <c r="B29" s="108" t="s">
        <v>188</v>
      </c>
      <c r="E29" s="108" t="s">
        <v>86</v>
      </c>
      <c r="F29" s="108" t="s">
        <v>132</v>
      </c>
      <c r="G29" s="117" t="s">
        <v>125</v>
      </c>
    </row>
    <row r="30" spans="1:29" ht="19.5" customHeight="1">
      <c r="A30" s="112" t="str">
        <f>Logic!AA11</f>
        <v>off</v>
      </c>
      <c r="B30" s="108" t="s">
        <v>186</v>
      </c>
      <c r="E30" s="108" t="s">
        <v>90</v>
      </c>
      <c r="F30" s="108" t="s">
        <v>13</v>
      </c>
      <c r="G30" s="117" t="s">
        <v>139</v>
      </c>
    </row>
    <row r="31" spans="1:29" ht="19.5" customHeight="1">
      <c r="A31" s="113" t="str">
        <f>Logic!AA12</f>
        <v>on</v>
      </c>
      <c r="B31" s="114" t="s">
        <v>187</v>
      </c>
      <c r="C31" s="115"/>
      <c r="D31" s="115"/>
      <c r="E31" s="114" t="s">
        <v>85</v>
      </c>
      <c r="F31" s="114" t="s">
        <v>18</v>
      </c>
      <c r="G31" s="118" t="s">
        <v>130</v>
      </c>
    </row>
  </sheetData>
  <mergeCells count="2">
    <mergeCell ref="F12:J12"/>
    <mergeCell ref="M12:Q12"/>
  </mergeCells>
  <conditionalFormatting sqref="C16:K16">
    <cfRule type="expression" dxfId="33" priority="86">
      <formula>C16="off"</formula>
    </cfRule>
    <cfRule type="expression" dxfId="32" priority="91">
      <formula>C16="on"</formula>
    </cfRule>
  </conditionalFormatting>
  <conditionalFormatting sqref="C15:K15">
    <cfRule type="expression" dxfId="31" priority="88">
      <formula>C16="on"</formula>
    </cfRule>
  </conditionalFormatting>
  <conditionalFormatting sqref="C15:K15">
    <cfRule type="expression" dxfId="30" priority="87">
      <formula>C16="off"</formula>
    </cfRule>
  </conditionalFormatting>
  <conditionalFormatting sqref="F13 M13 U4:U9 A2:R2">
    <cfRule type="expression" dxfId="29" priority="84">
      <formula>A2="off"</formula>
    </cfRule>
    <cfRule type="expression" dxfId="28" priority="85">
      <formula>A2="on"</formula>
    </cfRule>
  </conditionalFormatting>
  <conditionalFormatting sqref="F12:J12">
    <cfRule type="expression" dxfId="27" priority="80">
      <formula>$F$13="on"</formula>
    </cfRule>
    <cfRule type="expression" dxfId="26" priority="81">
      <formula>$F$13="off"</formula>
    </cfRule>
  </conditionalFormatting>
  <conditionalFormatting sqref="M12:Q12">
    <cfRule type="expression" dxfId="25" priority="78">
      <formula>$M$13="off"</formula>
    </cfRule>
    <cfRule type="expression" dxfId="24" priority="79">
      <formula>$M$13="on"</formula>
    </cfRule>
  </conditionalFormatting>
  <conditionalFormatting sqref="S4:S9">
    <cfRule type="expression" dxfId="23" priority="64">
      <formula>U4="off"</formula>
    </cfRule>
    <cfRule type="expression" dxfId="22" priority="65">
      <formula>U4="on"</formula>
    </cfRule>
  </conditionalFormatting>
  <conditionalFormatting sqref="C17:K17">
    <cfRule type="expression" dxfId="21" priority="28">
      <formula>C17="off"</formula>
    </cfRule>
    <cfRule type="expression" dxfId="20" priority="29">
      <formula>C17="on"</formula>
    </cfRule>
  </conditionalFormatting>
  <conditionalFormatting sqref="A1:R1">
    <cfRule type="expression" dxfId="19" priority="21">
      <formula>A2="off"</formula>
    </cfRule>
  </conditionalFormatting>
  <conditionalFormatting sqref="S1">
    <cfRule type="expression" dxfId="18" priority="19">
      <formula>U1="off"</formula>
    </cfRule>
    <cfRule type="expression" dxfId="17" priority="20">
      <formula>U1="on"</formula>
    </cfRule>
  </conditionalFormatting>
  <conditionalFormatting sqref="S1">
    <cfRule type="expression" dxfId="16" priority="17">
      <formula>U1="off"</formula>
    </cfRule>
    <cfRule type="expression" dxfId="15" priority="18">
      <formula>U1="on"</formula>
    </cfRule>
  </conditionalFormatting>
  <conditionalFormatting sqref="H16:K16">
    <cfRule type="expression" dxfId="14" priority="16">
      <formula>H15=""</formula>
    </cfRule>
  </conditionalFormatting>
  <conditionalFormatting sqref="H17:K17">
    <cfRule type="expression" dxfId="13" priority="15">
      <formula>H15=""</formula>
    </cfRule>
  </conditionalFormatting>
  <conditionalFormatting sqref="H15:K15">
    <cfRule type="expression" dxfId="12" priority="14">
      <formula>H15=""</formula>
    </cfRule>
  </conditionalFormatting>
  <conditionalFormatting sqref="J4 O5 C5 G6 L7 Q8 E8 J9">
    <cfRule type="expression" dxfId="11" priority="12">
      <formula>$A$21="on"</formula>
    </cfRule>
  </conditionalFormatting>
  <conditionalFormatting sqref="I4 N5 B5 F6 R6 K7 D8 P8 I9">
    <cfRule type="expression" dxfId="10" priority="11">
      <formula>$A$20="on"</formula>
    </cfRule>
  </conditionalFormatting>
  <conditionalFormatting sqref="K4 P5 D5 H6 M7 A7 F8 R8 K9">
    <cfRule type="expression" dxfId="9" priority="10">
      <formula>$A$22="on"</formula>
    </cfRule>
  </conditionalFormatting>
  <conditionalFormatting sqref="Q5 E5 I6 N7 B7 G8 L9">
    <cfRule type="expression" dxfId="8" priority="9">
      <formula>$A$23="on"</formula>
    </cfRule>
  </conditionalFormatting>
  <conditionalFormatting sqref="A4 M4 F5 R5 J6 C7 O7 H8 M9 A9">
    <cfRule type="expression" dxfId="7" priority="8">
      <formula>$A$24="on"</formula>
    </cfRule>
  </conditionalFormatting>
  <conditionalFormatting sqref="B4 N4 G5 K6 D7 P7 I8 B9 N9">
    <cfRule type="expression" dxfId="6" priority="7">
      <formula>$A$25="on"</formula>
    </cfRule>
  </conditionalFormatting>
  <conditionalFormatting sqref="C4 O4 H5 L6 Q7 E7 J8 O9 C9">
    <cfRule type="expression" dxfId="5" priority="6">
      <formula>$A$26="on"</formula>
    </cfRule>
  </conditionalFormatting>
  <conditionalFormatting sqref="D4 P4 I5 A6 M6 R7 F7 K8 P9 D9">
    <cfRule type="expression" dxfId="4" priority="5">
      <formula>$A$27="on"</formula>
    </cfRule>
  </conditionalFormatting>
  <conditionalFormatting sqref="E4 Q4 J5 B6 N6 G7 L8 Q9 E9">
    <cfRule type="expression" dxfId="3" priority="4">
      <formula>$A$28="on"</formula>
    </cfRule>
  </conditionalFormatting>
  <conditionalFormatting sqref="F4 R4 K5 O6 R9 M8 H7 F9 C6 A8">
    <cfRule type="expression" dxfId="2" priority="3">
      <formula>$A$29="on"</formula>
    </cfRule>
  </conditionalFormatting>
  <conditionalFormatting sqref="G4 L5 P6 D6 I7 N8 B8 G9">
    <cfRule type="expression" dxfId="1" priority="2">
      <formula>$A$30="on"</formula>
    </cfRule>
  </conditionalFormatting>
  <conditionalFormatting sqref="H4 M5 A5 E6 Q6 J7 C8 O8 H9">
    <cfRule type="expression" dxfId="0" priority="1">
      <formula>$A$31="on"</formula>
    </cfRule>
  </conditionalFormatting>
  <dataValidations count="4">
    <dataValidation type="list" allowBlank="1" showInputMessage="1" showErrorMessage="1" sqref="A2:R2 C16:K17 U4:U9 F13">
      <formula1>OnOff2</formula1>
    </dataValidation>
    <dataValidation type="list" allowBlank="1" showInputMessage="1" showErrorMessage="1" sqref="C12">
      <formula1>Keys</formula1>
    </dataValidation>
    <dataValidation type="list" allowBlank="1" showInputMessage="1" showErrorMessage="1" sqref="F12:J12">
      <formula1>Scales2</formula1>
    </dataValidation>
    <dataValidation type="list" allowBlank="1" showInputMessage="1" showErrorMessage="1" sqref="M12:Q12">
      <formula1>ConditionalMenu2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4"/>
  <sheetViews>
    <sheetView zoomScaleNormal="100" workbookViewId="0">
      <selection activeCell="B16" sqref="B16"/>
    </sheetView>
  </sheetViews>
  <sheetFormatPr defaultRowHeight="15"/>
  <cols>
    <col min="1" max="1" width="7.42578125" bestFit="1" customWidth="1"/>
    <col min="2" max="2" width="20.5703125" bestFit="1" customWidth="1"/>
    <col min="3" max="3" width="16.7109375" bestFit="1" customWidth="1"/>
    <col min="4" max="5" width="18.140625" bestFit="1" customWidth="1"/>
    <col min="6" max="6" width="21.140625" bestFit="1" customWidth="1"/>
    <col min="7" max="7" width="27.85546875" bestFit="1" customWidth="1"/>
    <col min="8" max="8" width="17.42578125" bestFit="1" customWidth="1"/>
    <col min="9" max="9" width="16.42578125" bestFit="1" customWidth="1"/>
    <col min="10" max="10" width="11.5703125" bestFit="1" customWidth="1"/>
  </cols>
  <sheetData>
    <row r="1" spans="1:15">
      <c r="A1" s="6" t="s">
        <v>73</v>
      </c>
      <c r="B1" s="6" t="s">
        <v>74</v>
      </c>
      <c r="C1" s="6" t="s">
        <v>38</v>
      </c>
      <c r="D1" s="5" t="s">
        <v>39</v>
      </c>
      <c r="E1" s="5" t="s">
        <v>40</v>
      </c>
      <c r="F1" s="5" t="s">
        <v>75</v>
      </c>
      <c r="G1" s="5" t="s">
        <v>76</v>
      </c>
      <c r="H1" s="5" t="s">
        <v>41</v>
      </c>
      <c r="I1" s="5" t="s">
        <v>77</v>
      </c>
      <c r="J1" s="5" t="s">
        <v>78</v>
      </c>
      <c r="K1" s="4" t="s">
        <v>79</v>
      </c>
    </row>
    <row r="2" spans="1:15">
      <c r="A2" t="s">
        <v>9</v>
      </c>
      <c r="B2" s="3" t="s">
        <v>20</v>
      </c>
      <c r="C2" t="s">
        <v>31</v>
      </c>
      <c r="D2" t="s">
        <v>45</v>
      </c>
      <c r="E2" t="s">
        <v>49</v>
      </c>
      <c r="F2" t="s">
        <v>21</v>
      </c>
      <c r="G2" t="s">
        <v>62</v>
      </c>
      <c r="H2" t="s">
        <v>29</v>
      </c>
      <c r="I2" t="s">
        <v>69</v>
      </c>
      <c r="J2" t="s">
        <v>71</v>
      </c>
      <c r="K2" s="29" t="s">
        <v>11</v>
      </c>
      <c r="L2" t="s">
        <v>82</v>
      </c>
      <c r="M2" t="s">
        <v>82</v>
      </c>
      <c r="N2" t="s">
        <v>82</v>
      </c>
      <c r="O2">
        <v>12</v>
      </c>
    </row>
    <row r="3" spans="1:15">
      <c r="A3" t="s">
        <v>10</v>
      </c>
      <c r="B3" s="3" t="s">
        <v>80</v>
      </c>
      <c r="C3" t="s">
        <v>32</v>
      </c>
      <c r="D3" t="s">
        <v>48</v>
      </c>
      <c r="E3" t="s">
        <v>50</v>
      </c>
      <c r="F3" t="s">
        <v>56</v>
      </c>
      <c r="G3" t="s">
        <v>63</v>
      </c>
      <c r="H3" t="s">
        <v>30</v>
      </c>
      <c r="I3" t="s">
        <v>70</v>
      </c>
      <c r="J3" t="s">
        <v>72</v>
      </c>
      <c r="K3" s="30" t="s">
        <v>12</v>
      </c>
      <c r="L3" t="s">
        <v>82</v>
      </c>
      <c r="M3" t="s">
        <v>82</v>
      </c>
      <c r="N3" t="s">
        <v>82</v>
      </c>
      <c r="O3">
        <v>11</v>
      </c>
    </row>
    <row r="4" spans="1:15">
      <c r="B4" s="3" t="s">
        <v>81</v>
      </c>
      <c r="C4" t="s">
        <v>33</v>
      </c>
      <c r="D4" t="s">
        <v>42</v>
      </c>
      <c r="E4" t="s">
        <v>51</v>
      </c>
      <c r="F4" t="s">
        <v>57</v>
      </c>
      <c r="G4" t="s">
        <v>64</v>
      </c>
      <c r="H4" t="s">
        <v>82</v>
      </c>
      <c r="I4" t="s">
        <v>82</v>
      </c>
      <c r="J4" t="s">
        <v>82</v>
      </c>
      <c r="K4" s="30" t="s">
        <v>13</v>
      </c>
      <c r="L4" t="s">
        <v>82</v>
      </c>
      <c r="M4" t="s">
        <v>82</v>
      </c>
      <c r="N4" t="s">
        <v>82</v>
      </c>
      <c r="O4">
        <v>10</v>
      </c>
    </row>
    <row r="5" spans="1:15">
      <c r="B5" s="3" t="s">
        <v>21</v>
      </c>
      <c r="C5" t="s">
        <v>34</v>
      </c>
      <c r="D5" t="s">
        <v>43</v>
      </c>
      <c r="E5" t="s">
        <v>52</v>
      </c>
      <c r="F5" t="s">
        <v>58</v>
      </c>
      <c r="G5" t="s">
        <v>65</v>
      </c>
      <c r="H5" t="s">
        <v>82</v>
      </c>
      <c r="I5" t="s">
        <v>82</v>
      </c>
      <c r="J5" t="s">
        <v>82</v>
      </c>
      <c r="K5" s="30" t="s">
        <v>14</v>
      </c>
      <c r="L5" t="s">
        <v>82</v>
      </c>
      <c r="M5" t="s">
        <v>82</v>
      </c>
      <c r="N5" t="s">
        <v>82</v>
      </c>
      <c r="O5">
        <v>9</v>
      </c>
    </row>
    <row r="6" spans="1:15">
      <c r="B6" s="3" t="s">
        <v>22</v>
      </c>
      <c r="C6" t="s">
        <v>35</v>
      </c>
      <c r="D6" t="s">
        <v>44</v>
      </c>
      <c r="E6" t="s">
        <v>53</v>
      </c>
      <c r="F6" t="s">
        <v>59</v>
      </c>
      <c r="G6" t="s">
        <v>66</v>
      </c>
      <c r="H6" t="s">
        <v>82</v>
      </c>
      <c r="I6" t="s">
        <v>82</v>
      </c>
      <c r="J6" t="s">
        <v>82</v>
      </c>
      <c r="K6" s="30" t="s">
        <v>15</v>
      </c>
      <c r="L6" t="s">
        <v>82</v>
      </c>
      <c r="M6" t="s">
        <v>82</v>
      </c>
      <c r="N6" t="s">
        <v>82</v>
      </c>
      <c r="O6">
        <v>8</v>
      </c>
    </row>
    <row r="7" spans="1:15">
      <c r="B7" s="3" t="s">
        <v>24</v>
      </c>
      <c r="C7" t="s">
        <v>36</v>
      </c>
      <c r="D7" t="s">
        <v>46</v>
      </c>
      <c r="E7" t="s">
        <v>54</v>
      </c>
      <c r="F7" t="s">
        <v>60</v>
      </c>
      <c r="G7" t="s">
        <v>67</v>
      </c>
      <c r="H7" t="s">
        <v>82</v>
      </c>
      <c r="I7" t="s">
        <v>82</v>
      </c>
      <c r="J7" t="s">
        <v>82</v>
      </c>
      <c r="K7" s="30" t="s">
        <v>16</v>
      </c>
      <c r="L7" t="s">
        <v>82</v>
      </c>
      <c r="M7" t="s">
        <v>82</v>
      </c>
      <c r="N7" t="s">
        <v>82</v>
      </c>
      <c r="O7">
        <v>7</v>
      </c>
    </row>
    <row r="8" spans="1:15">
      <c r="B8" s="3" t="s">
        <v>27</v>
      </c>
      <c r="C8" t="s">
        <v>37</v>
      </c>
      <c r="D8" t="s">
        <v>47</v>
      </c>
      <c r="E8" t="s">
        <v>55</v>
      </c>
      <c r="F8" t="s">
        <v>61</v>
      </c>
      <c r="G8" t="s">
        <v>68</v>
      </c>
      <c r="H8" t="s">
        <v>82</v>
      </c>
      <c r="I8" t="s">
        <v>82</v>
      </c>
      <c r="J8" t="s">
        <v>82</v>
      </c>
      <c r="K8" s="30" t="s">
        <v>17</v>
      </c>
      <c r="L8" t="s">
        <v>82</v>
      </c>
      <c r="M8" t="s">
        <v>82</v>
      </c>
      <c r="N8" t="s">
        <v>82</v>
      </c>
      <c r="O8">
        <v>6</v>
      </c>
    </row>
    <row r="9" spans="1:15">
      <c r="B9" s="3" t="s">
        <v>28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s="30" t="s">
        <v>85</v>
      </c>
      <c r="L9" t="s">
        <v>82</v>
      </c>
      <c r="M9" t="s">
        <v>82</v>
      </c>
      <c r="N9" t="s">
        <v>82</v>
      </c>
      <c r="O9">
        <v>5</v>
      </c>
    </row>
    <row r="10" spans="1:15">
      <c r="B10" s="3" t="s">
        <v>23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s="30" t="s">
        <v>91</v>
      </c>
      <c r="L10" t="s">
        <v>82</v>
      </c>
      <c r="M10" t="s">
        <v>82</v>
      </c>
      <c r="N10" t="s">
        <v>82</v>
      </c>
      <c r="O10">
        <v>4</v>
      </c>
    </row>
    <row r="11" spans="1:15">
      <c r="B11" s="3" t="s">
        <v>25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82</v>
      </c>
      <c r="J11" t="s">
        <v>82</v>
      </c>
      <c r="K11" s="30" t="s">
        <v>86</v>
      </c>
      <c r="L11" t="s">
        <v>82</v>
      </c>
      <c r="M11" t="s">
        <v>82</v>
      </c>
      <c r="N11" t="s">
        <v>82</v>
      </c>
      <c r="O11">
        <v>3</v>
      </c>
    </row>
    <row r="12" spans="1:15">
      <c r="B12" s="3" t="s">
        <v>26</v>
      </c>
      <c r="C12" t="s">
        <v>82</v>
      </c>
      <c r="D12" t="s">
        <v>82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82</v>
      </c>
      <c r="K12" s="30" t="s">
        <v>84</v>
      </c>
      <c r="L12" t="s">
        <v>82</v>
      </c>
      <c r="M12" t="s">
        <v>82</v>
      </c>
      <c r="N12" t="s">
        <v>82</v>
      </c>
      <c r="O12">
        <v>2</v>
      </c>
    </row>
    <row r="13" spans="1:15">
      <c r="B13" s="63" t="s">
        <v>164</v>
      </c>
      <c r="C13" s="6" t="s">
        <v>83</v>
      </c>
      <c r="K13" s="30" t="s">
        <v>0</v>
      </c>
      <c r="O13">
        <v>1</v>
      </c>
    </row>
    <row r="14" spans="1:15">
      <c r="B14" s="1" t="s">
        <v>165</v>
      </c>
      <c r="C14" t="str">
        <f>IF(FretMachine!$F$12=$B$2,C2,IF(FretMachine!$F$12=$B$3,D2,IF(FretMachine!$F$12=$B$4,E2,IF(FretMachine!$F$12=$B$5,F2,IF(FretMachine!$F$12=$B$6,G2,IF(FretMachine!$F$12=$B$7,H2,IF(FretMachine!$F$12=$B$8,I2,IF(FretMachine!$F$12=$B$9,J2,IF(FretMachine!$F$12=$B$10,L2,IF(FretMachine!$F$12=$B$11,M2,IF(FretMachine!$F$12=$B$12,N2,"")))))))))))</f>
        <v>Ionian</v>
      </c>
      <c r="K14" s="30" t="s">
        <v>87</v>
      </c>
    </row>
    <row r="15" spans="1:15">
      <c r="B15" s="1" t="s">
        <v>166</v>
      </c>
      <c r="C15" t="str">
        <f>IF(FretMachine!$F$12=$B$2,C3,IF(FretMachine!$F$12=$B$3,D3,IF(FretMachine!$F$12=$B$4,E3,IF(FretMachine!$F$12=$B$5,F3,IF(FretMachine!$F$12=$B$6,G3,IF(FretMachine!$F$12=$B$7,H3,IF(FretMachine!$F$12=$B$8,I3,IF(FretMachine!$F$12=$B$9,J3,IF(FretMachine!$F$12=$B$10,L3,IF(FretMachine!$F$12=$B$11,M3,IF(FretMachine!$F$12=$B$12,N3,"")))))))))))</f>
        <v>Dorian</v>
      </c>
      <c r="K15" s="30" t="s">
        <v>1</v>
      </c>
    </row>
    <row r="16" spans="1:15">
      <c r="B16" s="1"/>
      <c r="C16" t="str">
        <f>IF(FretMachine!$F$12=$B$2,C4,IF(FretMachine!$F$12=$B$3,D4,IF(FretMachine!$F$12=$B$4,E4,IF(FretMachine!$F$12=$B$5,F4,IF(FretMachine!$F$12=$B$6,G4,IF(FretMachine!$F$12=$B$7,H4,IF(FretMachine!$F$12=$B$8,I4,IF(FretMachine!$F$12=$B$9,J4,IF(FretMachine!$F$12=$B$10,L4,IF(FretMachine!$F$12=$B$11,M4,IF(FretMachine!$F$12=$B$12,N4,"")))))))))))</f>
        <v>Phrygian</v>
      </c>
      <c r="K16" s="30" t="s">
        <v>89</v>
      </c>
    </row>
    <row r="17" spans="2:10">
      <c r="B17" s="1"/>
      <c r="C17" t="str">
        <f>IF(FretMachine!$F$12=$B$2,C5,IF(FretMachine!$F$12=$B$3,D5,IF(FretMachine!$F$12=$B$4,E5,IF(FretMachine!$F$12=$B$5,F5,IF(FretMachine!$F$12=$B$6,G5,IF(FretMachine!$F$12=$B$7,H5,IF(FretMachine!$F$12=$B$8,I5,IF(FretMachine!$F$12=$B$9,J5,IF(FretMachine!$F$12=$B$10,L5,IF(FretMachine!$F$12=$B$11,M5,IF(FretMachine!$F$12=$B$12,N5,"")))))))))))</f>
        <v>Lydian</v>
      </c>
      <c r="J17" s="34"/>
    </row>
    <row r="18" spans="2:10">
      <c r="C18" t="str">
        <f>IF(FretMachine!$F$12=$B$2,C6,IF(FretMachine!$F$12=$B$3,D6,IF(FretMachine!$F$12=$B$4,E6,IF(FretMachine!$F$12=$B$5,F6,IF(FretMachine!$F$12=$B$6,G6,IF(FretMachine!$F$12=$B$7,H6,IF(FretMachine!$F$12=$B$8,I6,IF(FretMachine!$F$12=$B$9,J6,IF(FretMachine!$F$12=$B$10,L6,IF(FretMachine!$F$12=$B$11,M6,IF(FretMachine!$F$12=$B$12,N6,"")))))))))))</f>
        <v>Mixolydian</v>
      </c>
    </row>
    <row r="19" spans="2:10">
      <c r="C19" t="str">
        <f>IF(FretMachine!$F$12=$B$2,C7,IF(FretMachine!$F$12=$B$3,D7,IF(FretMachine!$F$12=$B$4,E7,IF(FretMachine!$F$12=$B$5,F7,IF(FretMachine!$F$12=$B$6,G7,IF(FretMachine!$F$12=$B$7,H7,IF(FretMachine!$F$12=$B$8,I7,IF(FretMachine!$F$12=$B$9,J7,IF(FretMachine!$F$12=$B$10,L7,IF(FretMachine!$F$12=$B$11,M7,IF(FretMachine!$F$12=$B$12,N7,"")))))))))))</f>
        <v>Aeolian</v>
      </c>
    </row>
    <row r="20" spans="2:10">
      <c r="C20" t="str">
        <f>IF(FretMachine!$F$12=$B$2,C8,IF(FretMachine!$F$12=$B$3,D8,IF(FretMachine!$F$12=$B$4,E8,IF(FretMachine!$F$12=$B$5,F8,IF(FretMachine!$F$12=$B$6,G8,IF(FretMachine!$F$12=$B$7,H8,IF(FretMachine!$F$12=$B$8,I8,IF(FretMachine!$F$12=$B$9,J8,IF(FretMachine!$F$12=$B$10,L8,IF(FretMachine!$F$12=$B$11,M8,IF(FretMachine!$F$12=$B$12,N8,"")))))))))))</f>
        <v>Locrian</v>
      </c>
    </row>
    <row r="21" spans="2:10">
      <c r="C21" t="str">
        <f>IF(FretMachine!$F$12=$B$2,C9,IF(FretMachine!$F$12=$B$3,D9,IF(FretMachine!$F$12=$B$4,E9,IF(FretMachine!$F$12=$B$5,F9,IF(FretMachine!$F$12=$B$6,G9,IF(FretMachine!$F$12=$B$7,H9,IF(FretMachine!$F$12=$B$8,I9,IF(FretMachine!$F$12=$B$9,J9,IF(FretMachine!$F$12=$B$10,L9,IF(FretMachine!$F$12=$B$11,M9,IF(FretMachine!$F$12=$B$12,N9,"")))))))))))</f>
        <v xml:space="preserve">. . . </v>
      </c>
    </row>
    <row r="22" spans="2:10">
      <c r="C22" t="str">
        <f>IF(FretMachine!$F$12=$B$2,C10,IF(FretMachine!$F$12=$B$3,D10,IF(FretMachine!$F$12=$B$4,E10,IF(FretMachine!$F$12=$B$5,F10,IF(FretMachine!$F$12=$B$6,G10,IF(FretMachine!$F$12=$B$7,H10,IF(FretMachine!$F$12=$B$8,I10,IF(FretMachine!$F$12=$B$9,J10,IF(FretMachine!$F$12=$B$10,L10,IF(FretMachine!$F$12=$B$11,M10,IF(FretMachine!$F$12=$B$12,N10,"")))))))))))</f>
        <v xml:space="preserve">. . . </v>
      </c>
    </row>
    <row r="23" spans="2:10">
      <c r="C23" t="str">
        <f>IF(FretMachine!$F$12=$B$2,C11,IF(FretMachine!$F$12=$B$3,D11,IF(FretMachine!$F$12=$B$4,E11,IF(FretMachine!$F$12=$B$5,F11,IF(FretMachine!$F$12=$B$6,G11,IF(FretMachine!$F$12=$B$7,H11,IF(FretMachine!$F$12=$B$8,I11,IF(FretMachine!$F$12=$B$9,J11,IF(FretMachine!$F$12=$B$10,L11,IF(FretMachine!$F$12=$B$11,M11,IF(FretMachine!$F$12=$B$12,N11,"")))))))))))</f>
        <v xml:space="preserve">. . . </v>
      </c>
    </row>
    <row r="24" spans="2:10">
      <c r="C24" t="str">
        <f>IF(FretMachine!$F$12=$B$2,C12,IF(FretMachine!$F$12=$B$3,D12,IF(FretMachine!$F$12=$B$4,E12,IF(FretMachine!$F$12=$B$5,F12,IF(FretMachine!$F$12=$B$6,G12,IF(FretMachine!$F$12=$B$7,H12,IF(FretMachine!$F$12=$B$8,I12,IF(FretMachine!$F$12=$B$9,J12,IF(FretMachine!$F$12=$B$10,L12,IF(FretMachine!$F$12=$B$11,M12,IF(FretMachine!$F$12=$B$12,N12,"")))))))))))</f>
        <v xml:space="preserve">. . .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08"/>
  <sheetViews>
    <sheetView zoomScale="85" zoomScaleNormal="85" workbookViewId="0">
      <selection activeCell="AA12" sqref="AA12"/>
    </sheetView>
  </sheetViews>
  <sheetFormatPr defaultRowHeight="12.75"/>
  <cols>
    <col min="1" max="1" width="19.28515625" style="10" bestFit="1" customWidth="1"/>
    <col min="2" max="10" width="11.85546875" style="10" customWidth="1"/>
    <col min="11" max="11" width="9.140625" style="10"/>
    <col min="12" max="12" width="23" style="10" bestFit="1" customWidth="1"/>
    <col min="13" max="13" width="5.5703125" style="10" bestFit="1" customWidth="1"/>
    <col min="14" max="20" width="4.140625" style="10" bestFit="1" customWidth="1"/>
    <col min="21" max="21" width="5.28515625" style="10" customWidth="1"/>
    <col min="22" max="27" width="6.140625" style="10" customWidth="1"/>
    <col min="28" max="28" width="27" style="10" customWidth="1"/>
    <col min="29" max="36" width="9.140625" style="37"/>
    <col min="37" max="16384" width="9.140625" style="10"/>
  </cols>
  <sheetData>
    <row r="1" spans="1:36" ht="15">
      <c r="A1" s="17" t="s">
        <v>20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L1" s="25" t="s">
        <v>100</v>
      </c>
      <c r="O1" s="42" t="s">
        <v>11</v>
      </c>
      <c r="P1" s="43" t="s">
        <v>128</v>
      </c>
      <c r="Q1" s="43" t="s">
        <v>133</v>
      </c>
      <c r="R1" s="44">
        <f>COUNTIF(Logic!$M$27:$U$27,Logic!O1)</f>
        <v>1</v>
      </c>
      <c r="S1" s="44">
        <f>COUNTIF(Logic!$M$27:$U$27,Logic!P1)</f>
        <v>0</v>
      </c>
      <c r="T1" s="44">
        <f>COUNTIF(Logic!$M$27:$U$27,Logic!Q1)</f>
        <v>0</v>
      </c>
      <c r="U1" s="45">
        <f>IF(SUM(R1:T1)&gt;0,1,0)</f>
        <v>1</v>
      </c>
      <c r="V1" s="35" t="str">
        <f t="shared" ref="V1:V12" si="0">IF(O1=$M$27,$M$27,IF(O1=$N$27,$N$27,IF(O1=$O$27,$O$27,IF(O1=$P$27,$P$27,IF(O1=$Q$27,$Q$27,IF(O1=$R$27,$R$27,IF(O1=$S$27,$S$27,IF(O1=$T$27,$T$27,$U$27))))))))</f>
        <v>C</v>
      </c>
      <c r="W1" s="35">
        <f t="shared" ref="W1:W12" si="1">IF(P1=$M$27,$M$27,IF(P1=$N$27,$N$27,IF(P1=$O$27,$O$27,IF(P1=$P$27,$P$27,IF(P1=$Q$27,$Q$27,IF(P1=$R$27,$R$27,IF(P1=$S$27,$S$27,IF(P1=$T$27,$T$27,$U$27))))))))</f>
        <v>0</v>
      </c>
      <c r="X1" s="35">
        <f t="shared" ref="X1:X12" si="2">IF(Q1=$M$27,$M$27,IF(Q1=$N$27,$N$27,IF(Q1=$O$27,$O$27,IF(Q1=$P$27,$P$27,IF(Q1=$Q$27,$Q$27,IF(Q1=$R$27,$R$27,IF(Q1=$S$27,$S$27,IF(Q1=$T$27,$T$27,$U$27))))))))</f>
        <v>0</v>
      </c>
      <c r="Y1" s="24" t="str">
        <f>IF(V1&lt;&gt;0,V1,IF(W1&lt;&gt;0,W1,X1))</f>
        <v>C</v>
      </c>
      <c r="Z1" s="35" t="str">
        <f>IF(AND(Y1&lt;&gt;0,Y1=$M$27),$M$28,IF(AND(Y1&lt;&gt;0,Y1=$N$27),$N$28,IF(AND(Y1&lt;&gt;0,Y1=$O$27),$O$28,IF(AND(Y1&lt;&gt;0,Y1=$P$27),$P$28,IF(AND(Y1&lt;&gt;0,Y1=$Q$27),$Q$28,IF(AND(Y1&lt;&gt;0,Y1=$R$27),$R$28,IF(AND(Y1&lt;&gt;0,Y1=$S$27),$S$28,IF(AND(Y1&lt;&gt;0,Y1=$T$27),$T$28,$U$28))))))))</f>
        <v>on</v>
      </c>
      <c r="AA1" s="35" t="str">
        <f>IF(AND(Y1&lt;&gt;0,Y1=$M$27),$M$29,IF(AND(Y1&lt;&gt;0,Y1=$N$27),$N$29,IF(AND(Y1&lt;&gt;0,Y1=$O$27),$O$29,IF(AND(Y1&lt;&gt;0,Y1=$P$27),$P$29,IF(AND(Y1&lt;&gt;0,Y1=$Q$27),$Q$29,IF(AND(Y1&lt;&gt;0,Y1=$R$27),$R$29,IF(AND(Y1&lt;&gt;0,Y1=$S$27),$S$29,IF(AND(Y1&lt;&gt;0,Y1=$T$27),$T$29,$U$29))))))))</f>
        <v>off</v>
      </c>
      <c r="AB1" s="10" t="s">
        <v>141</v>
      </c>
    </row>
    <row r="2" spans="1:36" ht="15">
      <c r="A2" s="19">
        <v>1</v>
      </c>
      <c r="B2" s="31" t="s">
        <v>0</v>
      </c>
      <c r="C2" s="31" t="s">
        <v>86</v>
      </c>
      <c r="D2" s="31" t="s">
        <v>85</v>
      </c>
      <c r="E2" s="31" t="s">
        <v>11</v>
      </c>
      <c r="F2" s="31" t="s">
        <v>84</v>
      </c>
      <c r="G2" s="31" t="s">
        <v>91</v>
      </c>
      <c r="H2" s="31" t="s">
        <v>1</v>
      </c>
      <c r="I2" s="31"/>
      <c r="J2" s="32"/>
      <c r="L2" s="20" t="s">
        <v>20</v>
      </c>
      <c r="M2" s="10" t="s">
        <v>101</v>
      </c>
      <c r="O2" s="46" t="s">
        <v>87</v>
      </c>
      <c r="P2" s="47" t="s">
        <v>16</v>
      </c>
      <c r="Q2" s="47" t="s">
        <v>140</v>
      </c>
      <c r="R2" s="16">
        <f>COUNTIF(Logic!$M$27:$U$27,Logic!O2)</f>
        <v>0</v>
      </c>
      <c r="S2" s="16">
        <f>COUNTIF(Logic!$M$27:$U$27,Logic!P2)</f>
        <v>0</v>
      </c>
      <c r="T2" s="16">
        <f>COUNTIF(Logic!$M$27:$U$27,Logic!Q2)</f>
        <v>0</v>
      </c>
      <c r="U2" s="48">
        <f t="shared" ref="U2:U12" si="3">IF(SUM(R2:T2)&gt;0,1,0)</f>
        <v>0</v>
      </c>
      <c r="V2" s="35">
        <f t="shared" si="0"/>
        <v>0</v>
      </c>
      <c r="W2" s="35">
        <f t="shared" si="1"/>
        <v>0</v>
      </c>
      <c r="X2" s="35">
        <f t="shared" si="2"/>
        <v>0</v>
      </c>
      <c r="Y2" s="24">
        <f t="shared" ref="Y2:Y12" si="4">IF(V2&lt;&gt;0,V2,IF(W2&lt;&gt;0,W2,X2))</f>
        <v>0</v>
      </c>
      <c r="Z2" s="35" t="str">
        <f t="shared" ref="Z2:Z12" si="5">IF(AND(Y2&lt;&gt;0,Y2=$M$27),$M$28,IF(AND(Y2&lt;&gt;0,Y2=$N$27),$N$28,IF(AND(Y2&lt;&gt;0,Y2=$O$27),$O$28,IF(AND(Y2&lt;&gt;0,Y2=$P$27),$P$28,IF(AND(Y2&lt;&gt;0,Y2=$Q$27),$Q$28,IF(AND(Y2&lt;&gt;0,Y2=$R$27),$R$28,IF(AND(Y2&lt;&gt;0,Y2=$S$27),$S$28,IF(AND(Y2&lt;&gt;0,Y2=$T$27),$T$28,$U$28))))))))</f>
        <v>on</v>
      </c>
      <c r="AA2" s="35" t="str">
        <f t="shared" ref="AA2:AA12" si="6">IF(AND(Y2&lt;&gt;0,Y2=$M$27),$M$29,IF(AND(Y2&lt;&gt;0,Y2=$N$27),$N$29,IF(AND(Y2&lt;&gt;0,Y2=$O$27),$O$29,IF(AND(Y2&lt;&gt;0,Y2=$P$27),$P$29,IF(AND(Y2&lt;&gt;0,Y2=$Q$27),$Q$29,IF(AND(Y2&lt;&gt;0,Y2=$R$27),$R$29,IF(AND(Y2&lt;&gt;0,Y2=$S$27),$S$29,IF(AND(Y2&lt;&gt;0,Y2=$T$27),$T$29,$U$29))))))))</f>
        <v>off</v>
      </c>
      <c r="AC2" s="38"/>
      <c r="AD2" s="38"/>
      <c r="AE2" s="38"/>
      <c r="AF2" s="38"/>
      <c r="AG2" s="38"/>
      <c r="AH2" s="38"/>
      <c r="AI2" s="38"/>
      <c r="AJ2" s="38"/>
    </row>
    <row r="3" spans="1:36" ht="15">
      <c r="A3" s="19">
        <f t="shared" ref="A3:A13" si="7">A2+1</f>
        <v>2</v>
      </c>
      <c r="B3" s="31" t="s">
        <v>84</v>
      </c>
      <c r="C3" s="31" t="s">
        <v>91</v>
      </c>
      <c r="D3" s="31" t="s">
        <v>1</v>
      </c>
      <c r="E3" s="31" t="s">
        <v>0</v>
      </c>
      <c r="F3" s="31" t="s">
        <v>86</v>
      </c>
      <c r="G3" s="31" t="s">
        <v>85</v>
      </c>
      <c r="H3" s="31" t="s">
        <v>87</v>
      </c>
      <c r="I3" s="31"/>
      <c r="J3" s="32"/>
      <c r="L3" s="20" t="s">
        <v>80</v>
      </c>
      <c r="M3" s="10" t="s">
        <v>103</v>
      </c>
      <c r="O3" s="46" t="s">
        <v>84</v>
      </c>
      <c r="P3" s="47" t="s">
        <v>131</v>
      </c>
      <c r="Q3" s="47" t="s">
        <v>126</v>
      </c>
      <c r="R3" s="16">
        <f>COUNTIF(Logic!$M$27:$U$27,Logic!O3)</f>
        <v>1</v>
      </c>
      <c r="S3" s="16">
        <f>COUNTIF(Logic!$M$27:$U$27,Logic!P3)</f>
        <v>0</v>
      </c>
      <c r="T3" s="16">
        <f>COUNTIF(Logic!$M$27:$U$27,Logic!Q3)</f>
        <v>0</v>
      </c>
      <c r="U3" s="48">
        <f t="shared" si="3"/>
        <v>1</v>
      </c>
      <c r="V3" s="35" t="str">
        <f t="shared" si="0"/>
        <v>D</v>
      </c>
      <c r="W3" s="35">
        <f t="shared" si="1"/>
        <v>0</v>
      </c>
      <c r="X3" s="35">
        <f t="shared" si="2"/>
        <v>0</v>
      </c>
      <c r="Y3" s="24" t="str">
        <f t="shared" si="4"/>
        <v>D</v>
      </c>
      <c r="Z3" s="35" t="str">
        <f t="shared" si="5"/>
        <v>on</v>
      </c>
      <c r="AA3" s="35" t="str">
        <f t="shared" si="6"/>
        <v>on</v>
      </c>
      <c r="AC3" s="38"/>
      <c r="AD3" s="38"/>
      <c r="AE3" s="38"/>
      <c r="AF3" s="38"/>
      <c r="AG3" s="38"/>
      <c r="AH3" s="38"/>
      <c r="AI3" s="38"/>
      <c r="AJ3" s="38"/>
    </row>
    <row r="4" spans="1:36" ht="15">
      <c r="A4" s="19">
        <f t="shared" si="7"/>
        <v>3</v>
      </c>
      <c r="B4" s="31" t="s">
        <v>86</v>
      </c>
      <c r="C4" s="31" t="s">
        <v>85</v>
      </c>
      <c r="D4" s="31" t="s">
        <v>87</v>
      </c>
      <c r="E4" s="31" t="s">
        <v>84</v>
      </c>
      <c r="F4" s="31" t="s">
        <v>91</v>
      </c>
      <c r="G4" s="31" t="s">
        <v>1</v>
      </c>
      <c r="H4" s="31" t="s">
        <v>89</v>
      </c>
      <c r="I4" s="31"/>
      <c r="J4" s="32"/>
      <c r="L4" s="20" t="s">
        <v>81</v>
      </c>
      <c r="M4" s="10" t="s">
        <v>104</v>
      </c>
      <c r="O4" s="46" t="s">
        <v>88</v>
      </c>
      <c r="P4" s="47" t="s">
        <v>14</v>
      </c>
      <c r="Q4" s="47" t="s">
        <v>134</v>
      </c>
      <c r="R4" s="16">
        <f>COUNTIF(Logic!$M$27:$U$27,Logic!O4)</f>
        <v>0</v>
      </c>
      <c r="S4" s="16">
        <f>COUNTIF(Logic!$M$27:$U$27,Logic!P4)</f>
        <v>0</v>
      </c>
      <c r="T4" s="16">
        <f>COUNTIF(Logic!$M$27:$U$27,Logic!Q4)</f>
        <v>0</v>
      </c>
      <c r="U4" s="48">
        <f t="shared" si="3"/>
        <v>0</v>
      </c>
      <c r="V4" s="35">
        <f t="shared" si="0"/>
        <v>0</v>
      </c>
      <c r="W4" s="35">
        <f t="shared" si="1"/>
        <v>0</v>
      </c>
      <c r="X4" s="35">
        <f t="shared" si="2"/>
        <v>0</v>
      </c>
      <c r="Y4" s="24">
        <f t="shared" si="4"/>
        <v>0</v>
      </c>
      <c r="Z4" s="35" t="str">
        <f t="shared" si="5"/>
        <v>on</v>
      </c>
      <c r="AA4" s="35" t="str">
        <f t="shared" si="6"/>
        <v>off</v>
      </c>
      <c r="AC4" s="38"/>
      <c r="AD4" s="38"/>
      <c r="AE4" s="38"/>
      <c r="AF4" s="38"/>
      <c r="AG4" s="38"/>
      <c r="AH4" s="38"/>
      <c r="AI4" s="38"/>
      <c r="AJ4" s="38"/>
    </row>
    <row r="5" spans="1:36" ht="15">
      <c r="A5" s="19">
        <f t="shared" si="7"/>
        <v>4</v>
      </c>
      <c r="B5" s="31" t="s">
        <v>91</v>
      </c>
      <c r="C5" s="31" t="s">
        <v>1</v>
      </c>
      <c r="D5" s="31" t="s">
        <v>89</v>
      </c>
      <c r="E5" s="31" t="s">
        <v>86</v>
      </c>
      <c r="F5" s="31" t="s">
        <v>85</v>
      </c>
      <c r="G5" s="31" t="s">
        <v>87</v>
      </c>
      <c r="H5" s="31" t="s">
        <v>88</v>
      </c>
      <c r="I5" s="31"/>
      <c r="J5" s="32"/>
      <c r="L5" s="20" t="s">
        <v>21</v>
      </c>
      <c r="M5" s="10" t="s">
        <v>105</v>
      </c>
      <c r="O5" s="46" t="s">
        <v>91</v>
      </c>
      <c r="P5" s="47" t="s">
        <v>19</v>
      </c>
      <c r="Q5" s="47" t="s">
        <v>135</v>
      </c>
      <c r="R5" s="16">
        <f>COUNTIF(Logic!$M$27:$U$27,Logic!O5)</f>
        <v>1</v>
      </c>
      <c r="S5" s="16">
        <f>COUNTIF(Logic!$M$27:$U$27,Logic!P5)</f>
        <v>0</v>
      </c>
      <c r="T5" s="16">
        <f>COUNTIF(Logic!$M$27:$U$27,Logic!Q5)</f>
        <v>0</v>
      </c>
      <c r="U5" s="48">
        <f t="shared" si="3"/>
        <v>1</v>
      </c>
      <c r="V5" s="35" t="str">
        <f t="shared" si="0"/>
        <v>E</v>
      </c>
      <c r="W5" s="35">
        <f t="shared" si="1"/>
        <v>0</v>
      </c>
      <c r="X5" s="35">
        <f t="shared" si="2"/>
        <v>0</v>
      </c>
      <c r="Y5" s="24" t="str">
        <f t="shared" si="4"/>
        <v>E</v>
      </c>
      <c r="Z5" s="35" t="str">
        <f t="shared" si="5"/>
        <v>on</v>
      </c>
      <c r="AA5" s="35" t="str">
        <f t="shared" si="6"/>
        <v>on</v>
      </c>
      <c r="AC5" s="38"/>
      <c r="AD5" s="38"/>
      <c r="AE5" s="38"/>
      <c r="AF5" s="38"/>
      <c r="AG5" s="38"/>
      <c r="AH5" s="38"/>
      <c r="AI5" s="38"/>
      <c r="AJ5" s="38"/>
    </row>
    <row r="6" spans="1:36" ht="15">
      <c r="A6" s="19">
        <f t="shared" si="7"/>
        <v>5</v>
      </c>
      <c r="B6" s="31" t="s">
        <v>85</v>
      </c>
      <c r="C6" s="31" t="s">
        <v>87</v>
      </c>
      <c r="D6" s="31" t="s">
        <v>88</v>
      </c>
      <c r="E6" s="31" t="s">
        <v>91</v>
      </c>
      <c r="F6" s="31" t="s">
        <v>1</v>
      </c>
      <c r="G6" s="31" t="s">
        <v>89</v>
      </c>
      <c r="H6" s="31" t="s">
        <v>90</v>
      </c>
      <c r="I6" s="31"/>
      <c r="J6" s="32"/>
      <c r="L6" s="20" t="s">
        <v>22</v>
      </c>
      <c r="M6" s="10" t="s">
        <v>106</v>
      </c>
      <c r="O6" s="46" t="s">
        <v>12</v>
      </c>
      <c r="P6" s="47" t="s">
        <v>127</v>
      </c>
      <c r="Q6" s="47" t="s">
        <v>136</v>
      </c>
      <c r="R6" s="16">
        <f>COUNTIF(Logic!$M$27:$U$27,Logic!O6)</f>
        <v>1</v>
      </c>
      <c r="S6" s="16">
        <f>COUNTIF(Logic!$M$27:$U$27,Logic!P6)</f>
        <v>0</v>
      </c>
      <c r="T6" s="16">
        <f>COUNTIF(Logic!$M$27:$U$27,Logic!Q6)</f>
        <v>0</v>
      </c>
      <c r="U6" s="48">
        <f t="shared" si="3"/>
        <v>1</v>
      </c>
      <c r="V6" s="35" t="str">
        <f t="shared" si="0"/>
        <v>F</v>
      </c>
      <c r="W6" s="35">
        <f t="shared" si="1"/>
        <v>0</v>
      </c>
      <c r="X6" s="35">
        <f t="shared" si="2"/>
        <v>0</v>
      </c>
      <c r="Y6" s="24" t="str">
        <f t="shared" si="4"/>
        <v>F</v>
      </c>
      <c r="Z6" s="35" t="str">
        <f t="shared" si="5"/>
        <v>on</v>
      </c>
      <c r="AA6" s="35" t="str">
        <f t="shared" si="6"/>
        <v>off</v>
      </c>
      <c r="AC6" s="38"/>
      <c r="AD6" s="38"/>
      <c r="AE6" s="38"/>
      <c r="AF6" s="38"/>
      <c r="AG6" s="38"/>
      <c r="AH6" s="38"/>
      <c r="AI6" s="38"/>
      <c r="AJ6" s="38"/>
    </row>
    <row r="7" spans="1:36" ht="15">
      <c r="A7" s="19">
        <f t="shared" si="7"/>
        <v>6</v>
      </c>
      <c r="B7" s="31" t="s">
        <v>17</v>
      </c>
      <c r="C7" s="31" t="s">
        <v>15</v>
      </c>
      <c r="D7" s="31" t="s">
        <v>13</v>
      </c>
      <c r="E7" s="31" t="s">
        <v>18</v>
      </c>
      <c r="F7" s="31" t="s">
        <v>16</v>
      </c>
      <c r="G7" s="31" t="s">
        <v>14</v>
      </c>
      <c r="H7" s="31" t="s">
        <v>12</v>
      </c>
      <c r="I7" s="31"/>
      <c r="J7" s="32"/>
      <c r="L7" s="20" t="s">
        <v>24</v>
      </c>
      <c r="M7" s="10" t="s">
        <v>107</v>
      </c>
      <c r="O7" s="46" t="s">
        <v>1</v>
      </c>
      <c r="P7" s="47" t="s">
        <v>17</v>
      </c>
      <c r="Q7" s="47" t="s">
        <v>137</v>
      </c>
      <c r="R7" s="16">
        <f>COUNTIF(Logic!$M$27:$U$27,Logic!O7)</f>
        <v>0</v>
      </c>
      <c r="S7" s="16">
        <f>COUNTIF(Logic!$M$27:$U$27,Logic!P7)</f>
        <v>0</v>
      </c>
      <c r="T7" s="16">
        <f>COUNTIF(Logic!$M$27:$U$27,Logic!Q7)</f>
        <v>0</v>
      </c>
      <c r="U7" s="48">
        <f t="shared" si="3"/>
        <v>0</v>
      </c>
      <c r="V7" s="35">
        <f t="shared" si="0"/>
        <v>0</v>
      </c>
      <c r="W7" s="35">
        <f t="shared" si="1"/>
        <v>0</v>
      </c>
      <c r="X7" s="35">
        <f t="shared" si="2"/>
        <v>0</v>
      </c>
      <c r="Y7" s="24">
        <f t="shared" si="4"/>
        <v>0</v>
      </c>
      <c r="Z7" s="35" t="str">
        <f t="shared" si="5"/>
        <v>on</v>
      </c>
      <c r="AA7" s="35" t="str">
        <f t="shared" si="6"/>
        <v>off</v>
      </c>
      <c r="AC7" s="38"/>
      <c r="AD7" s="38"/>
      <c r="AE7" s="38"/>
      <c r="AF7" s="38"/>
      <c r="AG7" s="38"/>
      <c r="AH7" s="38"/>
      <c r="AI7" s="38"/>
      <c r="AJ7" s="38"/>
    </row>
    <row r="8" spans="1:36" ht="15">
      <c r="A8" s="19">
        <f t="shared" si="7"/>
        <v>7</v>
      </c>
      <c r="B8" s="31" t="s">
        <v>16</v>
      </c>
      <c r="C8" s="31" t="s">
        <v>14</v>
      </c>
      <c r="D8" s="31" t="s">
        <v>12</v>
      </c>
      <c r="E8" s="31" t="s">
        <v>17</v>
      </c>
      <c r="F8" s="31" t="s">
        <v>15</v>
      </c>
      <c r="G8" s="31" t="s">
        <v>13</v>
      </c>
      <c r="H8" s="31" t="s">
        <v>11</v>
      </c>
      <c r="I8" s="31"/>
      <c r="J8" s="32"/>
      <c r="L8" s="20" t="s">
        <v>27</v>
      </c>
      <c r="M8" s="10" t="s">
        <v>108</v>
      </c>
      <c r="O8" s="46" t="s">
        <v>0</v>
      </c>
      <c r="P8" s="47" t="s">
        <v>138</v>
      </c>
      <c r="Q8" s="47" t="s">
        <v>129</v>
      </c>
      <c r="R8" s="16">
        <f>COUNTIF(Logic!$M$27:$U$27,Logic!O8)</f>
        <v>1</v>
      </c>
      <c r="S8" s="16">
        <f>COUNTIF(Logic!$M$27:$U$27,Logic!P8)</f>
        <v>0</v>
      </c>
      <c r="T8" s="16">
        <f>COUNTIF(Logic!$M$27:$U$27,Logic!Q8)</f>
        <v>0</v>
      </c>
      <c r="U8" s="48">
        <f t="shared" si="3"/>
        <v>1</v>
      </c>
      <c r="V8" s="35" t="str">
        <f t="shared" si="0"/>
        <v>G</v>
      </c>
      <c r="W8" s="35">
        <f t="shared" si="1"/>
        <v>0</v>
      </c>
      <c r="X8" s="35">
        <f t="shared" si="2"/>
        <v>0</v>
      </c>
      <c r="Y8" s="24" t="str">
        <f t="shared" si="4"/>
        <v>G</v>
      </c>
      <c r="Z8" s="35" t="str">
        <f t="shared" si="5"/>
        <v>on</v>
      </c>
      <c r="AA8" s="35" t="str">
        <f t="shared" si="6"/>
        <v>off</v>
      </c>
      <c r="AC8" s="38"/>
      <c r="AD8" s="38"/>
      <c r="AE8" s="38"/>
      <c r="AF8" s="38"/>
      <c r="AG8" s="38"/>
      <c r="AH8" s="38"/>
      <c r="AI8" s="38"/>
      <c r="AJ8" s="38"/>
    </row>
    <row r="9" spans="1:36" ht="15">
      <c r="A9" s="19">
        <f t="shared" si="7"/>
        <v>8</v>
      </c>
      <c r="B9" s="31" t="s">
        <v>15</v>
      </c>
      <c r="C9" s="31" t="s">
        <v>13</v>
      </c>
      <c r="D9" s="31" t="s">
        <v>11</v>
      </c>
      <c r="E9" s="31" t="s">
        <v>16</v>
      </c>
      <c r="F9" s="31" t="s">
        <v>14</v>
      </c>
      <c r="G9" s="31" t="s">
        <v>12</v>
      </c>
      <c r="H9" s="31" t="s">
        <v>0</v>
      </c>
      <c r="I9" s="31"/>
      <c r="J9" s="32"/>
      <c r="L9" s="20" t="s">
        <v>28</v>
      </c>
      <c r="M9" s="10" t="s">
        <v>109</v>
      </c>
      <c r="O9" s="46" t="s">
        <v>89</v>
      </c>
      <c r="P9" s="47" t="s">
        <v>15</v>
      </c>
      <c r="Q9" s="47"/>
      <c r="R9" s="16">
        <f>COUNTIF(Logic!$M$27:$U$27,Logic!O9)</f>
        <v>0</v>
      </c>
      <c r="S9" s="16">
        <f>COUNTIF(Logic!$M$27:$U$27,Logic!P9)</f>
        <v>0</v>
      </c>
      <c r="T9" s="16">
        <f>COUNTIF(Logic!$M$27:$U$27,Logic!Q9)</f>
        <v>2</v>
      </c>
      <c r="U9" s="48">
        <f t="shared" si="3"/>
        <v>1</v>
      </c>
      <c r="V9" s="35">
        <f t="shared" si="0"/>
        <v>0</v>
      </c>
      <c r="W9" s="35">
        <f t="shared" si="1"/>
        <v>0</v>
      </c>
      <c r="X9" s="35">
        <f t="shared" si="2"/>
        <v>0</v>
      </c>
      <c r="Y9" s="24">
        <f t="shared" si="4"/>
        <v>0</v>
      </c>
      <c r="Z9" s="35" t="str">
        <f t="shared" si="5"/>
        <v>on</v>
      </c>
      <c r="AA9" s="35" t="str">
        <f t="shared" si="6"/>
        <v>off</v>
      </c>
      <c r="AC9" s="38"/>
      <c r="AD9" s="38"/>
      <c r="AE9" s="38"/>
      <c r="AF9" s="38"/>
      <c r="AG9" s="38"/>
      <c r="AH9" s="38"/>
      <c r="AI9" s="38"/>
      <c r="AJ9" s="38"/>
    </row>
    <row r="10" spans="1:36" ht="15">
      <c r="A10" s="19">
        <f t="shared" si="7"/>
        <v>9</v>
      </c>
      <c r="B10" s="31" t="s">
        <v>14</v>
      </c>
      <c r="C10" s="31" t="s">
        <v>12</v>
      </c>
      <c r="D10" s="31" t="s">
        <v>0</v>
      </c>
      <c r="E10" s="31" t="s">
        <v>15</v>
      </c>
      <c r="F10" s="31" t="s">
        <v>13</v>
      </c>
      <c r="G10" s="31" t="s">
        <v>11</v>
      </c>
      <c r="H10" s="31" t="s">
        <v>84</v>
      </c>
      <c r="I10" s="31"/>
      <c r="J10" s="32"/>
      <c r="L10" s="20" t="s">
        <v>23</v>
      </c>
      <c r="M10" s="10" t="s">
        <v>110</v>
      </c>
      <c r="O10" s="46" t="s">
        <v>86</v>
      </c>
      <c r="P10" s="47" t="s">
        <v>132</v>
      </c>
      <c r="Q10" s="47" t="s">
        <v>125</v>
      </c>
      <c r="R10" s="16">
        <f>COUNTIF(Logic!$M$27:$U$27,Logic!O10)</f>
        <v>1</v>
      </c>
      <c r="S10" s="16">
        <f>COUNTIF(Logic!$M$27:$U$27,Logic!P10)</f>
        <v>0</v>
      </c>
      <c r="T10" s="16">
        <f>COUNTIF(Logic!$M$27:$U$27,Logic!Q10)</f>
        <v>0</v>
      </c>
      <c r="U10" s="48">
        <f t="shared" si="3"/>
        <v>1</v>
      </c>
      <c r="V10" s="35" t="str">
        <f t="shared" si="0"/>
        <v>A</v>
      </c>
      <c r="W10" s="35">
        <f t="shared" si="1"/>
        <v>0</v>
      </c>
      <c r="X10" s="35">
        <f t="shared" si="2"/>
        <v>0</v>
      </c>
      <c r="Y10" s="24" t="str">
        <f t="shared" si="4"/>
        <v>A</v>
      </c>
      <c r="Z10" s="35" t="str">
        <f t="shared" si="5"/>
        <v>on</v>
      </c>
      <c r="AA10" s="35" t="str">
        <f t="shared" si="6"/>
        <v>on</v>
      </c>
      <c r="AC10" s="38"/>
      <c r="AD10" s="38"/>
      <c r="AE10" s="38"/>
      <c r="AF10" s="38"/>
      <c r="AG10" s="38"/>
      <c r="AH10" s="38"/>
      <c r="AI10" s="38"/>
      <c r="AJ10" s="38"/>
    </row>
    <row r="11" spans="1:36" ht="15">
      <c r="A11" s="19">
        <f t="shared" si="7"/>
        <v>10</v>
      </c>
      <c r="B11" s="31" t="s">
        <v>13</v>
      </c>
      <c r="C11" s="31" t="s">
        <v>11</v>
      </c>
      <c r="D11" s="31" t="s">
        <v>84</v>
      </c>
      <c r="E11" s="31" t="s">
        <v>14</v>
      </c>
      <c r="F11" s="31" t="s">
        <v>12</v>
      </c>
      <c r="G11" s="31" t="s">
        <v>0</v>
      </c>
      <c r="H11" s="31" t="s">
        <v>86</v>
      </c>
      <c r="I11" s="31"/>
      <c r="J11" s="32"/>
      <c r="L11" s="20" t="s">
        <v>25</v>
      </c>
      <c r="M11" s="10" t="s">
        <v>111</v>
      </c>
      <c r="O11" s="46" t="s">
        <v>90</v>
      </c>
      <c r="P11" s="47" t="s">
        <v>13</v>
      </c>
      <c r="Q11" s="47" t="s">
        <v>139</v>
      </c>
      <c r="R11" s="16">
        <f>COUNTIF(Logic!$M$27:$U$27,Logic!O11)</f>
        <v>0</v>
      </c>
      <c r="S11" s="16">
        <f>COUNTIF(Logic!$M$27:$U$27,Logic!P11)</f>
        <v>0</v>
      </c>
      <c r="T11" s="16">
        <f>COUNTIF(Logic!$M$27:$U$27,Logic!Q11)</f>
        <v>0</v>
      </c>
      <c r="U11" s="48">
        <f t="shared" si="3"/>
        <v>0</v>
      </c>
      <c r="V11" s="35">
        <f t="shared" si="0"/>
        <v>0</v>
      </c>
      <c r="W11" s="35">
        <f t="shared" si="1"/>
        <v>0</v>
      </c>
      <c r="X11" s="35">
        <f t="shared" si="2"/>
        <v>0</v>
      </c>
      <c r="Y11" s="24">
        <f t="shared" si="4"/>
        <v>0</v>
      </c>
      <c r="Z11" s="35" t="str">
        <f t="shared" si="5"/>
        <v>on</v>
      </c>
      <c r="AA11" s="35" t="str">
        <f t="shared" si="6"/>
        <v>off</v>
      </c>
      <c r="AC11" s="38"/>
      <c r="AD11" s="38"/>
      <c r="AE11" s="38"/>
      <c r="AF11" s="38"/>
      <c r="AG11" s="38"/>
      <c r="AH11" s="38"/>
      <c r="AI11" s="38"/>
      <c r="AJ11" s="38"/>
    </row>
    <row r="12" spans="1:36" ht="15.75" thickBot="1">
      <c r="A12" s="19">
        <f t="shared" si="7"/>
        <v>11</v>
      </c>
      <c r="B12" s="31" t="s">
        <v>12</v>
      </c>
      <c r="C12" s="31" t="s">
        <v>0</v>
      </c>
      <c r="D12" s="31" t="s">
        <v>86</v>
      </c>
      <c r="E12" s="31" t="s">
        <v>13</v>
      </c>
      <c r="F12" s="31" t="s">
        <v>11</v>
      </c>
      <c r="G12" s="31" t="s">
        <v>84</v>
      </c>
      <c r="H12" s="31" t="s">
        <v>91</v>
      </c>
      <c r="I12" s="31"/>
      <c r="J12" s="32"/>
      <c r="L12" s="20" t="s">
        <v>26</v>
      </c>
      <c r="M12" s="10" t="s">
        <v>112</v>
      </c>
      <c r="O12" s="49" t="s">
        <v>85</v>
      </c>
      <c r="P12" s="50" t="s">
        <v>18</v>
      </c>
      <c r="Q12" s="50" t="s">
        <v>130</v>
      </c>
      <c r="R12" s="51">
        <f>COUNTIF(Logic!$M$27:$U$27,Logic!O12)</f>
        <v>1</v>
      </c>
      <c r="S12" s="51">
        <f>COUNTIF(Logic!$M$27:$U$27,Logic!P12)</f>
        <v>0</v>
      </c>
      <c r="T12" s="51">
        <f>COUNTIF(Logic!$M$27:$U$27,Logic!Q12)</f>
        <v>0</v>
      </c>
      <c r="U12" s="71">
        <f t="shared" si="3"/>
        <v>1</v>
      </c>
      <c r="V12" s="35" t="str">
        <f>IF(O12=$M$27,$M$27,IF(O12=$N$27,$N$27,IF(O12=$O$27,$O$27,IF(O12=$P$27,$P$27,IF(O12=$Q$27,$Q$27,IF(O12=$R$27,$R$27,IF(O12=$S$27,$S$27,IF(O12=$T$27,$T$27,$U$27))))))))</f>
        <v>B</v>
      </c>
      <c r="W12" s="35">
        <f>IF(P12=$M$27,$M$27,IF(P12=$N$27,$N$27,IF(P12=$O$27,$O$27,IF(P12=$P$27,$P$27,IF(P12=$Q$27,$Q$27,IF(P12=$R$27,$R$27,IF(P12=$S$27,$S$27,IF(P12=$T$27,$T$27,$U$27))))))))</f>
        <v>0</v>
      </c>
      <c r="X12" s="35">
        <f>IF(Q12=$M$27,$M$27,IF(Q12=$N$27,$N$27,IF(Q12=$O$27,$O$27,IF(Q12=$P$27,$P$27,IF(Q12=$Q$27,$Q$27,IF(Q12=$R$27,$R$27,IF(Q12=$S$27,$S$27,IF(Q12=$T$27,$T$27,$U$27))))))))</f>
        <v>0</v>
      </c>
      <c r="Y12" s="24" t="str">
        <f t="shared" si="4"/>
        <v>B</v>
      </c>
      <c r="Z12" s="35" t="str">
        <f t="shared" si="5"/>
        <v>on</v>
      </c>
      <c r="AA12" s="35" t="str">
        <f t="shared" si="6"/>
        <v>on</v>
      </c>
      <c r="AC12" s="38"/>
      <c r="AD12" s="38"/>
      <c r="AE12" s="38"/>
      <c r="AF12" s="38"/>
      <c r="AG12" s="38"/>
      <c r="AH12" s="38"/>
      <c r="AI12" s="38"/>
      <c r="AJ12" s="38"/>
    </row>
    <row r="13" spans="1:36">
      <c r="A13" s="19">
        <f t="shared" si="7"/>
        <v>12</v>
      </c>
      <c r="B13" s="31" t="s">
        <v>11</v>
      </c>
      <c r="C13" s="31" t="s">
        <v>84</v>
      </c>
      <c r="D13" s="31" t="s">
        <v>91</v>
      </c>
      <c r="E13" s="31" t="s">
        <v>12</v>
      </c>
      <c r="F13" s="31" t="s">
        <v>0</v>
      </c>
      <c r="G13" s="31" t="s">
        <v>86</v>
      </c>
      <c r="H13" s="31" t="s">
        <v>85</v>
      </c>
      <c r="I13" s="31"/>
      <c r="J13" s="32"/>
      <c r="U13" s="72" t="s">
        <v>175</v>
      </c>
      <c r="Y13" s="72" t="s">
        <v>175</v>
      </c>
      <c r="Z13" s="72" t="s">
        <v>175</v>
      </c>
      <c r="AA13" s="72" t="s">
        <v>175</v>
      </c>
      <c r="AC13" s="38"/>
      <c r="AD13" s="38"/>
      <c r="AE13" s="38"/>
      <c r="AF13" s="38"/>
      <c r="AG13" s="38"/>
      <c r="AH13" s="38"/>
      <c r="AI13" s="38"/>
      <c r="AJ13" s="38"/>
    </row>
    <row r="14" spans="1:36">
      <c r="A14" s="10" t="s">
        <v>98</v>
      </c>
      <c r="B14" s="11">
        <f>IF(FretMachine!$C$12=B2,A2,IF(FretMachine!$C$12=B3,A3,IF(FretMachine!$C$12=B4,A4,IF(FretMachine!$C$12=B5,A5,IF(FretMachine!$C$12=B6,A6,IF(FretMachine!$C$12=B7,A7,IF(FretMachine!$C$12=B8,A8,IF(FretMachine!$C$12=B9,A9,IF(FretMachine!$C$12=B10,A10,IF(FretMachine!$C$12=B11,A11,IF(FretMachine!$C$12=B12,A12,A13)))))))))))</f>
        <v>12</v>
      </c>
      <c r="C14" s="33" t="str">
        <f>FretMachine!$C$12</f>
        <v>C</v>
      </c>
      <c r="AC14" s="17"/>
      <c r="AD14" s="33"/>
      <c r="AJ14" s="17"/>
    </row>
    <row r="15" spans="1:36">
      <c r="A15" s="10" t="s">
        <v>96</v>
      </c>
      <c r="B15" s="12">
        <v>1</v>
      </c>
      <c r="C15" s="8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2">
        <v>8</v>
      </c>
      <c r="J15" s="12">
        <v>9</v>
      </c>
      <c r="M15" s="27" t="s">
        <v>85</v>
      </c>
      <c r="N15" s="27" t="s">
        <v>11</v>
      </c>
      <c r="O15" s="27" t="s">
        <v>84</v>
      </c>
      <c r="P15" s="27" t="s">
        <v>91</v>
      </c>
      <c r="Q15" s="27" t="s">
        <v>12</v>
      </c>
      <c r="R15" s="27" t="s">
        <v>0</v>
      </c>
      <c r="S15" s="27" t="s">
        <v>93</v>
      </c>
      <c r="T15" s="27" t="s">
        <v>113</v>
      </c>
      <c r="U15" s="27" t="s">
        <v>114</v>
      </c>
      <c r="V15" s="27"/>
      <c r="W15" s="27"/>
      <c r="X15" s="27"/>
      <c r="Y15" s="27"/>
      <c r="Z15" s="27"/>
      <c r="AA15" s="27"/>
      <c r="AC15" s="17"/>
      <c r="AD15" s="39"/>
      <c r="AE15" s="17"/>
      <c r="AF15" s="17"/>
      <c r="AG15" s="17"/>
      <c r="AH15" s="17"/>
      <c r="AI15" s="17"/>
      <c r="AJ15" s="17"/>
    </row>
    <row r="16" spans="1:36">
      <c r="A16" s="10" t="s">
        <v>94</v>
      </c>
      <c r="B16" s="13" t="str">
        <f>LOOKUP($B$14,A$2:$A$13,B2:B13)</f>
        <v>C</v>
      </c>
      <c r="C16" s="13" t="str">
        <f>LOOKUP($B$14,$A$2:B$13,C2:C13)</f>
        <v>D</v>
      </c>
      <c r="D16" s="13" t="str">
        <f>LOOKUP($B$14,$A$2:C$13,D2:D13)</f>
        <v>E</v>
      </c>
      <c r="E16" s="13" t="str">
        <f>LOOKUP($B$14,$A$2:D$13,E2:E13)</f>
        <v>F</v>
      </c>
      <c r="F16" s="13" t="str">
        <f>LOOKUP($B$14,$A$2:E$13,F2:F13)</f>
        <v>G</v>
      </c>
      <c r="G16" s="13" t="str">
        <f>LOOKUP($B$14,$A$2:F$13,G2:G13)</f>
        <v>A</v>
      </c>
      <c r="H16" s="13" t="str">
        <f>LOOKUP($B$14,$A$2:G$13,H2:H13)</f>
        <v>B</v>
      </c>
      <c r="I16" s="13">
        <f>LOOKUP($B$14,$A$2:H$13,I2:I13)</f>
        <v>0</v>
      </c>
      <c r="J16" s="24">
        <f>LOOKUP($B$14,$A$2:I$13,J2:J13)</f>
        <v>0</v>
      </c>
      <c r="L16" s="26" t="s">
        <v>94</v>
      </c>
      <c r="M16" s="10" t="s">
        <v>102</v>
      </c>
      <c r="N16" s="10">
        <v>16</v>
      </c>
      <c r="O16" s="10">
        <v>16</v>
      </c>
      <c r="P16" s="10">
        <v>16</v>
      </c>
      <c r="Q16" s="10">
        <v>16</v>
      </c>
      <c r="R16" s="10">
        <v>16</v>
      </c>
      <c r="S16" s="10">
        <v>16</v>
      </c>
      <c r="T16" s="10">
        <v>16</v>
      </c>
      <c r="U16" s="10">
        <v>16</v>
      </c>
      <c r="AC16" s="40"/>
      <c r="AD16" s="40"/>
      <c r="AE16" s="40"/>
      <c r="AF16" s="40"/>
      <c r="AG16" s="40"/>
      <c r="AH16" s="40"/>
      <c r="AI16" s="40"/>
      <c r="AJ16" s="40"/>
    </row>
    <row r="17" spans="1:36">
      <c r="A17" s="10" t="s">
        <v>95</v>
      </c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L17" s="26" t="s">
        <v>94</v>
      </c>
      <c r="M17" s="10" t="s">
        <v>115</v>
      </c>
      <c r="N17" s="10">
        <f t="shared" ref="N17:U26" si="8">N16+19</f>
        <v>35</v>
      </c>
      <c r="O17" s="10">
        <f t="shared" si="8"/>
        <v>35</v>
      </c>
      <c r="P17" s="10">
        <f t="shared" si="8"/>
        <v>35</v>
      </c>
      <c r="Q17" s="10">
        <f t="shared" si="8"/>
        <v>35</v>
      </c>
      <c r="R17" s="10">
        <f t="shared" si="8"/>
        <v>35</v>
      </c>
      <c r="S17" s="10">
        <f t="shared" si="8"/>
        <v>35</v>
      </c>
      <c r="T17" s="10">
        <f t="shared" si="8"/>
        <v>35</v>
      </c>
      <c r="U17" s="10">
        <f t="shared" si="8"/>
        <v>35</v>
      </c>
    </row>
    <row r="18" spans="1:36">
      <c r="A18" s="10" t="s">
        <v>97</v>
      </c>
      <c r="B18" s="15" t="s">
        <v>92</v>
      </c>
      <c r="C18" s="15" t="s">
        <v>92</v>
      </c>
      <c r="D18" s="15" t="s">
        <v>93</v>
      </c>
      <c r="E18" s="15" t="s">
        <v>92</v>
      </c>
      <c r="F18" s="15" t="s">
        <v>92</v>
      </c>
      <c r="G18" s="15" t="s">
        <v>92</v>
      </c>
      <c r="H18" s="15" t="s">
        <v>93</v>
      </c>
      <c r="I18" s="16"/>
      <c r="L18" s="26" t="s">
        <v>94</v>
      </c>
      <c r="M18" s="10" t="s">
        <v>116</v>
      </c>
      <c r="N18" s="10">
        <f t="shared" si="8"/>
        <v>54</v>
      </c>
      <c r="O18" s="10">
        <f t="shared" si="8"/>
        <v>54</v>
      </c>
      <c r="P18" s="10">
        <f t="shared" si="8"/>
        <v>54</v>
      </c>
      <c r="Q18" s="10">
        <f t="shared" si="8"/>
        <v>54</v>
      </c>
      <c r="R18" s="10">
        <f t="shared" si="8"/>
        <v>54</v>
      </c>
      <c r="S18" s="10">
        <f t="shared" si="8"/>
        <v>54</v>
      </c>
      <c r="T18" s="10">
        <f t="shared" si="8"/>
        <v>54</v>
      </c>
      <c r="U18" s="10">
        <f t="shared" si="8"/>
        <v>54</v>
      </c>
      <c r="AC18" s="36"/>
      <c r="AD18" s="36"/>
      <c r="AE18" s="36"/>
      <c r="AF18" s="36"/>
      <c r="AG18" s="36"/>
      <c r="AH18" s="36"/>
      <c r="AI18" s="36"/>
      <c r="AJ18" s="36"/>
    </row>
    <row r="19" spans="1:36">
      <c r="L19" s="26" t="s">
        <v>94</v>
      </c>
      <c r="M19" s="10" t="s">
        <v>117</v>
      </c>
      <c r="N19" s="10">
        <f t="shared" si="8"/>
        <v>73</v>
      </c>
      <c r="O19" s="10">
        <f t="shared" si="8"/>
        <v>73</v>
      </c>
      <c r="P19" s="10">
        <f t="shared" si="8"/>
        <v>73</v>
      </c>
      <c r="Q19" s="10">
        <f t="shared" si="8"/>
        <v>73</v>
      </c>
      <c r="R19" s="10">
        <f t="shared" si="8"/>
        <v>73</v>
      </c>
      <c r="S19" s="10">
        <f t="shared" si="8"/>
        <v>73</v>
      </c>
      <c r="T19" s="10">
        <f t="shared" si="8"/>
        <v>73</v>
      </c>
      <c r="U19" s="10">
        <f t="shared" si="8"/>
        <v>73</v>
      </c>
      <c r="AC19" s="36"/>
      <c r="AD19" s="36"/>
      <c r="AE19" s="36"/>
      <c r="AF19" s="36"/>
      <c r="AG19" s="36"/>
      <c r="AH19" s="36"/>
      <c r="AI19" s="36"/>
      <c r="AJ19" s="36"/>
    </row>
    <row r="20" spans="1:36">
      <c r="A20" s="17" t="s">
        <v>80</v>
      </c>
      <c r="B20" s="18">
        <v>1</v>
      </c>
      <c r="C20" s="18">
        <v>2</v>
      </c>
      <c r="D20" s="18">
        <v>3</v>
      </c>
      <c r="E20" s="18">
        <v>4</v>
      </c>
      <c r="F20" s="18">
        <v>5</v>
      </c>
      <c r="G20" s="18">
        <v>6</v>
      </c>
      <c r="H20" s="18">
        <v>7</v>
      </c>
      <c r="I20" s="18">
        <v>8</v>
      </c>
      <c r="J20" s="18">
        <v>9</v>
      </c>
      <c r="L20" s="26" t="s">
        <v>94</v>
      </c>
      <c r="M20" s="10" t="s">
        <v>118</v>
      </c>
      <c r="N20" s="10">
        <f t="shared" si="8"/>
        <v>92</v>
      </c>
      <c r="O20" s="10">
        <f t="shared" si="8"/>
        <v>92</v>
      </c>
      <c r="P20" s="10">
        <f t="shared" si="8"/>
        <v>92</v>
      </c>
      <c r="Q20" s="10">
        <f t="shared" si="8"/>
        <v>92</v>
      </c>
      <c r="R20" s="10">
        <f t="shared" si="8"/>
        <v>92</v>
      </c>
      <c r="S20" s="10">
        <f t="shared" si="8"/>
        <v>92</v>
      </c>
      <c r="T20" s="10">
        <f t="shared" si="8"/>
        <v>92</v>
      </c>
      <c r="U20" s="10">
        <f t="shared" si="8"/>
        <v>92</v>
      </c>
      <c r="AC20" s="36"/>
      <c r="AD20" s="36"/>
      <c r="AE20" s="36"/>
      <c r="AF20" s="36"/>
      <c r="AG20" s="36"/>
      <c r="AH20" s="36"/>
      <c r="AI20" s="36"/>
      <c r="AJ20" s="36"/>
    </row>
    <row r="21" spans="1:36">
      <c r="A21" s="19">
        <v>1</v>
      </c>
      <c r="B21" s="9" t="s">
        <v>0</v>
      </c>
      <c r="C21" s="31" t="s">
        <v>86</v>
      </c>
      <c r="D21" s="9" t="s">
        <v>13</v>
      </c>
      <c r="E21" s="9" t="s">
        <v>11</v>
      </c>
      <c r="F21" s="9" t="s">
        <v>84</v>
      </c>
      <c r="G21" s="9" t="s">
        <v>91</v>
      </c>
      <c r="H21" s="9" t="s">
        <v>1</v>
      </c>
      <c r="I21" s="9"/>
      <c r="J21" s="19"/>
      <c r="L21" s="26" t="s">
        <v>94</v>
      </c>
      <c r="M21" s="10" t="s">
        <v>119</v>
      </c>
      <c r="N21" s="10">
        <f t="shared" si="8"/>
        <v>111</v>
      </c>
      <c r="O21" s="10">
        <f t="shared" si="8"/>
        <v>111</v>
      </c>
      <c r="P21" s="10">
        <f t="shared" si="8"/>
        <v>111</v>
      </c>
      <c r="Q21" s="10">
        <f t="shared" si="8"/>
        <v>111</v>
      </c>
      <c r="R21" s="10">
        <f t="shared" si="8"/>
        <v>111</v>
      </c>
      <c r="S21" s="10">
        <f t="shared" si="8"/>
        <v>111</v>
      </c>
      <c r="T21" s="10">
        <f t="shared" si="8"/>
        <v>111</v>
      </c>
      <c r="U21" s="10">
        <f t="shared" si="8"/>
        <v>111</v>
      </c>
      <c r="AC21" s="36"/>
      <c r="AD21" s="36"/>
      <c r="AE21" s="36"/>
      <c r="AF21" s="36"/>
      <c r="AG21" s="36"/>
      <c r="AH21" s="36"/>
      <c r="AI21" s="36"/>
      <c r="AJ21" s="36"/>
    </row>
    <row r="22" spans="1:36">
      <c r="A22" s="19">
        <f t="shared" ref="A22:A32" si="9">A21+1</f>
        <v>2</v>
      </c>
      <c r="B22" s="9" t="s">
        <v>84</v>
      </c>
      <c r="C22" s="9" t="s">
        <v>91</v>
      </c>
      <c r="D22" s="9" t="s">
        <v>12</v>
      </c>
      <c r="E22" s="9" t="s">
        <v>0</v>
      </c>
      <c r="F22" s="9" t="s">
        <v>86</v>
      </c>
      <c r="G22" s="9" t="s">
        <v>85</v>
      </c>
      <c r="H22" s="9" t="s">
        <v>87</v>
      </c>
      <c r="I22" s="9"/>
      <c r="J22" s="19"/>
      <c r="L22" s="26" t="s">
        <v>94</v>
      </c>
      <c r="M22" s="10" t="s">
        <v>120</v>
      </c>
      <c r="N22" s="10">
        <f t="shared" si="8"/>
        <v>130</v>
      </c>
      <c r="O22" s="10">
        <f t="shared" si="8"/>
        <v>130</v>
      </c>
      <c r="P22" s="10">
        <f t="shared" si="8"/>
        <v>130</v>
      </c>
      <c r="Q22" s="10">
        <f t="shared" si="8"/>
        <v>130</v>
      </c>
      <c r="R22" s="10">
        <f t="shared" si="8"/>
        <v>130</v>
      </c>
      <c r="S22" s="10">
        <f t="shared" si="8"/>
        <v>130</v>
      </c>
      <c r="T22" s="10">
        <f t="shared" si="8"/>
        <v>130</v>
      </c>
      <c r="U22" s="10">
        <f t="shared" si="8"/>
        <v>130</v>
      </c>
      <c r="AC22" s="36"/>
      <c r="AD22" s="36"/>
      <c r="AE22" s="36"/>
      <c r="AF22" s="36"/>
      <c r="AG22" s="36"/>
      <c r="AH22" s="36"/>
      <c r="AI22" s="36"/>
      <c r="AJ22" s="36"/>
    </row>
    <row r="23" spans="1:36">
      <c r="A23" s="19">
        <f t="shared" si="9"/>
        <v>3</v>
      </c>
      <c r="B23" s="9" t="s">
        <v>86</v>
      </c>
      <c r="C23" s="9" t="s">
        <v>85</v>
      </c>
      <c r="D23" s="9" t="s">
        <v>11</v>
      </c>
      <c r="E23" s="9" t="s">
        <v>84</v>
      </c>
      <c r="F23" s="9" t="s">
        <v>91</v>
      </c>
      <c r="G23" s="9" t="s">
        <v>1</v>
      </c>
      <c r="H23" s="9" t="s">
        <v>89</v>
      </c>
      <c r="I23" s="9"/>
      <c r="J23" s="19"/>
      <c r="L23" s="26" t="s">
        <v>94</v>
      </c>
      <c r="M23" s="10" t="s">
        <v>121</v>
      </c>
      <c r="N23" s="10">
        <f t="shared" si="8"/>
        <v>149</v>
      </c>
      <c r="O23" s="10">
        <f t="shared" si="8"/>
        <v>149</v>
      </c>
      <c r="P23" s="10">
        <f t="shared" si="8"/>
        <v>149</v>
      </c>
      <c r="Q23" s="10">
        <f t="shared" si="8"/>
        <v>149</v>
      </c>
      <c r="R23" s="10">
        <f t="shared" si="8"/>
        <v>149</v>
      </c>
      <c r="S23" s="10">
        <f t="shared" si="8"/>
        <v>149</v>
      </c>
      <c r="T23" s="10">
        <f t="shared" si="8"/>
        <v>149</v>
      </c>
      <c r="U23" s="10">
        <f t="shared" si="8"/>
        <v>149</v>
      </c>
      <c r="AC23" s="36"/>
      <c r="AD23" s="36"/>
      <c r="AE23" s="36"/>
      <c r="AF23" s="36"/>
      <c r="AG23" s="36"/>
      <c r="AH23" s="36"/>
      <c r="AI23" s="36"/>
      <c r="AJ23" s="36"/>
    </row>
    <row r="24" spans="1:36">
      <c r="A24" s="19">
        <f t="shared" si="9"/>
        <v>4</v>
      </c>
      <c r="B24" s="9" t="s">
        <v>91</v>
      </c>
      <c r="C24" s="9" t="s">
        <v>1</v>
      </c>
      <c r="D24" s="9" t="s">
        <v>0</v>
      </c>
      <c r="E24" s="9" t="s">
        <v>86</v>
      </c>
      <c r="F24" s="9" t="s">
        <v>85</v>
      </c>
      <c r="G24" s="9" t="s">
        <v>87</v>
      </c>
      <c r="H24" s="9" t="s">
        <v>88</v>
      </c>
      <c r="I24" s="9"/>
      <c r="J24" s="19"/>
      <c r="L24" s="26" t="s">
        <v>94</v>
      </c>
      <c r="M24" s="10" t="s">
        <v>122</v>
      </c>
      <c r="N24" s="10">
        <f t="shared" si="8"/>
        <v>168</v>
      </c>
      <c r="O24" s="10">
        <f t="shared" si="8"/>
        <v>168</v>
      </c>
      <c r="P24" s="10">
        <f t="shared" si="8"/>
        <v>168</v>
      </c>
      <c r="Q24" s="10">
        <f t="shared" si="8"/>
        <v>168</v>
      </c>
      <c r="R24" s="10">
        <f t="shared" si="8"/>
        <v>168</v>
      </c>
      <c r="S24" s="10">
        <f t="shared" si="8"/>
        <v>168</v>
      </c>
      <c r="T24" s="10">
        <f t="shared" si="8"/>
        <v>168</v>
      </c>
      <c r="U24" s="10">
        <f t="shared" si="8"/>
        <v>168</v>
      </c>
      <c r="AC24" s="36"/>
      <c r="AD24" s="36"/>
      <c r="AE24" s="36"/>
      <c r="AF24" s="36"/>
      <c r="AG24" s="36"/>
      <c r="AH24" s="36"/>
      <c r="AI24" s="36"/>
      <c r="AJ24" s="36"/>
    </row>
    <row r="25" spans="1:36">
      <c r="A25" s="19">
        <f t="shared" si="9"/>
        <v>5</v>
      </c>
      <c r="B25" s="9" t="s">
        <v>85</v>
      </c>
      <c r="C25" s="9" t="s">
        <v>87</v>
      </c>
      <c r="D25" s="9" t="s">
        <v>84</v>
      </c>
      <c r="E25" s="9" t="s">
        <v>91</v>
      </c>
      <c r="F25" s="9" t="s">
        <v>1</v>
      </c>
      <c r="G25" s="9" t="s">
        <v>89</v>
      </c>
      <c r="H25" s="9" t="s">
        <v>90</v>
      </c>
      <c r="I25" s="9"/>
      <c r="J25" s="19"/>
      <c r="L25" s="26" t="s">
        <v>94</v>
      </c>
      <c r="M25" s="10" t="s">
        <v>123</v>
      </c>
      <c r="N25" s="10">
        <f t="shared" si="8"/>
        <v>187</v>
      </c>
      <c r="O25" s="10">
        <f t="shared" si="8"/>
        <v>187</v>
      </c>
      <c r="P25" s="10">
        <f t="shared" si="8"/>
        <v>187</v>
      </c>
      <c r="Q25" s="10">
        <f t="shared" si="8"/>
        <v>187</v>
      </c>
      <c r="R25" s="10">
        <f t="shared" si="8"/>
        <v>187</v>
      </c>
      <c r="S25" s="10">
        <f t="shared" si="8"/>
        <v>187</v>
      </c>
      <c r="T25" s="10">
        <f t="shared" si="8"/>
        <v>187</v>
      </c>
      <c r="U25" s="10">
        <f t="shared" si="8"/>
        <v>187</v>
      </c>
      <c r="AC25" s="36"/>
      <c r="AD25" s="36"/>
      <c r="AE25" s="36"/>
      <c r="AF25" s="36"/>
      <c r="AG25" s="36"/>
      <c r="AH25" s="36"/>
      <c r="AI25" s="36"/>
      <c r="AJ25" s="36"/>
    </row>
    <row r="26" spans="1:36">
      <c r="A26" s="19">
        <f t="shared" si="9"/>
        <v>6</v>
      </c>
      <c r="B26" s="9" t="s">
        <v>17</v>
      </c>
      <c r="C26" s="9" t="s">
        <v>15</v>
      </c>
      <c r="D26" s="9" t="s">
        <v>125</v>
      </c>
      <c r="E26" s="9" t="s">
        <v>18</v>
      </c>
      <c r="F26" s="9" t="s">
        <v>16</v>
      </c>
      <c r="G26" s="9" t="s">
        <v>14</v>
      </c>
      <c r="H26" s="9" t="s">
        <v>12</v>
      </c>
      <c r="I26" s="9"/>
      <c r="J26" s="19"/>
      <c r="L26" s="26" t="s">
        <v>94</v>
      </c>
      <c r="M26" s="10" t="s">
        <v>124</v>
      </c>
      <c r="N26" s="10">
        <f t="shared" si="8"/>
        <v>206</v>
      </c>
      <c r="O26" s="10">
        <f t="shared" si="8"/>
        <v>206</v>
      </c>
      <c r="P26" s="10">
        <f t="shared" si="8"/>
        <v>206</v>
      </c>
      <c r="Q26" s="10">
        <f t="shared" si="8"/>
        <v>206</v>
      </c>
      <c r="R26" s="10">
        <f t="shared" si="8"/>
        <v>206</v>
      </c>
      <c r="S26" s="10">
        <f t="shared" si="8"/>
        <v>206</v>
      </c>
      <c r="T26" s="10">
        <f t="shared" si="8"/>
        <v>206</v>
      </c>
      <c r="U26" s="10">
        <f t="shared" si="8"/>
        <v>206</v>
      </c>
      <c r="AC26" s="36"/>
      <c r="AD26" s="36"/>
      <c r="AE26" s="36"/>
      <c r="AF26" s="36"/>
      <c r="AG26" s="36"/>
      <c r="AH26" s="36"/>
      <c r="AI26" s="36"/>
      <c r="AJ26" s="36"/>
    </row>
    <row r="27" spans="1:36">
      <c r="A27" s="19">
        <f t="shared" si="9"/>
        <v>7</v>
      </c>
      <c r="B27" s="9" t="s">
        <v>16</v>
      </c>
      <c r="C27" s="9" t="s">
        <v>14</v>
      </c>
      <c r="D27" s="9" t="s">
        <v>19</v>
      </c>
      <c r="E27" s="9" t="s">
        <v>17</v>
      </c>
      <c r="F27" s="9" t="s">
        <v>15</v>
      </c>
      <c r="G27" s="9" t="s">
        <v>13</v>
      </c>
      <c r="H27" s="9" t="s">
        <v>11</v>
      </c>
      <c r="I27" s="9"/>
      <c r="J27" s="19"/>
      <c r="L27" s="28" t="str">
        <f>FretMachine!$F$12</f>
        <v>Major</v>
      </c>
      <c r="M27" s="28" t="str">
        <f>IF(FretMachine!$F$12=$L$2,B16,IF(FretMachine!$F$12=$L$3,B35,IF(FretMachine!$F$12=$L$4,B54,IF(FretMachine!$F$12=$L$5,B73,IF(FretMachine!$F$12=$L$6,B92,IF(FretMachine!$F$12=$L$7,B111,IF(FretMachine!$F$12=$L$8,B130,IF(FretMachine!$F$12=$L$9,B149,IF(FretMachine!$F$12=$L$10,B168,IF(FretMachine!$F$12=$L$11,B187,B206))))))))))</f>
        <v>C</v>
      </c>
      <c r="N27" s="28" t="str">
        <f>IF(FretMachine!$F$12=$L$2,C16,IF(FretMachine!$F$12=$L$3,C35,IF(FretMachine!$F$12=$L$4,C54,IF(FretMachine!$F$12=$L$5,C73,IF(FretMachine!$F$12=$L$6,C92,IF(FretMachine!$F$12=$L$7,C111,IF(FretMachine!$F$12=$L$8,C130,IF(FretMachine!$F$12=$L$9,C149,IF(FretMachine!$F$12=$L$10,C168,IF(FretMachine!$F$12=$L$11,C187,C206))))))))))</f>
        <v>D</v>
      </c>
      <c r="O27" s="28" t="str">
        <f>IF(FretMachine!$F$12=$L$2,D16,IF(FretMachine!$F$12=$L$3,D35,IF(FretMachine!$F$12=$L$4,D54,IF(FretMachine!$F$12=$L$5,D73,IF(FretMachine!$F$12=$L$6,D92,IF(FretMachine!$F$12=$L$7,D111,IF(FretMachine!$F$12=$L$8,D130,IF(FretMachine!$F$12=$L$9,D149,IF(FretMachine!$F$12=$L$10,D168,IF(FretMachine!$F$12=$L$11,D187,D206))))))))))</f>
        <v>E</v>
      </c>
      <c r="P27" s="28" t="str">
        <f>IF(FretMachine!$F$12=$L$2,E16,IF(FretMachine!$F$12=$L$3,E35,IF(FretMachine!$F$12=$L$4,E54,IF(FretMachine!$F$12=$L$5,E73,IF(FretMachine!$F$12=$L$6,E92,IF(FretMachine!$F$12=$L$7,E111,IF(FretMachine!$F$12=$L$8,E130,IF(FretMachine!$F$12=$L$9,E149,IF(FretMachine!$F$12=$L$10,E168,IF(FretMachine!$F$12=$L$11,E187,E206))))))))))</f>
        <v>F</v>
      </c>
      <c r="Q27" s="28" t="str">
        <f>IF(FretMachine!$F$12=$L$2,F16,IF(FretMachine!$F$12=$L$3,F35,IF(FretMachine!$F$12=$L$4,F54,IF(FretMachine!$F$12=$L$5,F73,IF(FretMachine!$F$12=$L$6,F92,IF(FretMachine!$F$12=$L$7,F111,IF(FretMachine!$F$12=$L$8,F130,IF(FretMachine!$F$12=$L$9,F149,IF(FretMachine!$F$12=$L$10,F168,IF(FretMachine!$F$12=$L$11,F187,F206))))))))))</f>
        <v>G</v>
      </c>
      <c r="R27" s="28" t="str">
        <f>IF(FretMachine!$F$12=$L$2,G16,IF(FretMachine!$F$12=$L$3,G35,IF(FretMachine!$F$12=$L$4,G54,IF(FretMachine!$F$12=$L$5,G73,IF(FretMachine!$F$12=$L$6,G92,IF(FretMachine!$F$12=$L$7,G111,IF(FretMachine!$F$12=$L$8,G130,IF(FretMachine!$F$12=$L$9,G149,IF(FretMachine!$F$12=$L$10,G168,IF(FretMachine!$F$12=$L$11,G187,G206))))))))))</f>
        <v>A</v>
      </c>
      <c r="S27" s="28" t="str">
        <f>IF(FretMachine!$F$12=$L$2,H16,IF(FretMachine!$F$12=$L$3,H35,IF(FretMachine!$F$12=$L$4,H54,IF(FretMachine!$F$12=$L$5,H73,IF(FretMachine!$F$12=$L$6,H92,IF(FretMachine!$F$12=$L$7,H111,IF(FretMachine!$F$12=$L$8,H130,IF(FretMachine!$F$12=$L$9,H149,IF(FretMachine!$F$12=$L$10,H168,IF(FretMachine!$F$12=$L$11,H187,H206))))))))))</f>
        <v>B</v>
      </c>
      <c r="T27" s="28">
        <f>IF(FretMachine!$F$12=$L$2,I16,IF(FretMachine!$F$12=$L$3,I35,IF(FretMachine!$F$12=$L$4,I54,IF(FretMachine!$F$12=$L$5,I73,IF(FretMachine!$F$12=$L$6,I92,IF(FretMachine!$F$12=$L$7,I111,IF(FretMachine!$F$12=$L$8,I130,IF(FretMachine!$F$12=$L$9,I149,IF(FretMachine!$F$12=$L$10,I168,IF(FretMachine!$F$12=$L$11,I187,I206))))))))))</f>
        <v>0</v>
      </c>
      <c r="U27" s="28">
        <f>IF(FretMachine!$F$12=$L$2,J16,IF(FretMachine!$F$12=$L$3,J35,IF(FretMachine!$F$12=$L$4,J54,IF(FretMachine!$F$12=$L$5,J73,IF(FretMachine!$F$12=$L$6,J92,IF(FretMachine!$F$12=$L$7,J111,IF(FretMachine!$F$12=$L$8,J130,IF(FretMachine!$F$12=$L$9,J149,IF(FretMachine!$F$12=$L$10,J168,IF(FretMachine!$F$12=$L$11,J187,J206))))))))))</f>
        <v>0</v>
      </c>
      <c r="V27" s="52"/>
      <c r="W27" s="52"/>
      <c r="X27" s="52"/>
      <c r="Y27" s="52"/>
      <c r="Z27" s="52"/>
      <c r="AA27" s="52"/>
      <c r="AC27" s="36"/>
      <c r="AD27" s="36"/>
      <c r="AE27" s="36"/>
      <c r="AF27" s="36"/>
      <c r="AG27" s="36"/>
      <c r="AH27" s="36"/>
      <c r="AI27" s="36"/>
      <c r="AJ27" s="36"/>
    </row>
    <row r="28" spans="1:36">
      <c r="A28" s="19">
        <f t="shared" si="9"/>
        <v>8</v>
      </c>
      <c r="B28" s="9" t="s">
        <v>15</v>
      </c>
      <c r="C28" s="9" t="s">
        <v>13</v>
      </c>
      <c r="D28" s="9" t="s">
        <v>18</v>
      </c>
      <c r="E28" s="9" t="s">
        <v>16</v>
      </c>
      <c r="F28" s="9" t="s">
        <v>14</v>
      </c>
      <c r="G28" s="9" t="s">
        <v>12</v>
      </c>
      <c r="H28" s="9" t="s">
        <v>0</v>
      </c>
      <c r="I28" s="9"/>
      <c r="J28" s="19"/>
      <c r="L28" s="73" t="s">
        <v>142</v>
      </c>
      <c r="M28" s="13" t="str">
        <f>FretMachine!C16</f>
        <v>on</v>
      </c>
      <c r="N28" s="13" t="str">
        <f>FretMachine!D16</f>
        <v>on</v>
      </c>
      <c r="O28" s="13" t="str">
        <f>FretMachine!E16</f>
        <v>on</v>
      </c>
      <c r="P28" s="13" t="str">
        <f>FretMachine!F16</f>
        <v>on</v>
      </c>
      <c r="Q28" s="13" t="str">
        <f>FretMachine!G16</f>
        <v>on</v>
      </c>
      <c r="R28" s="13" t="str">
        <f>FretMachine!H16</f>
        <v>on</v>
      </c>
      <c r="S28" s="13" t="str">
        <f>FretMachine!I16</f>
        <v>on</v>
      </c>
      <c r="T28" s="13" t="str">
        <f>FretMachine!J16</f>
        <v>on</v>
      </c>
      <c r="U28" s="13" t="str">
        <f>FretMachine!K16</f>
        <v>on</v>
      </c>
      <c r="AC28" s="36"/>
      <c r="AD28" s="36"/>
      <c r="AE28" s="36"/>
      <c r="AF28" s="36"/>
      <c r="AG28" s="36"/>
      <c r="AH28" s="36"/>
      <c r="AI28" s="36"/>
      <c r="AJ28" s="36"/>
    </row>
    <row r="29" spans="1:36">
      <c r="A29" s="19">
        <f t="shared" si="9"/>
        <v>9</v>
      </c>
      <c r="B29" s="9" t="s">
        <v>14</v>
      </c>
      <c r="C29" s="9" t="s">
        <v>12</v>
      </c>
      <c r="D29" s="9" t="s">
        <v>17</v>
      </c>
      <c r="E29" s="9" t="s">
        <v>15</v>
      </c>
      <c r="F29" s="9" t="s">
        <v>13</v>
      </c>
      <c r="G29" s="9" t="s">
        <v>11</v>
      </c>
      <c r="H29" s="9" t="s">
        <v>84</v>
      </c>
      <c r="I29" s="9"/>
      <c r="J29" s="19"/>
      <c r="L29" s="73" t="s">
        <v>176</v>
      </c>
      <c r="M29" s="13" t="str">
        <f>FretMachine!C17</f>
        <v>off</v>
      </c>
      <c r="N29" s="13" t="str">
        <f>FretMachine!D17</f>
        <v>on</v>
      </c>
      <c r="O29" s="13" t="str">
        <f>FretMachine!E17</f>
        <v>on</v>
      </c>
      <c r="P29" s="13" t="str">
        <f>FretMachine!F17</f>
        <v>off</v>
      </c>
      <c r="Q29" s="13" t="str">
        <f>FretMachine!G17</f>
        <v>off</v>
      </c>
      <c r="R29" s="13" t="str">
        <f>FretMachine!H17</f>
        <v>on</v>
      </c>
      <c r="S29" s="13" t="str">
        <f>FretMachine!I17</f>
        <v>on</v>
      </c>
      <c r="T29" s="13" t="str">
        <f>FretMachine!J17</f>
        <v>off</v>
      </c>
      <c r="U29" s="13" t="str">
        <f>FretMachine!K17</f>
        <v>off</v>
      </c>
      <c r="AC29" s="36"/>
      <c r="AD29" s="36"/>
      <c r="AE29" s="36"/>
      <c r="AF29" s="36"/>
      <c r="AG29" s="36"/>
      <c r="AH29" s="36"/>
      <c r="AI29" s="36"/>
      <c r="AJ29" s="36"/>
    </row>
    <row r="30" spans="1:36" ht="15">
      <c r="A30" s="19">
        <f t="shared" si="9"/>
        <v>10</v>
      </c>
      <c r="B30" s="9" t="s">
        <v>13</v>
      </c>
      <c r="C30" s="9" t="s">
        <v>11</v>
      </c>
      <c r="D30" s="9" t="s">
        <v>16</v>
      </c>
      <c r="E30" s="9" t="s">
        <v>14</v>
      </c>
      <c r="F30" s="9" t="s">
        <v>12</v>
      </c>
      <c r="G30" s="9" t="s">
        <v>0</v>
      </c>
      <c r="H30" s="9" t="s">
        <v>86</v>
      </c>
      <c r="I30" s="9"/>
      <c r="J30" s="19"/>
      <c r="L30" s="10">
        <f>IF(FretMachine!$C$15=Logic!B2,Logic!B2,0)</f>
        <v>0</v>
      </c>
      <c r="M30" t="s">
        <v>11</v>
      </c>
      <c r="N30" t="s">
        <v>128</v>
      </c>
      <c r="O30" t="s">
        <v>133</v>
      </c>
      <c r="AC30" s="17"/>
      <c r="AD30" s="7"/>
      <c r="AJ30" s="17"/>
    </row>
    <row r="31" spans="1:36" ht="15">
      <c r="A31" s="19">
        <f t="shared" si="9"/>
        <v>11</v>
      </c>
      <c r="B31" s="9" t="s">
        <v>12</v>
      </c>
      <c r="C31" s="9" t="s">
        <v>0</v>
      </c>
      <c r="D31" s="9" t="s">
        <v>15</v>
      </c>
      <c r="E31" s="9" t="s">
        <v>13</v>
      </c>
      <c r="F31" s="9" t="s">
        <v>11</v>
      </c>
      <c r="G31" s="9" t="s">
        <v>84</v>
      </c>
      <c r="H31" s="9" t="s">
        <v>91</v>
      </c>
      <c r="I31" s="9"/>
      <c r="J31" s="19"/>
      <c r="M31" t="s">
        <v>87</v>
      </c>
      <c r="N31" t="s">
        <v>16</v>
      </c>
      <c r="O31" t="s">
        <v>140</v>
      </c>
      <c r="AC31" s="40"/>
      <c r="AD31" s="40"/>
      <c r="AE31" s="40"/>
      <c r="AF31" s="40"/>
      <c r="AG31" s="40"/>
      <c r="AH31" s="40"/>
      <c r="AI31" s="40"/>
      <c r="AJ31" s="40"/>
    </row>
    <row r="32" spans="1:36" ht="15">
      <c r="A32" s="19">
        <f t="shared" si="9"/>
        <v>12</v>
      </c>
      <c r="B32" s="9" t="s">
        <v>11</v>
      </c>
      <c r="C32" s="9" t="s">
        <v>84</v>
      </c>
      <c r="D32" s="9" t="s">
        <v>14</v>
      </c>
      <c r="E32" s="9" t="s">
        <v>12</v>
      </c>
      <c r="F32" s="9" t="s">
        <v>0</v>
      </c>
      <c r="G32" s="9" t="s">
        <v>86</v>
      </c>
      <c r="H32" s="9" t="s">
        <v>85</v>
      </c>
      <c r="I32" s="9"/>
      <c r="J32" s="19"/>
      <c r="M32" t="s">
        <v>84</v>
      </c>
      <c r="N32" t="s">
        <v>131</v>
      </c>
      <c r="O32" t="s">
        <v>126</v>
      </c>
      <c r="AC32" s="36"/>
      <c r="AD32" s="36"/>
      <c r="AE32" s="36"/>
      <c r="AF32" s="36"/>
      <c r="AG32" s="36"/>
      <c r="AH32" s="36"/>
      <c r="AI32" s="36"/>
      <c r="AJ32" s="36"/>
    </row>
    <row r="33" spans="1:36" ht="15">
      <c r="A33" s="10" t="s">
        <v>98</v>
      </c>
      <c r="B33" s="11">
        <f>IF(FretMachine!$C$12=B21,A21,IF(FretMachine!$C$12=B22,A22,IF(FretMachine!$C$12=B23,A23,IF(FretMachine!$C$12=B24,A24,IF(FretMachine!$C$12=B25,A25,IF(FretMachine!$C$12=B26,A26,IF(FretMachine!$C$12=B27,A27,IF(FretMachine!$C$12=B28,A28,IF(FretMachine!$C$12=B29,A29,IF(FretMachine!$C$12=B30,A30,IF(FretMachine!$C$12=B31,A31,A32)))))))))))</f>
        <v>12</v>
      </c>
      <c r="C33" s="7" t="str">
        <f>"= "&amp;FretMachine!$C$12</f>
        <v>= C</v>
      </c>
      <c r="M33" t="s">
        <v>88</v>
      </c>
      <c r="N33" t="s">
        <v>14</v>
      </c>
      <c r="O33" t="s">
        <v>134</v>
      </c>
      <c r="AC33" s="36"/>
      <c r="AD33" s="36"/>
      <c r="AE33" s="36"/>
      <c r="AF33" s="36"/>
      <c r="AG33" s="36"/>
      <c r="AH33" s="36"/>
      <c r="AI33" s="36"/>
      <c r="AJ33" s="36"/>
    </row>
    <row r="34" spans="1:36" ht="15">
      <c r="A34" s="10" t="s">
        <v>96</v>
      </c>
      <c r="B34" s="12">
        <v>1</v>
      </c>
      <c r="C34" s="8">
        <v>2</v>
      </c>
      <c r="D34" s="12">
        <v>3</v>
      </c>
      <c r="E34" s="12">
        <v>4</v>
      </c>
      <c r="F34" s="12">
        <v>5</v>
      </c>
      <c r="G34" s="12">
        <v>6</v>
      </c>
      <c r="H34" s="12">
        <v>7</v>
      </c>
      <c r="I34" s="12">
        <v>8</v>
      </c>
      <c r="J34" s="12">
        <v>9</v>
      </c>
      <c r="M34" t="s">
        <v>91</v>
      </c>
      <c r="N34" t="s">
        <v>19</v>
      </c>
      <c r="O34" t="s">
        <v>135</v>
      </c>
      <c r="AC34" s="36"/>
      <c r="AD34" s="36"/>
      <c r="AE34" s="36"/>
      <c r="AF34" s="36"/>
      <c r="AG34" s="36"/>
      <c r="AH34" s="36"/>
      <c r="AI34" s="36"/>
      <c r="AJ34" s="36"/>
    </row>
    <row r="35" spans="1:36" ht="15">
      <c r="A35" s="10" t="s">
        <v>94</v>
      </c>
      <c r="B35" s="13" t="str">
        <f>LOOKUP($B$14,A$2:$A$13,B21:B32)</f>
        <v>C</v>
      </c>
      <c r="C35" s="13" t="str">
        <f>LOOKUP($B$14,$A$2:B$13,C21:C32)</f>
        <v>D</v>
      </c>
      <c r="D35" s="13" t="str">
        <f>LOOKUP($B$14,$A$2:C$13,D21:D32)</f>
        <v>Eb</v>
      </c>
      <c r="E35" s="13" t="str">
        <f>LOOKUP($B$14,$A$2:D$13,E21:E32)</f>
        <v>F</v>
      </c>
      <c r="F35" s="13" t="str">
        <f>LOOKUP($B$14,$A$2:E$13,F21:F32)</f>
        <v>G</v>
      </c>
      <c r="G35" s="13" t="str">
        <f>LOOKUP($B$14,$A$2:F$13,G21:G32)</f>
        <v>A</v>
      </c>
      <c r="H35" s="13" t="str">
        <f>LOOKUP($B$14,$A$2:G$13,H21:H32)</f>
        <v>B</v>
      </c>
      <c r="I35" s="13">
        <f>LOOKUP($B$14,$A$2:H$13,I21:I32)</f>
        <v>0</v>
      </c>
      <c r="J35" s="24">
        <f>LOOKUP($B$14,$A$2:I$13,J21:J32)</f>
        <v>0</v>
      </c>
      <c r="M35" t="s">
        <v>12</v>
      </c>
      <c r="N35" t="s">
        <v>127</v>
      </c>
      <c r="O35" t="s">
        <v>136</v>
      </c>
      <c r="AC35" s="36"/>
      <c r="AD35" s="36"/>
      <c r="AE35" s="36"/>
      <c r="AF35" s="36"/>
      <c r="AG35" s="36"/>
      <c r="AH35" s="36"/>
      <c r="AI35" s="36"/>
      <c r="AJ35" s="36"/>
    </row>
    <row r="36" spans="1:36" ht="15">
      <c r="A36" s="10" t="s">
        <v>95</v>
      </c>
      <c r="B36" s="14">
        <v>1</v>
      </c>
      <c r="C36" s="14">
        <v>2</v>
      </c>
      <c r="D36" s="14">
        <v>3</v>
      </c>
      <c r="E36" s="14">
        <v>4</v>
      </c>
      <c r="F36" s="14">
        <v>5</v>
      </c>
      <c r="G36" s="14">
        <v>6</v>
      </c>
      <c r="H36" s="14">
        <v>7</v>
      </c>
      <c r="I36" s="14">
        <v>8</v>
      </c>
      <c r="M36" t="s">
        <v>1</v>
      </c>
      <c r="N36" t="s">
        <v>17</v>
      </c>
      <c r="O36" t="s">
        <v>137</v>
      </c>
      <c r="AC36" s="36"/>
      <c r="AD36" s="36"/>
      <c r="AE36" s="36"/>
      <c r="AF36" s="36"/>
      <c r="AG36" s="36"/>
      <c r="AH36" s="36"/>
      <c r="AI36" s="36"/>
      <c r="AJ36" s="36"/>
    </row>
    <row r="37" spans="1:36" ht="15">
      <c r="A37" s="10" t="s">
        <v>97</v>
      </c>
      <c r="B37" s="15" t="s">
        <v>92</v>
      </c>
      <c r="C37" s="15" t="s">
        <v>93</v>
      </c>
      <c r="D37" s="15" t="s">
        <v>92</v>
      </c>
      <c r="E37" s="15" t="s">
        <v>92</v>
      </c>
      <c r="F37" s="15" t="s">
        <v>92</v>
      </c>
      <c r="G37" s="15" t="s">
        <v>92</v>
      </c>
      <c r="H37" s="15" t="s">
        <v>93</v>
      </c>
      <c r="I37" s="16"/>
      <c r="M37" t="s">
        <v>0</v>
      </c>
      <c r="N37" t="s">
        <v>138</v>
      </c>
      <c r="O37" t="s">
        <v>129</v>
      </c>
      <c r="AC37" s="36"/>
      <c r="AD37" s="36"/>
      <c r="AE37" s="36"/>
      <c r="AF37" s="36"/>
      <c r="AG37" s="36"/>
      <c r="AH37" s="36"/>
      <c r="AI37" s="36"/>
      <c r="AJ37" s="36"/>
    </row>
    <row r="38" spans="1:36" ht="15">
      <c r="M38" t="s">
        <v>89</v>
      </c>
      <c r="N38" t="s">
        <v>15</v>
      </c>
      <c r="O38"/>
      <c r="AC38" s="36"/>
      <c r="AD38" s="36"/>
      <c r="AE38" s="36"/>
      <c r="AF38" s="36"/>
      <c r="AG38" s="36"/>
      <c r="AH38" s="36"/>
      <c r="AI38" s="36"/>
      <c r="AJ38" s="36"/>
    </row>
    <row r="39" spans="1:36" ht="15">
      <c r="A39" s="17" t="s">
        <v>81</v>
      </c>
      <c r="B39" s="18">
        <v>1</v>
      </c>
      <c r="C39" s="18">
        <v>2</v>
      </c>
      <c r="D39" s="18">
        <v>3</v>
      </c>
      <c r="E39" s="18">
        <v>4</v>
      </c>
      <c r="F39" s="18">
        <v>5</v>
      </c>
      <c r="G39" s="18">
        <v>6</v>
      </c>
      <c r="H39" s="18">
        <v>7</v>
      </c>
      <c r="I39" s="18">
        <v>8</v>
      </c>
      <c r="J39" s="18">
        <v>9</v>
      </c>
      <c r="M39" t="s">
        <v>86</v>
      </c>
      <c r="N39" t="s">
        <v>132</v>
      </c>
      <c r="O39" t="s">
        <v>125</v>
      </c>
      <c r="AC39" s="36"/>
      <c r="AD39" s="36"/>
      <c r="AE39" s="36"/>
      <c r="AF39" s="36"/>
      <c r="AG39" s="36"/>
      <c r="AH39" s="36"/>
      <c r="AI39" s="36"/>
      <c r="AJ39" s="36"/>
    </row>
    <row r="40" spans="1:36" ht="15">
      <c r="A40" s="19">
        <v>1</v>
      </c>
      <c r="B40" s="9" t="s">
        <v>0</v>
      </c>
      <c r="C40" s="9" t="s">
        <v>86</v>
      </c>
      <c r="D40" s="9" t="s">
        <v>13</v>
      </c>
      <c r="E40" s="9" t="s">
        <v>11</v>
      </c>
      <c r="F40" s="9" t="s">
        <v>84</v>
      </c>
      <c r="G40" s="9" t="s">
        <v>14</v>
      </c>
      <c r="H40" s="9" t="s">
        <v>1</v>
      </c>
      <c r="I40" s="9"/>
      <c r="J40" s="19"/>
      <c r="M40" t="s">
        <v>90</v>
      </c>
      <c r="N40" t="s">
        <v>13</v>
      </c>
      <c r="O40" t="s">
        <v>139</v>
      </c>
      <c r="AC40" s="36"/>
      <c r="AD40" s="36"/>
      <c r="AE40" s="36"/>
      <c r="AF40" s="36"/>
      <c r="AG40" s="36"/>
      <c r="AH40" s="36"/>
      <c r="AI40" s="36"/>
      <c r="AJ40" s="36"/>
    </row>
    <row r="41" spans="1:36" ht="15">
      <c r="A41" s="19">
        <f t="shared" ref="A41:A51" si="10">A40+1</f>
        <v>2</v>
      </c>
      <c r="B41" s="9" t="s">
        <v>84</v>
      </c>
      <c r="C41" s="9" t="s">
        <v>91</v>
      </c>
      <c r="D41" s="9" t="s">
        <v>12</v>
      </c>
      <c r="E41" s="9" t="s">
        <v>0</v>
      </c>
      <c r="F41" s="9" t="s">
        <v>86</v>
      </c>
      <c r="G41" s="9" t="s">
        <v>13</v>
      </c>
      <c r="H41" s="9" t="s">
        <v>87</v>
      </c>
      <c r="I41" s="9"/>
      <c r="J41" s="19"/>
      <c r="M41" t="s">
        <v>85</v>
      </c>
      <c r="N41" t="s">
        <v>18</v>
      </c>
      <c r="O41" t="s">
        <v>130</v>
      </c>
      <c r="AC41" s="36"/>
      <c r="AD41" s="36"/>
      <c r="AE41" s="36"/>
      <c r="AF41" s="36"/>
      <c r="AG41" s="36"/>
      <c r="AH41" s="36"/>
      <c r="AI41" s="36"/>
      <c r="AJ41" s="36"/>
    </row>
    <row r="42" spans="1:36">
      <c r="A42" s="19">
        <f t="shared" si="10"/>
        <v>3</v>
      </c>
      <c r="B42" s="9" t="s">
        <v>86</v>
      </c>
      <c r="C42" s="9" t="s">
        <v>85</v>
      </c>
      <c r="D42" s="9" t="s">
        <v>11</v>
      </c>
      <c r="E42" s="9" t="s">
        <v>84</v>
      </c>
      <c r="F42" s="9" t="s">
        <v>91</v>
      </c>
      <c r="G42" s="9" t="s">
        <v>12</v>
      </c>
      <c r="H42" s="9" t="s">
        <v>89</v>
      </c>
      <c r="I42" s="9"/>
      <c r="J42" s="19"/>
      <c r="AC42" s="36"/>
      <c r="AD42" s="36"/>
      <c r="AE42" s="36"/>
      <c r="AF42" s="36"/>
      <c r="AG42" s="36"/>
      <c r="AH42" s="36"/>
      <c r="AI42" s="36"/>
      <c r="AJ42" s="36"/>
    </row>
    <row r="43" spans="1:36">
      <c r="A43" s="19">
        <f t="shared" si="10"/>
        <v>4</v>
      </c>
      <c r="B43" s="9" t="s">
        <v>91</v>
      </c>
      <c r="C43" s="9" t="s">
        <v>1</v>
      </c>
      <c r="D43" s="9" t="s">
        <v>0</v>
      </c>
      <c r="E43" s="9" t="s">
        <v>86</v>
      </c>
      <c r="F43" s="9" t="s">
        <v>85</v>
      </c>
      <c r="G43" s="9" t="s">
        <v>11</v>
      </c>
      <c r="H43" s="9" t="s">
        <v>88</v>
      </c>
      <c r="I43" s="9"/>
      <c r="J43" s="19"/>
      <c r="AC43" s="36"/>
      <c r="AD43" s="36"/>
      <c r="AE43" s="36"/>
      <c r="AF43" s="36"/>
      <c r="AG43" s="36"/>
      <c r="AH43" s="36"/>
      <c r="AI43" s="36"/>
      <c r="AJ43" s="36"/>
    </row>
    <row r="44" spans="1:36">
      <c r="A44" s="19">
        <f t="shared" si="10"/>
        <v>5</v>
      </c>
      <c r="B44" s="9" t="s">
        <v>85</v>
      </c>
      <c r="C44" s="9" t="s">
        <v>87</v>
      </c>
      <c r="D44" s="9" t="s">
        <v>84</v>
      </c>
      <c r="E44" s="9" t="s">
        <v>91</v>
      </c>
      <c r="F44" s="9" t="s">
        <v>1</v>
      </c>
      <c r="G44" s="9" t="s">
        <v>0</v>
      </c>
      <c r="H44" s="9" t="s">
        <v>90</v>
      </c>
      <c r="I44" s="9"/>
      <c r="J44" s="19"/>
      <c r="AC44" s="36"/>
      <c r="AD44" s="36"/>
      <c r="AE44" s="36"/>
      <c r="AF44" s="36"/>
      <c r="AG44" s="36"/>
      <c r="AH44" s="36"/>
      <c r="AI44" s="36"/>
      <c r="AJ44" s="36"/>
    </row>
    <row r="45" spans="1:36">
      <c r="A45" s="19">
        <f t="shared" si="10"/>
        <v>6</v>
      </c>
      <c r="B45" s="9" t="s">
        <v>17</v>
      </c>
      <c r="C45" s="9" t="s">
        <v>15</v>
      </c>
      <c r="D45" s="9" t="s">
        <v>125</v>
      </c>
      <c r="E45" s="9" t="s">
        <v>18</v>
      </c>
      <c r="F45" s="9" t="s">
        <v>16</v>
      </c>
      <c r="G45" s="9" t="s">
        <v>126</v>
      </c>
      <c r="H45" s="9" t="s">
        <v>12</v>
      </c>
      <c r="I45" s="9"/>
      <c r="J45" s="19"/>
      <c r="AC45" s="36"/>
      <c r="AD45" s="36"/>
      <c r="AE45" s="36"/>
      <c r="AF45" s="36"/>
      <c r="AG45" s="36"/>
      <c r="AH45" s="36"/>
      <c r="AI45" s="36"/>
      <c r="AJ45" s="36"/>
    </row>
    <row r="46" spans="1:36">
      <c r="A46" s="19">
        <f t="shared" si="10"/>
        <v>7</v>
      </c>
      <c r="B46" s="9" t="s">
        <v>16</v>
      </c>
      <c r="C46" s="9" t="s">
        <v>14</v>
      </c>
      <c r="D46" s="9" t="s">
        <v>19</v>
      </c>
      <c r="E46" s="9" t="s">
        <v>17</v>
      </c>
      <c r="F46" s="9" t="s">
        <v>15</v>
      </c>
      <c r="G46" s="9" t="s">
        <v>125</v>
      </c>
      <c r="H46" s="9" t="s">
        <v>11</v>
      </c>
      <c r="I46" s="9"/>
      <c r="J46" s="19"/>
      <c r="AC46" s="36"/>
      <c r="AD46" s="36"/>
      <c r="AE46" s="36"/>
      <c r="AF46" s="36"/>
      <c r="AG46" s="36"/>
      <c r="AH46" s="36"/>
      <c r="AI46" s="36"/>
      <c r="AJ46" s="36"/>
    </row>
    <row r="47" spans="1:36">
      <c r="A47" s="19">
        <f t="shared" si="10"/>
        <v>8</v>
      </c>
      <c r="B47" s="9" t="s">
        <v>15</v>
      </c>
      <c r="C47" s="9" t="s">
        <v>13</v>
      </c>
      <c r="D47" s="9" t="s">
        <v>18</v>
      </c>
      <c r="E47" s="9" t="s">
        <v>16</v>
      </c>
      <c r="F47" s="9" t="s">
        <v>14</v>
      </c>
      <c r="G47" s="9" t="s">
        <v>19</v>
      </c>
      <c r="H47" s="9" t="s">
        <v>0</v>
      </c>
      <c r="I47" s="9"/>
      <c r="J47" s="19"/>
      <c r="AC47" s="36"/>
      <c r="AD47" s="36"/>
      <c r="AE47" s="36"/>
      <c r="AF47" s="36"/>
      <c r="AG47" s="36"/>
      <c r="AH47" s="36"/>
      <c r="AI47" s="36"/>
      <c r="AJ47" s="36"/>
    </row>
    <row r="48" spans="1:36">
      <c r="A48" s="19">
        <f t="shared" si="10"/>
        <v>9</v>
      </c>
      <c r="B48" s="9" t="s">
        <v>14</v>
      </c>
      <c r="C48" s="9" t="s">
        <v>12</v>
      </c>
      <c r="D48" s="9" t="s">
        <v>17</v>
      </c>
      <c r="E48" s="9" t="s">
        <v>15</v>
      </c>
      <c r="F48" s="9" t="s">
        <v>13</v>
      </c>
      <c r="G48" s="9" t="s">
        <v>18</v>
      </c>
      <c r="H48" s="9" t="s">
        <v>84</v>
      </c>
      <c r="I48" s="9"/>
      <c r="J48" s="19"/>
      <c r="AC48" s="36"/>
      <c r="AD48" s="36"/>
      <c r="AE48" s="36"/>
      <c r="AF48" s="36"/>
      <c r="AG48" s="36"/>
      <c r="AH48" s="36"/>
      <c r="AI48" s="36"/>
      <c r="AJ48" s="36"/>
    </row>
    <row r="49" spans="1:36">
      <c r="A49" s="19">
        <f t="shared" si="10"/>
        <v>10</v>
      </c>
      <c r="B49" s="9" t="s">
        <v>13</v>
      </c>
      <c r="C49" s="9" t="s">
        <v>11</v>
      </c>
      <c r="D49" s="9" t="s">
        <v>16</v>
      </c>
      <c r="E49" s="9" t="s">
        <v>14</v>
      </c>
      <c r="F49" s="9" t="s">
        <v>12</v>
      </c>
      <c r="G49" s="9" t="s">
        <v>17</v>
      </c>
      <c r="H49" s="9" t="s">
        <v>86</v>
      </c>
      <c r="I49" s="9"/>
      <c r="J49" s="19"/>
      <c r="AC49" s="36"/>
      <c r="AD49" s="36"/>
      <c r="AE49" s="36"/>
      <c r="AF49" s="36"/>
      <c r="AG49" s="36"/>
      <c r="AH49" s="36"/>
      <c r="AI49" s="36"/>
      <c r="AJ49" s="36"/>
    </row>
    <row r="50" spans="1:36">
      <c r="A50" s="19">
        <f t="shared" si="10"/>
        <v>11</v>
      </c>
      <c r="B50" s="9" t="s">
        <v>12</v>
      </c>
      <c r="C50" s="9" t="s">
        <v>0</v>
      </c>
      <c r="D50" s="9" t="s">
        <v>15</v>
      </c>
      <c r="E50" s="9" t="s">
        <v>13</v>
      </c>
      <c r="F50" s="9" t="s">
        <v>11</v>
      </c>
      <c r="G50" s="9" t="s">
        <v>16</v>
      </c>
      <c r="H50" s="9" t="s">
        <v>91</v>
      </c>
      <c r="I50" s="9"/>
      <c r="J50" s="19"/>
      <c r="AC50" s="36"/>
      <c r="AD50" s="36"/>
      <c r="AE50" s="36"/>
      <c r="AF50" s="36"/>
      <c r="AG50" s="36"/>
      <c r="AH50" s="36"/>
      <c r="AI50" s="36"/>
      <c r="AJ50" s="36"/>
    </row>
    <row r="51" spans="1:36">
      <c r="A51" s="19">
        <f t="shared" si="10"/>
        <v>12</v>
      </c>
      <c r="B51" s="9" t="s">
        <v>11</v>
      </c>
      <c r="C51" s="9" t="s">
        <v>84</v>
      </c>
      <c r="D51" s="9" t="s">
        <v>14</v>
      </c>
      <c r="E51" s="9" t="s">
        <v>12</v>
      </c>
      <c r="F51" s="9" t="s">
        <v>0</v>
      </c>
      <c r="G51" s="9" t="s">
        <v>15</v>
      </c>
      <c r="H51" s="9" t="s">
        <v>85</v>
      </c>
      <c r="I51" s="9"/>
      <c r="J51" s="19"/>
      <c r="AC51" s="36"/>
      <c r="AD51" s="36"/>
      <c r="AE51" s="36"/>
      <c r="AF51" s="36"/>
      <c r="AG51" s="36"/>
      <c r="AH51" s="36"/>
      <c r="AI51" s="36"/>
      <c r="AJ51" s="36"/>
    </row>
    <row r="52" spans="1:36">
      <c r="A52" s="10" t="s">
        <v>98</v>
      </c>
      <c r="B52" s="11">
        <f>IF(FretMachine!$C$12=B40,A40,IF(FretMachine!$C$12=B41,A41,IF(FretMachine!$C$12=B42,A42,IF(FretMachine!$C$12=B43,A43,IF(FretMachine!$C$12=B44,A44,IF(FretMachine!$C$12=B45,A45,IF(FretMachine!$C$12=B46,A46,IF(FretMachine!$C$12=B47,A47,IF(FretMachine!$C$12=B48,A48,IF(FretMachine!$C$12=B49,A49,IF(FretMachine!$C$12=B50,A50,A51)))))))))))</f>
        <v>12</v>
      </c>
      <c r="C52" s="7" t="str">
        <f>"= "&amp;FretMachine!$C$12</f>
        <v>= C</v>
      </c>
      <c r="AC52" s="36"/>
      <c r="AD52" s="36"/>
      <c r="AE52" s="36"/>
      <c r="AF52" s="36"/>
      <c r="AG52" s="36"/>
      <c r="AH52" s="36"/>
      <c r="AI52" s="36"/>
      <c r="AJ52" s="36"/>
    </row>
    <row r="53" spans="1:36">
      <c r="A53" s="10" t="s">
        <v>96</v>
      </c>
      <c r="B53" s="12">
        <v>1</v>
      </c>
      <c r="C53" s="8">
        <v>2</v>
      </c>
      <c r="D53" s="12">
        <v>3</v>
      </c>
      <c r="E53" s="12">
        <v>4</v>
      </c>
      <c r="F53" s="12">
        <v>5</v>
      </c>
      <c r="G53" s="12">
        <v>6</v>
      </c>
      <c r="H53" s="12">
        <v>7</v>
      </c>
      <c r="I53" s="12">
        <v>8</v>
      </c>
      <c r="J53" s="12">
        <v>9</v>
      </c>
      <c r="AC53" s="36"/>
      <c r="AD53" s="36"/>
      <c r="AE53" s="36"/>
      <c r="AF53" s="36"/>
      <c r="AG53" s="36"/>
      <c r="AH53" s="36"/>
      <c r="AI53" s="36"/>
      <c r="AJ53" s="36"/>
    </row>
    <row r="54" spans="1:36">
      <c r="A54" s="10" t="s">
        <v>94</v>
      </c>
      <c r="B54" s="13" t="str">
        <f>LOOKUP($B$14,A$2:$A$13,B40:B51)</f>
        <v>C</v>
      </c>
      <c r="C54" s="13" t="str">
        <f>LOOKUP($B$14,$A$2:B$13,C40:C51)</f>
        <v>D</v>
      </c>
      <c r="D54" s="13" t="str">
        <f>LOOKUP($B$14,$A$2:C$13,D40:D51)</f>
        <v>Eb</v>
      </c>
      <c r="E54" s="13" t="str">
        <f>LOOKUP($B$14,$A$2:D$13,E40:E51)</f>
        <v>F</v>
      </c>
      <c r="F54" s="13" t="str">
        <f>LOOKUP($B$14,$A$2:E$13,F40:F51)</f>
        <v>G</v>
      </c>
      <c r="G54" s="13" t="str">
        <f>LOOKUP($B$14,$A$2:F$13,G40:G51)</f>
        <v>Ab</v>
      </c>
      <c r="H54" s="13" t="str">
        <f>LOOKUP($B$14,$A$2:G$13,H40:H51)</f>
        <v>B</v>
      </c>
      <c r="I54" s="13">
        <f>LOOKUP($B$14,$A$2:H$13,I40:I51)</f>
        <v>0</v>
      </c>
      <c r="J54" s="24">
        <f>LOOKUP($B$14,$A$2:I$13,J40:J51)</f>
        <v>0</v>
      </c>
      <c r="AC54" s="36"/>
      <c r="AD54" s="36"/>
      <c r="AE54" s="36"/>
      <c r="AF54" s="36"/>
      <c r="AG54" s="36"/>
      <c r="AH54" s="36"/>
      <c r="AI54" s="36"/>
      <c r="AJ54" s="36"/>
    </row>
    <row r="55" spans="1:36">
      <c r="A55" s="10" t="s">
        <v>95</v>
      </c>
      <c r="B55" s="14">
        <v>1</v>
      </c>
      <c r="C55" s="14">
        <v>2</v>
      </c>
      <c r="D55" s="14">
        <v>3</v>
      </c>
      <c r="E55" s="14">
        <v>4</v>
      </c>
      <c r="F55" s="14">
        <v>5</v>
      </c>
      <c r="G55" s="14">
        <v>6</v>
      </c>
      <c r="H55" s="14">
        <v>7</v>
      </c>
      <c r="I55" s="14">
        <v>8</v>
      </c>
      <c r="AC55" s="36"/>
      <c r="AD55" s="36"/>
      <c r="AE55" s="36"/>
      <c r="AF55" s="36"/>
      <c r="AG55" s="36"/>
      <c r="AH55" s="36"/>
      <c r="AI55" s="36"/>
      <c r="AJ55" s="36"/>
    </row>
    <row r="56" spans="1:36">
      <c r="A56" s="10" t="s">
        <v>97</v>
      </c>
      <c r="B56" s="15" t="s">
        <v>92</v>
      </c>
      <c r="C56" s="15" t="s">
        <v>93</v>
      </c>
      <c r="D56" s="15" t="s">
        <v>92</v>
      </c>
      <c r="E56" s="15" t="s">
        <v>92</v>
      </c>
      <c r="F56" s="15" t="s">
        <v>92</v>
      </c>
      <c r="G56" s="15" t="s">
        <v>92</v>
      </c>
      <c r="H56" s="15" t="s">
        <v>93</v>
      </c>
      <c r="I56" s="16"/>
      <c r="AC56" s="36"/>
      <c r="AD56" s="36"/>
      <c r="AE56" s="36"/>
      <c r="AF56" s="36"/>
      <c r="AG56" s="36"/>
      <c r="AH56" s="36"/>
      <c r="AI56" s="36"/>
      <c r="AJ56" s="36"/>
    </row>
    <row r="57" spans="1:36">
      <c r="AC57" s="36"/>
      <c r="AD57" s="36"/>
      <c r="AE57" s="36"/>
      <c r="AF57" s="36"/>
      <c r="AG57" s="36"/>
      <c r="AH57" s="36"/>
      <c r="AI57" s="36"/>
      <c r="AJ57" s="36"/>
    </row>
    <row r="58" spans="1:36">
      <c r="A58" s="17" t="s">
        <v>21</v>
      </c>
      <c r="B58" s="18">
        <v>1</v>
      </c>
      <c r="C58" s="18">
        <v>2</v>
      </c>
      <c r="D58" s="18">
        <v>3</v>
      </c>
      <c r="E58" s="18">
        <v>4</v>
      </c>
      <c r="F58" s="18">
        <v>5</v>
      </c>
      <c r="G58" s="18">
        <v>6</v>
      </c>
      <c r="H58" s="18">
        <v>7</v>
      </c>
      <c r="I58" s="18">
        <v>8</v>
      </c>
      <c r="J58" s="18">
        <v>9</v>
      </c>
      <c r="AC58" s="36"/>
      <c r="AD58" s="36"/>
      <c r="AE58" s="36"/>
      <c r="AF58" s="36"/>
      <c r="AG58" s="36"/>
      <c r="AH58" s="36"/>
      <c r="AI58" s="36"/>
      <c r="AJ58" s="36"/>
    </row>
    <row r="59" spans="1:36">
      <c r="A59" s="19">
        <v>1</v>
      </c>
      <c r="B59" s="9" t="s">
        <v>0</v>
      </c>
      <c r="C59" s="9" t="s">
        <v>86</v>
      </c>
      <c r="D59" s="9" t="s">
        <v>85</v>
      </c>
      <c r="E59" s="9" t="s">
        <v>11</v>
      </c>
      <c r="F59" s="9" t="s">
        <v>84</v>
      </c>
      <c r="G59" s="9" t="s">
        <v>14</v>
      </c>
      <c r="H59" s="9" t="s">
        <v>1</v>
      </c>
      <c r="I59" s="9"/>
      <c r="J59" s="19"/>
      <c r="AC59" s="36"/>
      <c r="AD59" s="36"/>
      <c r="AE59" s="36"/>
      <c r="AF59" s="36"/>
      <c r="AG59" s="36"/>
      <c r="AH59" s="36"/>
      <c r="AI59" s="36"/>
      <c r="AJ59" s="36"/>
    </row>
    <row r="60" spans="1:36">
      <c r="A60" s="19">
        <f t="shared" ref="A60:A70" si="11">A59+1</f>
        <v>2</v>
      </c>
      <c r="B60" s="9" t="s">
        <v>84</v>
      </c>
      <c r="C60" s="9" t="s">
        <v>91</v>
      </c>
      <c r="D60" s="9" t="s">
        <v>1</v>
      </c>
      <c r="E60" s="9" t="s">
        <v>0</v>
      </c>
      <c r="F60" s="9" t="s">
        <v>86</v>
      </c>
      <c r="G60" s="9" t="s">
        <v>13</v>
      </c>
      <c r="H60" s="9" t="s">
        <v>87</v>
      </c>
      <c r="I60" s="9"/>
      <c r="J60" s="19"/>
      <c r="AC60" s="36"/>
      <c r="AD60" s="36"/>
      <c r="AE60" s="36"/>
      <c r="AF60" s="36"/>
      <c r="AG60" s="36"/>
      <c r="AH60" s="36"/>
      <c r="AI60" s="36"/>
      <c r="AJ60" s="36"/>
    </row>
    <row r="61" spans="1:36">
      <c r="A61" s="19">
        <f t="shared" si="11"/>
        <v>3</v>
      </c>
      <c r="B61" s="9" t="s">
        <v>86</v>
      </c>
      <c r="C61" s="9" t="s">
        <v>85</v>
      </c>
      <c r="D61" s="9" t="s">
        <v>87</v>
      </c>
      <c r="E61" s="9" t="s">
        <v>84</v>
      </c>
      <c r="F61" s="9" t="s">
        <v>91</v>
      </c>
      <c r="G61" s="9" t="s">
        <v>12</v>
      </c>
      <c r="H61" s="9" t="s">
        <v>89</v>
      </c>
      <c r="I61" s="9"/>
      <c r="J61" s="19"/>
      <c r="AC61" s="36"/>
      <c r="AD61" s="36"/>
      <c r="AE61" s="36"/>
      <c r="AF61" s="36"/>
      <c r="AG61" s="36"/>
      <c r="AH61" s="36"/>
      <c r="AI61" s="36"/>
      <c r="AJ61" s="36"/>
    </row>
    <row r="62" spans="1:36">
      <c r="A62" s="19">
        <f t="shared" si="11"/>
        <v>4</v>
      </c>
      <c r="B62" s="9" t="s">
        <v>91</v>
      </c>
      <c r="C62" s="9" t="s">
        <v>1</v>
      </c>
      <c r="D62" s="9" t="s">
        <v>89</v>
      </c>
      <c r="E62" s="9" t="s">
        <v>86</v>
      </c>
      <c r="F62" s="9" t="s">
        <v>85</v>
      </c>
      <c r="G62" s="9" t="s">
        <v>11</v>
      </c>
      <c r="H62" s="9" t="s">
        <v>88</v>
      </c>
      <c r="I62" s="9"/>
      <c r="J62" s="19"/>
      <c r="AC62" s="36"/>
      <c r="AD62" s="36"/>
      <c r="AE62" s="36"/>
      <c r="AF62" s="36"/>
      <c r="AG62" s="36"/>
      <c r="AH62" s="36"/>
      <c r="AI62" s="36"/>
      <c r="AJ62" s="36"/>
    </row>
    <row r="63" spans="1:36">
      <c r="A63" s="19">
        <f t="shared" si="11"/>
        <v>5</v>
      </c>
      <c r="B63" s="9" t="s">
        <v>85</v>
      </c>
      <c r="C63" s="9" t="s">
        <v>87</v>
      </c>
      <c r="D63" s="9" t="s">
        <v>88</v>
      </c>
      <c r="E63" s="9" t="s">
        <v>91</v>
      </c>
      <c r="F63" s="9" t="s">
        <v>1</v>
      </c>
      <c r="G63" s="9" t="s">
        <v>0</v>
      </c>
      <c r="H63" s="9" t="s">
        <v>90</v>
      </c>
      <c r="I63" s="9"/>
      <c r="J63" s="19"/>
      <c r="AC63" s="36"/>
      <c r="AD63" s="36"/>
      <c r="AE63" s="36"/>
      <c r="AF63" s="36"/>
      <c r="AG63" s="36"/>
      <c r="AH63" s="36"/>
      <c r="AI63" s="36"/>
      <c r="AJ63" s="36"/>
    </row>
    <row r="64" spans="1:36">
      <c r="A64" s="19">
        <f t="shared" si="11"/>
        <v>6</v>
      </c>
      <c r="B64" s="9" t="s">
        <v>17</v>
      </c>
      <c r="C64" s="9" t="s">
        <v>15</v>
      </c>
      <c r="D64" s="9" t="s">
        <v>13</v>
      </c>
      <c r="E64" s="9" t="s">
        <v>18</v>
      </c>
      <c r="F64" s="9" t="s">
        <v>16</v>
      </c>
      <c r="G64" s="9" t="s">
        <v>126</v>
      </c>
      <c r="H64" s="9" t="s">
        <v>12</v>
      </c>
      <c r="I64" s="9"/>
      <c r="J64" s="19"/>
      <c r="AC64" s="36"/>
      <c r="AD64" s="36"/>
      <c r="AE64" s="36"/>
      <c r="AF64" s="36"/>
      <c r="AG64" s="36"/>
      <c r="AH64" s="36"/>
      <c r="AI64" s="36"/>
      <c r="AJ64" s="36"/>
    </row>
    <row r="65" spans="1:36">
      <c r="A65" s="19">
        <f t="shared" si="11"/>
        <v>7</v>
      </c>
      <c r="B65" s="9" t="s">
        <v>16</v>
      </c>
      <c r="C65" s="9" t="s">
        <v>14</v>
      </c>
      <c r="D65" s="9" t="s">
        <v>12</v>
      </c>
      <c r="E65" s="9" t="s">
        <v>17</v>
      </c>
      <c r="F65" s="9" t="s">
        <v>15</v>
      </c>
      <c r="G65" s="9" t="s">
        <v>125</v>
      </c>
      <c r="H65" s="9" t="s">
        <v>11</v>
      </c>
      <c r="I65" s="9"/>
      <c r="J65" s="19"/>
      <c r="AC65" s="36"/>
      <c r="AD65" s="36"/>
      <c r="AE65" s="36"/>
      <c r="AF65" s="36"/>
      <c r="AG65" s="36"/>
      <c r="AH65" s="36"/>
      <c r="AI65" s="36"/>
      <c r="AJ65" s="36"/>
    </row>
    <row r="66" spans="1:36">
      <c r="A66" s="19">
        <f t="shared" si="11"/>
        <v>8</v>
      </c>
      <c r="B66" s="9" t="s">
        <v>15</v>
      </c>
      <c r="C66" s="9" t="s">
        <v>13</v>
      </c>
      <c r="D66" s="9" t="s">
        <v>11</v>
      </c>
      <c r="E66" s="9" t="s">
        <v>16</v>
      </c>
      <c r="F66" s="9" t="s">
        <v>14</v>
      </c>
      <c r="G66" s="9" t="s">
        <v>19</v>
      </c>
      <c r="H66" s="9" t="s">
        <v>0</v>
      </c>
      <c r="I66" s="9"/>
      <c r="J66" s="19"/>
      <c r="AC66" s="36"/>
      <c r="AD66" s="36"/>
      <c r="AE66" s="36"/>
      <c r="AF66" s="36"/>
      <c r="AG66" s="36"/>
      <c r="AH66" s="36"/>
      <c r="AI66" s="36"/>
      <c r="AJ66" s="36"/>
    </row>
    <row r="67" spans="1:36">
      <c r="A67" s="19">
        <f t="shared" si="11"/>
        <v>9</v>
      </c>
      <c r="B67" s="9" t="s">
        <v>14</v>
      </c>
      <c r="C67" s="9" t="s">
        <v>12</v>
      </c>
      <c r="D67" s="9" t="s">
        <v>0</v>
      </c>
      <c r="E67" s="9" t="s">
        <v>15</v>
      </c>
      <c r="F67" s="9" t="s">
        <v>13</v>
      </c>
      <c r="G67" s="9" t="s">
        <v>18</v>
      </c>
      <c r="H67" s="9" t="s">
        <v>84</v>
      </c>
      <c r="I67" s="9"/>
      <c r="J67" s="19"/>
      <c r="AC67" s="36"/>
      <c r="AD67" s="36"/>
      <c r="AE67" s="36"/>
      <c r="AF67" s="36"/>
      <c r="AG67" s="36"/>
      <c r="AH67" s="36"/>
      <c r="AI67" s="36"/>
      <c r="AJ67" s="36"/>
    </row>
    <row r="68" spans="1:36">
      <c r="A68" s="19">
        <f t="shared" si="11"/>
        <v>10</v>
      </c>
      <c r="B68" s="9" t="s">
        <v>13</v>
      </c>
      <c r="C68" s="9" t="s">
        <v>11</v>
      </c>
      <c r="D68" s="9" t="s">
        <v>84</v>
      </c>
      <c r="E68" s="9" t="s">
        <v>14</v>
      </c>
      <c r="F68" s="9" t="s">
        <v>12</v>
      </c>
      <c r="G68" s="9" t="s">
        <v>17</v>
      </c>
      <c r="H68" s="9" t="s">
        <v>86</v>
      </c>
      <c r="I68" s="9"/>
      <c r="J68" s="19"/>
      <c r="AC68" s="17"/>
      <c r="AD68" s="7"/>
      <c r="AJ68" s="17"/>
    </row>
    <row r="69" spans="1:36">
      <c r="A69" s="19">
        <f t="shared" si="11"/>
        <v>11</v>
      </c>
      <c r="B69" s="9" t="s">
        <v>12</v>
      </c>
      <c r="C69" s="9" t="s">
        <v>0</v>
      </c>
      <c r="D69" s="9" t="s">
        <v>86</v>
      </c>
      <c r="E69" s="9" t="s">
        <v>13</v>
      </c>
      <c r="F69" s="9" t="s">
        <v>11</v>
      </c>
      <c r="G69" s="9" t="s">
        <v>16</v>
      </c>
      <c r="H69" s="9" t="s">
        <v>91</v>
      </c>
      <c r="I69" s="9"/>
      <c r="J69" s="19"/>
      <c r="AC69" s="36"/>
      <c r="AD69" s="36"/>
      <c r="AE69" s="36"/>
      <c r="AF69" s="36"/>
      <c r="AG69" s="36"/>
      <c r="AH69" s="36"/>
      <c r="AI69" s="36"/>
      <c r="AJ69" s="36"/>
    </row>
    <row r="70" spans="1:36">
      <c r="A70" s="19">
        <f t="shared" si="11"/>
        <v>12</v>
      </c>
      <c r="B70" s="9" t="s">
        <v>11</v>
      </c>
      <c r="C70" s="9" t="s">
        <v>84</v>
      </c>
      <c r="D70" s="9" t="s">
        <v>91</v>
      </c>
      <c r="E70" s="9" t="s">
        <v>12</v>
      </c>
      <c r="F70" s="9" t="s">
        <v>0</v>
      </c>
      <c r="G70" s="9" t="s">
        <v>15</v>
      </c>
      <c r="H70" s="9" t="s">
        <v>85</v>
      </c>
      <c r="I70" s="9"/>
      <c r="J70" s="19"/>
      <c r="AC70" s="36"/>
      <c r="AD70" s="36"/>
      <c r="AE70" s="36"/>
      <c r="AF70" s="36"/>
      <c r="AG70" s="36"/>
      <c r="AH70" s="36"/>
      <c r="AI70" s="36"/>
      <c r="AJ70" s="36"/>
    </row>
    <row r="71" spans="1:36">
      <c r="A71" s="10" t="s">
        <v>98</v>
      </c>
      <c r="B71" s="11">
        <f>IF(FretMachine!$C$12=B59,A59,IF(FretMachine!$C$12=B60,A60,IF(FretMachine!$C$12=B61,A61,IF(FretMachine!$C$12=B62,A62,IF(FretMachine!$C$12=B63,A63,IF(FretMachine!$C$12=B64,A64,IF(FretMachine!$C$12=B65,A65,IF(FretMachine!$C$12=B66,A66,IF(FretMachine!$C$12=B67,A67,IF(FretMachine!$C$12=B68,A68,IF(FretMachine!$C$12=B69,A69,A70)))))))))))</f>
        <v>12</v>
      </c>
      <c r="C71" s="7" t="str">
        <f>"= "&amp;FretMachine!$C$12</f>
        <v>= C</v>
      </c>
      <c r="AC71" s="36"/>
      <c r="AD71" s="36"/>
      <c r="AE71" s="36"/>
      <c r="AF71" s="36"/>
      <c r="AG71" s="36"/>
      <c r="AH71" s="36"/>
      <c r="AI71" s="36"/>
      <c r="AJ71" s="36"/>
    </row>
    <row r="72" spans="1:36">
      <c r="A72" s="10" t="s">
        <v>96</v>
      </c>
      <c r="B72" s="12">
        <v>1</v>
      </c>
      <c r="C72" s="8">
        <v>2</v>
      </c>
      <c r="D72" s="12">
        <v>3</v>
      </c>
      <c r="E72" s="12">
        <v>4</v>
      </c>
      <c r="F72" s="12">
        <v>5</v>
      </c>
      <c r="G72" s="12">
        <v>6</v>
      </c>
      <c r="H72" s="12">
        <v>7</v>
      </c>
      <c r="I72" s="12">
        <v>8</v>
      </c>
      <c r="J72" s="12">
        <v>9</v>
      </c>
      <c r="AC72" s="36"/>
      <c r="AD72" s="36"/>
      <c r="AE72" s="36"/>
      <c r="AF72" s="36"/>
      <c r="AG72" s="36"/>
      <c r="AH72" s="36"/>
      <c r="AI72" s="36"/>
      <c r="AJ72" s="36"/>
    </row>
    <row r="73" spans="1:36">
      <c r="A73" s="10" t="s">
        <v>94</v>
      </c>
      <c r="B73" s="13" t="str">
        <f>LOOKUP($B$14,A$2:$A$13,B59:B70)</f>
        <v>C</v>
      </c>
      <c r="C73" s="13" t="str">
        <f>LOOKUP($B$14,$A$2:B$13,C59:C70)</f>
        <v>D</v>
      </c>
      <c r="D73" s="13" t="str">
        <f>LOOKUP($B$14,$A$2:C$13,D59:D70)</f>
        <v>E</v>
      </c>
      <c r="E73" s="13" t="str">
        <f>LOOKUP($B$14,$A$2:D$13,E59:E70)</f>
        <v>F</v>
      </c>
      <c r="F73" s="13" t="str">
        <f>LOOKUP($B$14,$A$2:E$13,F59:F70)</f>
        <v>G</v>
      </c>
      <c r="G73" s="13" t="str">
        <f>LOOKUP($B$14,$A$2:F$13,G59:G70)</f>
        <v>Ab</v>
      </c>
      <c r="H73" s="13" t="str">
        <f>LOOKUP($B$14,$A$2:G$13,H59:H70)</f>
        <v>B</v>
      </c>
      <c r="I73" s="13">
        <f>LOOKUP($B$14,$A$2:H$13,I59:I70)</f>
        <v>0</v>
      </c>
      <c r="J73" s="24">
        <f>LOOKUP($B$14,$A$2:I$13,J59:J70)</f>
        <v>0</v>
      </c>
      <c r="AC73" s="36"/>
      <c r="AD73" s="36"/>
      <c r="AE73" s="36"/>
      <c r="AF73" s="36"/>
      <c r="AG73" s="36"/>
      <c r="AH73" s="36"/>
      <c r="AI73" s="36"/>
      <c r="AJ73" s="36"/>
    </row>
    <row r="74" spans="1:36">
      <c r="A74" s="10" t="s">
        <v>95</v>
      </c>
      <c r="B74" s="14">
        <v>1</v>
      </c>
      <c r="C74" s="14">
        <v>2</v>
      </c>
      <c r="D74" s="14">
        <v>3</v>
      </c>
      <c r="E74" s="14">
        <v>4</v>
      </c>
      <c r="F74" s="14">
        <v>5</v>
      </c>
      <c r="G74" s="14">
        <v>6</v>
      </c>
      <c r="H74" s="14">
        <v>7</v>
      </c>
      <c r="I74" s="14">
        <v>8</v>
      </c>
      <c r="AC74" s="36"/>
      <c r="AD74" s="36"/>
      <c r="AE74" s="36"/>
      <c r="AF74" s="36"/>
      <c r="AG74" s="36"/>
      <c r="AH74" s="36"/>
      <c r="AI74" s="36"/>
      <c r="AJ74" s="36"/>
    </row>
    <row r="75" spans="1:36">
      <c r="A75" s="10" t="s">
        <v>97</v>
      </c>
      <c r="B75" s="15" t="s">
        <v>92</v>
      </c>
      <c r="C75" s="15" t="s">
        <v>93</v>
      </c>
      <c r="D75" s="15" t="s">
        <v>92</v>
      </c>
      <c r="E75" s="15" t="s">
        <v>92</v>
      </c>
      <c r="F75" s="15" t="s">
        <v>92</v>
      </c>
      <c r="G75" s="15" t="s">
        <v>92</v>
      </c>
      <c r="H75" s="15" t="s">
        <v>93</v>
      </c>
      <c r="I75" s="16"/>
      <c r="AC75" s="36"/>
      <c r="AD75" s="36"/>
      <c r="AE75" s="36"/>
      <c r="AF75" s="36"/>
      <c r="AG75" s="36"/>
      <c r="AH75" s="36"/>
      <c r="AI75" s="36"/>
      <c r="AJ75" s="36"/>
    </row>
    <row r="76" spans="1:36">
      <c r="AC76" s="36"/>
      <c r="AD76" s="36"/>
      <c r="AE76" s="36"/>
      <c r="AF76" s="36"/>
      <c r="AG76" s="36"/>
      <c r="AH76" s="36"/>
      <c r="AI76" s="36"/>
      <c r="AJ76" s="36"/>
    </row>
    <row r="77" spans="1:36">
      <c r="A77" s="17" t="s">
        <v>22</v>
      </c>
      <c r="B77" s="18">
        <v>1</v>
      </c>
      <c r="C77" s="18">
        <v>2</v>
      </c>
      <c r="D77" s="18">
        <v>3</v>
      </c>
      <c r="E77" s="18">
        <v>4</v>
      </c>
      <c r="F77" s="18">
        <v>5</v>
      </c>
      <c r="G77" s="18">
        <v>6</v>
      </c>
      <c r="H77" s="18">
        <v>7</v>
      </c>
      <c r="I77" s="18">
        <v>8</v>
      </c>
      <c r="J77" s="18">
        <v>9</v>
      </c>
      <c r="AC77" s="36"/>
      <c r="AD77" s="36"/>
      <c r="AE77" s="36"/>
      <c r="AF77" s="36"/>
      <c r="AG77" s="36"/>
      <c r="AH77" s="36"/>
      <c r="AI77" s="36"/>
      <c r="AJ77" s="36"/>
    </row>
    <row r="78" spans="1:36">
      <c r="A78" s="19">
        <v>1</v>
      </c>
      <c r="B78" s="9" t="s">
        <v>0</v>
      </c>
      <c r="C78" s="9" t="s">
        <v>99</v>
      </c>
      <c r="D78" s="9" t="s">
        <v>85</v>
      </c>
      <c r="E78" s="9" t="s">
        <v>11</v>
      </c>
      <c r="F78" s="9" t="s">
        <v>84</v>
      </c>
      <c r="G78" s="9" t="s">
        <v>14</v>
      </c>
      <c r="H78" s="9" t="s">
        <v>1</v>
      </c>
      <c r="I78" s="9"/>
      <c r="J78" s="19"/>
      <c r="AC78" s="36"/>
      <c r="AD78" s="36"/>
      <c r="AE78" s="36"/>
      <c r="AF78" s="36"/>
      <c r="AG78" s="36"/>
      <c r="AH78" s="36"/>
      <c r="AI78" s="36"/>
      <c r="AJ78" s="36"/>
    </row>
    <row r="79" spans="1:36">
      <c r="A79" s="19">
        <f t="shared" ref="A79:A89" si="12">A78+1</f>
        <v>2</v>
      </c>
      <c r="B79" s="9" t="s">
        <v>84</v>
      </c>
      <c r="C79" s="9" t="s">
        <v>14</v>
      </c>
      <c r="D79" s="9" t="s">
        <v>1</v>
      </c>
      <c r="E79" s="9" t="s">
        <v>0</v>
      </c>
      <c r="F79" s="9" t="s">
        <v>86</v>
      </c>
      <c r="G79" s="9" t="s">
        <v>13</v>
      </c>
      <c r="H79" s="9" t="s">
        <v>87</v>
      </c>
      <c r="I79" s="9"/>
      <c r="J79" s="19"/>
      <c r="AC79" s="36"/>
      <c r="AD79" s="36"/>
      <c r="AE79" s="36"/>
      <c r="AF79" s="36"/>
      <c r="AG79" s="36"/>
      <c r="AH79" s="36"/>
      <c r="AI79" s="36"/>
      <c r="AJ79" s="36"/>
    </row>
    <row r="80" spans="1:36">
      <c r="A80" s="19">
        <f t="shared" si="12"/>
        <v>3</v>
      </c>
      <c r="B80" s="9" t="s">
        <v>86</v>
      </c>
      <c r="C80" s="9" t="s">
        <v>13</v>
      </c>
      <c r="D80" s="9" t="s">
        <v>87</v>
      </c>
      <c r="E80" s="9" t="s">
        <v>84</v>
      </c>
      <c r="F80" s="9" t="s">
        <v>91</v>
      </c>
      <c r="G80" s="9" t="s">
        <v>12</v>
      </c>
      <c r="H80" s="9" t="s">
        <v>89</v>
      </c>
      <c r="I80" s="9"/>
      <c r="J80" s="19"/>
      <c r="AC80" s="36"/>
      <c r="AD80" s="36"/>
      <c r="AE80" s="36"/>
      <c r="AF80" s="36"/>
      <c r="AG80" s="36"/>
      <c r="AH80" s="36"/>
      <c r="AI80" s="36"/>
      <c r="AJ80" s="36"/>
    </row>
    <row r="81" spans="1:36">
      <c r="A81" s="19">
        <f t="shared" si="12"/>
        <v>4</v>
      </c>
      <c r="B81" s="9" t="s">
        <v>91</v>
      </c>
      <c r="C81" s="9" t="s">
        <v>12</v>
      </c>
      <c r="D81" s="9" t="s">
        <v>89</v>
      </c>
      <c r="E81" s="9" t="s">
        <v>86</v>
      </c>
      <c r="F81" s="9" t="s">
        <v>85</v>
      </c>
      <c r="G81" s="9" t="s">
        <v>11</v>
      </c>
      <c r="H81" s="9" t="s">
        <v>88</v>
      </c>
      <c r="I81" s="9"/>
      <c r="J81" s="19"/>
      <c r="AC81" s="36"/>
      <c r="AD81" s="36"/>
      <c r="AE81" s="36"/>
      <c r="AF81" s="36"/>
      <c r="AG81" s="36"/>
      <c r="AH81" s="36"/>
      <c r="AI81" s="36"/>
      <c r="AJ81" s="36"/>
    </row>
    <row r="82" spans="1:36">
      <c r="A82" s="19">
        <f t="shared" si="12"/>
        <v>5</v>
      </c>
      <c r="B82" s="9" t="s">
        <v>85</v>
      </c>
      <c r="C82" s="9" t="s">
        <v>11</v>
      </c>
      <c r="D82" s="9" t="s">
        <v>88</v>
      </c>
      <c r="E82" s="9" t="s">
        <v>91</v>
      </c>
      <c r="F82" s="9" t="s">
        <v>1</v>
      </c>
      <c r="G82" s="9" t="s">
        <v>0</v>
      </c>
      <c r="H82" s="9" t="s">
        <v>90</v>
      </c>
      <c r="I82" s="9"/>
      <c r="J82" s="19"/>
      <c r="AC82" s="36"/>
      <c r="AD82" s="36"/>
      <c r="AE82" s="36"/>
      <c r="AF82" s="36"/>
      <c r="AG82" s="36"/>
      <c r="AH82" s="36"/>
      <c r="AI82" s="36"/>
      <c r="AJ82" s="36"/>
    </row>
    <row r="83" spans="1:36">
      <c r="A83" s="19">
        <f t="shared" si="12"/>
        <v>6</v>
      </c>
      <c r="B83" s="9" t="s">
        <v>17</v>
      </c>
      <c r="C83" s="9" t="s">
        <v>99</v>
      </c>
      <c r="D83" s="9" t="s">
        <v>13</v>
      </c>
      <c r="E83" s="9" t="s">
        <v>139</v>
      </c>
      <c r="F83" s="9" t="s">
        <v>16</v>
      </c>
      <c r="G83" s="9" t="s">
        <v>14</v>
      </c>
      <c r="H83" s="9" t="s">
        <v>12</v>
      </c>
      <c r="I83" s="9"/>
      <c r="J83" s="19"/>
      <c r="AC83" s="36"/>
      <c r="AD83" s="36"/>
      <c r="AE83" s="36"/>
      <c r="AF83" s="36"/>
      <c r="AG83" s="36"/>
      <c r="AH83" s="36"/>
      <c r="AI83" s="36"/>
      <c r="AJ83" s="36"/>
    </row>
    <row r="84" spans="1:36">
      <c r="A84" s="19">
        <f t="shared" si="12"/>
        <v>7</v>
      </c>
      <c r="B84" s="9" t="s">
        <v>16</v>
      </c>
      <c r="C84" s="9" t="s">
        <v>126</v>
      </c>
      <c r="D84" s="9" t="s">
        <v>12</v>
      </c>
      <c r="E84" s="9" t="s">
        <v>17</v>
      </c>
      <c r="F84" s="9" t="s">
        <v>15</v>
      </c>
      <c r="G84" s="9" t="s">
        <v>13</v>
      </c>
      <c r="H84" s="9" t="s">
        <v>87</v>
      </c>
      <c r="I84" s="9"/>
      <c r="J84" s="19"/>
      <c r="AC84" s="36"/>
      <c r="AD84" s="36"/>
      <c r="AE84" s="36"/>
      <c r="AF84" s="36"/>
      <c r="AG84" s="36"/>
      <c r="AH84" s="36"/>
      <c r="AI84" s="36"/>
      <c r="AJ84" s="36"/>
    </row>
    <row r="85" spans="1:36">
      <c r="A85" s="19">
        <f t="shared" si="12"/>
        <v>8</v>
      </c>
      <c r="B85" s="9" t="s">
        <v>15</v>
      </c>
      <c r="C85" s="9" t="s">
        <v>13</v>
      </c>
      <c r="D85" s="9" t="s">
        <v>11</v>
      </c>
      <c r="E85" s="9" t="s">
        <v>16</v>
      </c>
      <c r="F85" s="9" t="s">
        <v>14</v>
      </c>
      <c r="G85" s="9" t="s">
        <v>134</v>
      </c>
      <c r="H85" s="9" t="s">
        <v>0</v>
      </c>
      <c r="I85" s="9"/>
      <c r="J85" s="19"/>
      <c r="AC85" s="36"/>
      <c r="AD85" s="36"/>
      <c r="AE85" s="36"/>
      <c r="AF85" s="36"/>
      <c r="AG85" s="36"/>
      <c r="AH85" s="36"/>
      <c r="AI85" s="36"/>
      <c r="AJ85" s="36"/>
    </row>
    <row r="86" spans="1:36">
      <c r="A86" s="19">
        <f t="shared" si="12"/>
        <v>9</v>
      </c>
      <c r="B86" s="9" t="s">
        <v>14</v>
      </c>
      <c r="C86" s="9" t="s">
        <v>19</v>
      </c>
      <c r="D86" s="9" t="s">
        <v>0</v>
      </c>
      <c r="E86" s="9" t="s">
        <v>15</v>
      </c>
      <c r="F86" s="9" t="s">
        <v>13</v>
      </c>
      <c r="G86" s="9" t="s">
        <v>18</v>
      </c>
      <c r="H86" s="9" t="s">
        <v>84</v>
      </c>
      <c r="I86" s="9"/>
      <c r="J86" s="19"/>
      <c r="AC86" s="36"/>
      <c r="AD86" s="36"/>
      <c r="AE86" s="36"/>
      <c r="AF86" s="36"/>
      <c r="AG86" s="36"/>
      <c r="AH86" s="36"/>
      <c r="AI86" s="36"/>
      <c r="AJ86" s="36"/>
    </row>
    <row r="87" spans="1:36">
      <c r="A87" s="19">
        <f t="shared" si="12"/>
        <v>10</v>
      </c>
      <c r="B87" s="9" t="s">
        <v>13</v>
      </c>
      <c r="C87" s="9" t="s">
        <v>18</v>
      </c>
      <c r="D87" s="9" t="s">
        <v>84</v>
      </c>
      <c r="E87" s="9" t="s">
        <v>14</v>
      </c>
      <c r="F87" s="9" t="s">
        <v>12</v>
      </c>
      <c r="G87" s="9" t="s">
        <v>17</v>
      </c>
      <c r="H87" s="9" t="s">
        <v>86</v>
      </c>
      <c r="I87" s="9"/>
      <c r="J87" s="19"/>
      <c r="AC87" s="36"/>
      <c r="AD87" s="36"/>
      <c r="AE87" s="36"/>
      <c r="AF87" s="36"/>
      <c r="AG87" s="36"/>
      <c r="AH87" s="36"/>
      <c r="AI87" s="36"/>
      <c r="AJ87" s="36"/>
    </row>
    <row r="88" spans="1:36">
      <c r="A88" s="19">
        <f t="shared" si="12"/>
        <v>11</v>
      </c>
      <c r="B88" s="9" t="s">
        <v>12</v>
      </c>
      <c r="C88" s="9" t="s">
        <v>17</v>
      </c>
      <c r="D88" s="9" t="s">
        <v>86</v>
      </c>
      <c r="E88" s="9" t="s">
        <v>13</v>
      </c>
      <c r="F88" s="9" t="s">
        <v>11</v>
      </c>
      <c r="G88" s="9" t="s">
        <v>16</v>
      </c>
      <c r="H88" s="9" t="s">
        <v>91</v>
      </c>
      <c r="I88" s="9"/>
      <c r="J88" s="19"/>
      <c r="AC88" s="36"/>
      <c r="AD88" s="36"/>
      <c r="AE88" s="36"/>
      <c r="AF88" s="36"/>
      <c r="AG88" s="36"/>
      <c r="AH88" s="36"/>
      <c r="AI88" s="36"/>
      <c r="AJ88" s="36"/>
    </row>
    <row r="89" spans="1:36">
      <c r="A89" s="19">
        <f t="shared" si="12"/>
        <v>12</v>
      </c>
      <c r="B89" s="9" t="s">
        <v>11</v>
      </c>
      <c r="C89" s="9" t="s">
        <v>16</v>
      </c>
      <c r="D89" s="9" t="s">
        <v>91</v>
      </c>
      <c r="E89" s="9" t="s">
        <v>12</v>
      </c>
      <c r="F89" s="9" t="s">
        <v>0</v>
      </c>
      <c r="G89" s="9" t="s">
        <v>15</v>
      </c>
      <c r="H89" s="9" t="s">
        <v>85</v>
      </c>
      <c r="I89" s="9"/>
      <c r="J89" s="19"/>
      <c r="AC89" s="36"/>
      <c r="AD89" s="36"/>
      <c r="AE89" s="36"/>
      <c r="AF89" s="36"/>
      <c r="AG89" s="36"/>
      <c r="AH89" s="36"/>
      <c r="AI89" s="36"/>
      <c r="AJ89" s="36"/>
    </row>
    <row r="90" spans="1:36">
      <c r="A90" s="10" t="s">
        <v>98</v>
      </c>
      <c r="B90" s="11">
        <f>IF(FretMachine!$C$12=B78,A78,IF(FretMachine!$C$12=B79,A79,IF(FretMachine!$C$12=B80,A80,IF(FretMachine!$C$12=B81,A81,IF(FretMachine!$C$12=B82,A82,IF(FretMachine!$C$12=B83,A83,IF(FretMachine!$C$12=B84,A84,IF(FretMachine!$C$12=B85,A85,IF(FretMachine!$C$12=B86,A86,IF(FretMachine!$C$12=B87,A87,IF(FretMachine!$C$12=B88,A88,A89)))))))))))</f>
        <v>12</v>
      </c>
      <c r="C90" s="7" t="str">
        <f>"= "&amp;FretMachine!$C$12</f>
        <v>= C</v>
      </c>
      <c r="AC90" s="36"/>
      <c r="AD90" s="36"/>
      <c r="AE90" s="36"/>
      <c r="AF90" s="36"/>
      <c r="AG90" s="36"/>
      <c r="AH90" s="36"/>
      <c r="AI90" s="36"/>
      <c r="AJ90" s="36"/>
    </row>
    <row r="91" spans="1:36">
      <c r="A91" s="10" t="s">
        <v>96</v>
      </c>
      <c r="B91" s="12">
        <v>1</v>
      </c>
      <c r="C91" s="8">
        <v>2</v>
      </c>
      <c r="D91" s="12">
        <v>3</v>
      </c>
      <c r="E91" s="12">
        <v>4</v>
      </c>
      <c r="F91" s="12">
        <v>5</v>
      </c>
      <c r="G91" s="12">
        <v>6</v>
      </c>
      <c r="H91" s="12">
        <v>7</v>
      </c>
      <c r="I91" s="12">
        <v>8</v>
      </c>
      <c r="J91" s="12">
        <v>9</v>
      </c>
      <c r="AC91" s="36"/>
      <c r="AD91" s="36"/>
      <c r="AE91" s="36"/>
      <c r="AF91" s="36"/>
      <c r="AG91" s="36"/>
      <c r="AH91" s="36"/>
      <c r="AI91" s="36"/>
      <c r="AJ91" s="36"/>
    </row>
    <row r="92" spans="1:36">
      <c r="A92" s="10" t="s">
        <v>94</v>
      </c>
      <c r="B92" s="13" t="str">
        <f>LOOKUP($B$14,A$2:$A$13,B78:B89)</f>
        <v>C</v>
      </c>
      <c r="C92" s="13" t="str">
        <f>LOOKUP($B$14,$A$2:B$13,C78:C89)</f>
        <v>Db</v>
      </c>
      <c r="D92" s="13" t="str">
        <f>LOOKUP($B$14,$A$2:C$13,D78:D89)</f>
        <v>E</v>
      </c>
      <c r="E92" s="13" t="str">
        <f>LOOKUP($B$14,$A$2:D$13,E78:E89)</f>
        <v>F</v>
      </c>
      <c r="F92" s="13" t="str">
        <f>LOOKUP($B$14,$A$2:E$13,F78:F89)</f>
        <v>G</v>
      </c>
      <c r="G92" s="13" t="str">
        <f>LOOKUP($B$14,$A$2:F$13,G78:G89)</f>
        <v>Ab</v>
      </c>
      <c r="H92" s="13" t="str">
        <f>LOOKUP($B$14,$A$2:G$13,H78:H89)</f>
        <v>B</v>
      </c>
      <c r="I92" s="13">
        <f>LOOKUP($B$14,$A$2:H$13,I78:I89)</f>
        <v>0</v>
      </c>
      <c r="J92" s="24">
        <f>LOOKUP($B$14,$A$2:I$13,J78:J89)</f>
        <v>0</v>
      </c>
      <c r="AC92" s="36"/>
      <c r="AD92" s="36"/>
      <c r="AE92" s="36"/>
      <c r="AF92" s="36"/>
      <c r="AG92" s="36"/>
      <c r="AH92" s="36"/>
      <c r="AI92" s="36"/>
      <c r="AJ92" s="36"/>
    </row>
    <row r="93" spans="1:36">
      <c r="A93" s="10" t="s">
        <v>95</v>
      </c>
      <c r="B93" s="14">
        <v>1</v>
      </c>
      <c r="C93" s="14">
        <v>2</v>
      </c>
      <c r="D93" s="14">
        <v>3</v>
      </c>
      <c r="E93" s="14">
        <v>4</v>
      </c>
      <c r="F93" s="14">
        <v>5</v>
      </c>
      <c r="G93" s="14">
        <v>6</v>
      </c>
      <c r="H93" s="14">
        <v>7</v>
      </c>
      <c r="I93" s="14">
        <v>8</v>
      </c>
      <c r="AC93" s="41"/>
      <c r="AD93" s="41"/>
      <c r="AE93" s="41"/>
      <c r="AF93" s="41"/>
      <c r="AG93" s="41"/>
      <c r="AH93" s="41"/>
      <c r="AI93" s="41"/>
      <c r="AJ93" s="41"/>
    </row>
    <row r="94" spans="1:36">
      <c r="A94" s="10" t="s">
        <v>97</v>
      </c>
      <c r="B94" s="15" t="s">
        <v>92</v>
      </c>
      <c r="C94" s="15" t="s">
        <v>93</v>
      </c>
      <c r="D94" s="15" t="s">
        <v>92</v>
      </c>
      <c r="E94" s="15" t="s">
        <v>92</v>
      </c>
      <c r="F94" s="15" t="s">
        <v>92</v>
      </c>
      <c r="G94" s="15" t="s">
        <v>92</v>
      </c>
      <c r="H94" s="15" t="s">
        <v>93</v>
      </c>
      <c r="I94" s="16"/>
      <c r="AC94" s="36"/>
      <c r="AD94" s="36"/>
      <c r="AE94" s="36"/>
      <c r="AF94" s="36"/>
      <c r="AG94" s="36"/>
      <c r="AH94" s="36"/>
      <c r="AI94" s="36"/>
      <c r="AJ94" s="36"/>
    </row>
    <row r="95" spans="1:36">
      <c r="AC95" s="36"/>
      <c r="AD95" s="36"/>
      <c r="AE95" s="36"/>
      <c r="AF95" s="36"/>
      <c r="AG95" s="36"/>
      <c r="AH95" s="36"/>
      <c r="AI95" s="36"/>
      <c r="AJ95" s="36"/>
    </row>
    <row r="96" spans="1:36">
      <c r="A96" s="17" t="s">
        <v>24</v>
      </c>
      <c r="B96" s="18">
        <v>1</v>
      </c>
      <c r="C96" s="18">
        <v>2</v>
      </c>
      <c r="D96" s="18">
        <v>3</v>
      </c>
      <c r="E96" s="18">
        <v>4</v>
      </c>
      <c r="F96" s="18">
        <v>5</v>
      </c>
      <c r="G96" s="18">
        <v>6</v>
      </c>
      <c r="H96" s="18">
        <v>7</v>
      </c>
      <c r="I96" s="18">
        <v>8</v>
      </c>
      <c r="J96" s="18">
        <v>9</v>
      </c>
      <c r="AC96" s="36"/>
      <c r="AD96" s="36"/>
      <c r="AE96" s="36"/>
      <c r="AF96" s="36"/>
      <c r="AG96" s="36"/>
      <c r="AH96" s="36"/>
      <c r="AI96" s="36"/>
      <c r="AJ96" s="36"/>
    </row>
    <row r="97" spans="1:36">
      <c r="A97" s="19">
        <v>1</v>
      </c>
      <c r="B97" s="9" t="s">
        <v>0</v>
      </c>
      <c r="C97" s="9" t="s">
        <v>86</v>
      </c>
      <c r="D97" s="9" t="s">
        <v>13</v>
      </c>
      <c r="E97" s="9" t="s">
        <v>11</v>
      </c>
      <c r="F97" s="9" t="s">
        <v>16</v>
      </c>
      <c r="G97" s="9" t="s">
        <v>14</v>
      </c>
      <c r="H97" s="9" t="s">
        <v>19</v>
      </c>
      <c r="I97" s="9" t="s">
        <v>17</v>
      </c>
      <c r="J97" s="23"/>
      <c r="AC97" s="36"/>
      <c r="AD97" s="36"/>
      <c r="AE97" s="36"/>
      <c r="AF97" s="36"/>
      <c r="AG97" s="36"/>
      <c r="AH97" s="36"/>
      <c r="AI97" s="36"/>
      <c r="AJ97" s="36"/>
    </row>
    <row r="98" spans="1:36">
      <c r="A98" s="19">
        <f t="shared" ref="A98:A108" si="13">A97+1</f>
        <v>2</v>
      </c>
      <c r="B98" s="9" t="s">
        <v>84</v>
      </c>
      <c r="C98" s="9" t="s">
        <v>91</v>
      </c>
      <c r="D98" s="9" t="s">
        <v>12</v>
      </c>
      <c r="E98" s="9" t="s">
        <v>0</v>
      </c>
      <c r="F98" s="9" t="s">
        <v>15</v>
      </c>
      <c r="G98" s="9" t="s">
        <v>13</v>
      </c>
      <c r="H98" s="9" t="s">
        <v>18</v>
      </c>
      <c r="I98" s="9" t="s">
        <v>16</v>
      </c>
      <c r="J98" s="23"/>
      <c r="AC98" s="36"/>
      <c r="AD98" s="36"/>
      <c r="AE98" s="36"/>
      <c r="AF98" s="36"/>
      <c r="AG98" s="36"/>
      <c r="AH98" s="36"/>
      <c r="AI98" s="36"/>
      <c r="AJ98" s="36"/>
    </row>
    <row r="99" spans="1:36">
      <c r="A99" s="19">
        <f t="shared" si="13"/>
        <v>3</v>
      </c>
      <c r="B99" s="9" t="s">
        <v>86</v>
      </c>
      <c r="C99" s="9" t="s">
        <v>85</v>
      </c>
      <c r="D99" s="9" t="s">
        <v>11</v>
      </c>
      <c r="E99" s="9" t="s">
        <v>84</v>
      </c>
      <c r="F99" s="9" t="s">
        <v>14</v>
      </c>
      <c r="G99" s="9" t="s">
        <v>12</v>
      </c>
      <c r="H99" s="9" t="s">
        <v>17</v>
      </c>
      <c r="I99" s="9" t="s">
        <v>15</v>
      </c>
      <c r="J99" s="23"/>
      <c r="AC99" s="36"/>
      <c r="AD99" s="36"/>
      <c r="AE99" s="36"/>
      <c r="AF99" s="36"/>
      <c r="AG99" s="36"/>
      <c r="AH99" s="36"/>
      <c r="AI99" s="36"/>
      <c r="AJ99" s="36"/>
    </row>
    <row r="100" spans="1:36">
      <c r="A100" s="19">
        <f t="shared" si="13"/>
        <v>4</v>
      </c>
      <c r="B100" s="9" t="s">
        <v>91</v>
      </c>
      <c r="C100" s="9" t="s">
        <v>1</v>
      </c>
      <c r="D100" s="9" t="s">
        <v>0</v>
      </c>
      <c r="E100" s="9" t="s">
        <v>86</v>
      </c>
      <c r="F100" s="9" t="s">
        <v>13</v>
      </c>
      <c r="G100" s="9" t="s">
        <v>11</v>
      </c>
      <c r="H100" s="9" t="s">
        <v>16</v>
      </c>
      <c r="I100" s="9" t="s">
        <v>14</v>
      </c>
      <c r="J100" s="23"/>
      <c r="AC100" s="36"/>
      <c r="AD100" s="36"/>
      <c r="AE100" s="36"/>
      <c r="AF100" s="36"/>
      <c r="AG100" s="36"/>
      <c r="AH100" s="36"/>
      <c r="AI100" s="36"/>
      <c r="AJ100" s="36"/>
    </row>
    <row r="101" spans="1:36">
      <c r="A101" s="19">
        <f t="shared" si="13"/>
        <v>5</v>
      </c>
      <c r="B101" s="9" t="s">
        <v>85</v>
      </c>
      <c r="C101" s="9" t="s">
        <v>87</v>
      </c>
      <c r="D101" s="9" t="s">
        <v>84</v>
      </c>
      <c r="E101" s="9" t="s">
        <v>91</v>
      </c>
      <c r="F101" s="9" t="s">
        <v>12</v>
      </c>
      <c r="G101" s="9" t="s">
        <v>0</v>
      </c>
      <c r="H101" s="9" t="s">
        <v>15</v>
      </c>
      <c r="I101" s="9" t="s">
        <v>13</v>
      </c>
      <c r="J101" s="23"/>
      <c r="AC101" s="36"/>
      <c r="AD101" s="36"/>
      <c r="AE101" s="36"/>
      <c r="AF101" s="36"/>
      <c r="AG101" s="36"/>
      <c r="AH101" s="36"/>
      <c r="AI101" s="36"/>
      <c r="AJ101" s="36"/>
    </row>
    <row r="102" spans="1:36">
      <c r="A102" s="19">
        <f t="shared" si="13"/>
        <v>6</v>
      </c>
      <c r="B102" s="9" t="s">
        <v>17</v>
      </c>
      <c r="C102" s="9" t="s">
        <v>15</v>
      </c>
      <c r="D102" s="9" t="s">
        <v>125</v>
      </c>
      <c r="E102" s="9" t="s">
        <v>18</v>
      </c>
      <c r="F102" s="9" t="s">
        <v>133</v>
      </c>
      <c r="G102" s="9" t="s">
        <v>126</v>
      </c>
      <c r="H102" s="9" t="s">
        <v>134</v>
      </c>
      <c r="I102" s="9" t="s">
        <v>136</v>
      </c>
      <c r="J102" s="23"/>
      <c r="AC102" s="36"/>
      <c r="AD102" s="36"/>
      <c r="AE102" s="36"/>
      <c r="AF102" s="36"/>
      <c r="AG102" s="36"/>
      <c r="AH102" s="36"/>
      <c r="AI102" s="36"/>
      <c r="AJ102" s="36"/>
    </row>
    <row r="103" spans="1:36">
      <c r="A103" s="19">
        <f t="shared" si="13"/>
        <v>7</v>
      </c>
      <c r="B103" s="9" t="s">
        <v>16</v>
      </c>
      <c r="C103" s="9" t="s">
        <v>14</v>
      </c>
      <c r="D103" s="9" t="s">
        <v>19</v>
      </c>
      <c r="E103" s="9" t="s">
        <v>17</v>
      </c>
      <c r="F103" s="9" t="s">
        <v>138</v>
      </c>
      <c r="G103" s="9" t="s">
        <v>125</v>
      </c>
      <c r="H103" s="9" t="s">
        <v>139</v>
      </c>
      <c r="I103" s="9" t="s">
        <v>133</v>
      </c>
      <c r="J103" s="23"/>
      <c r="AC103" s="36"/>
      <c r="AD103" s="36"/>
      <c r="AE103" s="36"/>
      <c r="AF103" s="36"/>
      <c r="AG103" s="36"/>
      <c r="AH103" s="36"/>
      <c r="AI103" s="36"/>
      <c r="AJ103" s="36"/>
    </row>
    <row r="104" spans="1:36">
      <c r="A104" s="19">
        <f t="shared" si="13"/>
        <v>8</v>
      </c>
      <c r="B104" s="9" t="s">
        <v>15</v>
      </c>
      <c r="C104" s="9" t="s">
        <v>13</v>
      </c>
      <c r="D104" s="9" t="s">
        <v>18</v>
      </c>
      <c r="E104" s="9" t="s">
        <v>16</v>
      </c>
      <c r="F104" s="9" t="s">
        <v>126</v>
      </c>
      <c r="G104" s="9" t="s">
        <v>19</v>
      </c>
      <c r="H104" s="9" t="s">
        <v>136</v>
      </c>
      <c r="I104" s="9" t="s">
        <v>138</v>
      </c>
      <c r="J104" s="23"/>
      <c r="AC104" s="36"/>
      <c r="AD104" s="36"/>
      <c r="AE104" s="36"/>
      <c r="AF104" s="36"/>
      <c r="AG104" s="36"/>
      <c r="AH104" s="36"/>
      <c r="AI104" s="36"/>
      <c r="AJ104" s="36"/>
    </row>
    <row r="105" spans="1:36">
      <c r="A105" s="19">
        <f t="shared" si="13"/>
        <v>9</v>
      </c>
      <c r="B105" s="9" t="s">
        <v>14</v>
      </c>
      <c r="C105" s="9" t="s">
        <v>12</v>
      </c>
      <c r="D105" s="9" t="s">
        <v>17</v>
      </c>
      <c r="E105" s="9" t="s">
        <v>15</v>
      </c>
      <c r="F105" s="9" t="s">
        <v>125</v>
      </c>
      <c r="G105" s="9" t="s">
        <v>18</v>
      </c>
      <c r="H105" s="9" t="s">
        <v>133</v>
      </c>
      <c r="I105" s="9" t="s">
        <v>126</v>
      </c>
      <c r="J105" s="23"/>
      <c r="AC105" s="36"/>
      <c r="AD105" s="36"/>
      <c r="AE105" s="36"/>
      <c r="AF105" s="36"/>
      <c r="AG105" s="36"/>
      <c r="AH105" s="36"/>
      <c r="AI105" s="36"/>
      <c r="AJ105" s="36"/>
    </row>
    <row r="106" spans="1:36">
      <c r="A106" s="19">
        <f t="shared" si="13"/>
        <v>10</v>
      </c>
      <c r="B106" s="9" t="s">
        <v>13</v>
      </c>
      <c r="C106" s="9" t="s">
        <v>11</v>
      </c>
      <c r="D106" s="9" t="s">
        <v>16</v>
      </c>
      <c r="E106" s="9" t="s">
        <v>14</v>
      </c>
      <c r="F106" s="9" t="s">
        <v>19</v>
      </c>
      <c r="G106" s="9" t="s">
        <v>17</v>
      </c>
      <c r="H106" s="9" t="s">
        <v>138</v>
      </c>
      <c r="I106" s="9" t="s">
        <v>125</v>
      </c>
      <c r="J106" s="23"/>
      <c r="AC106" s="36"/>
      <c r="AD106" s="36"/>
      <c r="AE106" s="36"/>
      <c r="AF106" s="36"/>
      <c r="AG106" s="36"/>
      <c r="AH106" s="36"/>
      <c r="AI106" s="36"/>
      <c r="AJ106" s="36"/>
    </row>
    <row r="107" spans="1:36">
      <c r="A107" s="19">
        <f t="shared" si="13"/>
        <v>11</v>
      </c>
      <c r="B107" s="9" t="s">
        <v>12</v>
      </c>
      <c r="C107" s="9" t="s">
        <v>0</v>
      </c>
      <c r="D107" s="9" t="s">
        <v>15</v>
      </c>
      <c r="E107" s="9" t="s">
        <v>13</v>
      </c>
      <c r="F107" s="9" t="s">
        <v>18</v>
      </c>
      <c r="G107" s="9" t="s">
        <v>16</v>
      </c>
      <c r="H107" s="9" t="s">
        <v>126</v>
      </c>
      <c r="I107" s="9" t="s">
        <v>19</v>
      </c>
      <c r="J107" s="23"/>
      <c r="AC107" s="36"/>
      <c r="AD107" s="36"/>
      <c r="AE107" s="36"/>
      <c r="AF107" s="36"/>
      <c r="AG107" s="36"/>
      <c r="AH107" s="36"/>
      <c r="AI107" s="36"/>
      <c r="AJ107" s="36"/>
    </row>
    <row r="108" spans="1:36">
      <c r="A108" s="19">
        <f t="shared" si="13"/>
        <v>12</v>
      </c>
      <c r="B108" s="9" t="s">
        <v>11</v>
      </c>
      <c r="C108" s="9" t="s">
        <v>84</v>
      </c>
      <c r="D108" s="9" t="s">
        <v>14</v>
      </c>
      <c r="E108" s="9" t="s">
        <v>12</v>
      </c>
      <c r="F108" s="9" t="s">
        <v>17</v>
      </c>
      <c r="G108" s="9" t="s">
        <v>15</v>
      </c>
      <c r="H108" s="9" t="s">
        <v>125</v>
      </c>
      <c r="I108" s="9" t="s">
        <v>18</v>
      </c>
      <c r="J108" s="23"/>
      <c r="AC108" s="36"/>
      <c r="AD108" s="36"/>
      <c r="AE108" s="36"/>
      <c r="AF108" s="36"/>
      <c r="AG108" s="36"/>
      <c r="AH108" s="36"/>
      <c r="AI108" s="36"/>
      <c r="AJ108" s="36"/>
    </row>
    <row r="109" spans="1:36">
      <c r="A109" s="10" t="s">
        <v>98</v>
      </c>
      <c r="B109" s="11">
        <f>IF(FretMachine!$C$12=B97,A97,IF(FretMachine!$C$12=B98,A98,IF(FretMachine!$C$12=B99,A99,IF(FretMachine!$C$12=B100,A100,IF(FretMachine!$C$12=B101,A101,IF(FretMachine!$C$12=B102,A102,IF(FretMachine!$C$12=B103,A103,IF(FretMachine!$C$12=B104,A104,IF(FretMachine!$C$12=B105,A105,IF(FretMachine!$C$12=B106,A106,IF(FretMachine!$C$12=B107,A107,A108)))))))))))</f>
        <v>12</v>
      </c>
      <c r="C109" s="7" t="str">
        <f>"= "&amp;FretMachine!$C$12</f>
        <v>= C</v>
      </c>
      <c r="AC109" s="36"/>
      <c r="AD109" s="36"/>
      <c r="AE109" s="36"/>
      <c r="AF109" s="36"/>
      <c r="AG109" s="36"/>
      <c r="AH109" s="36"/>
      <c r="AI109" s="36"/>
      <c r="AJ109" s="36"/>
    </row>
    <row r="110" spans="1:36">
      <c r="A110" s="10" t="s">
        <v>96</v>
      </c>
      <c r="B110" s="12">
        <v>1</v>
      </c>
      <c r="C110" s="8">
        <v>2</v>
      </c>
      <c r="D110" s="12">
        <v>3</v>
      </c>
      <c r="E110" s="12">
        <v>4</v>
      </c>
      <c r="F110" s="12">
        <v>5</v>
      </c>
      <c r="G110" s="12">
        <v>6</v>
      </c>
      <c r="H110" s="12">
        <v>7</v>
      </c>
      <c r="I110" s="12">
        <v>8</v>
      </c>
      <c r="J110" s="12">
        <v>9</v>
      </c>
      <c r="AC110" s="36"/>
      <c r="AD110" s="36"/>
      <c r="AE110" s="36"/>
      <c r="AF110" s="36"/>
      <c r="AG110" s="36"/>
      <c r="AH110" s="36"/>
      <c r="AI110" s="36"/>
      <c r="AJ110" s="36"/>
    </row>
    <row r="111" spans="1:36">
      <c r="A111" s="10" t="s">
        <v>94</v>
      </c>
      <c r="B111" s="13" t="str">
        <f>LOOKUP($B$14,A$2:$A$13,B97:B108)</f>
        <v>C</v>
      </c>
      <c r="C111" s="13" t="str">
        <f>LOOKUP($B$14,$A$2:B$13,C97:C108)</f>
        <v>D</v>
      </c>
      <c r="D111" s="13" t="str">
        <f>LOOKUP($B$14,$A$2:C$13,D97:D108)</f>
        <v>Eb</v>
      </c>
      <c r="E111" s="13" t="str">
        <f>LOOKUP($B$14,$A$2:D$13,E97:E108)</f>
        <v>F</v>
      </c>
      <c r="F111" s="13" t="str">
        <f>LOOKUP($B$14,$A$2:E$13,F97:F108)</f>
        <v>Gb</v>
      </c>
      <c r="G111" s="13" t="str">
        <f>LOOKUP($B$14,$A$2:F$13,G97:G108)</f>
        <v>Ab</v>
      </c>
      <c r="H111" s="13" t="str">
        <f>LOOKUP($B$14,$A$2:G$13,H97:H108)</f>
        <v>Bbb</v>
      </c>
      <c r="I111" s="13" t="str">
        <f>LOOKUP($B$14,$A$2:H$13,I97:I108)</f>
        <v>Cb</v>
      </c>
      <c r="J111" s="13">
        <f>LOOKUP($B$14,$A$2:I$13,J97:J108)</f>
        <v>0</v>
      </c>
      <c r="AC111" s="36"/>
      <c r="AD111" s="36"/>
      <c r="AE111" s="36"/>
      <c r="AF111" s="36"/>
      <c r="AG111" s="36"/>
      <c r="AH111" s="36"/>
      <c r="AI111" s="36"/>
      <c r="AJ111" s="36"/>
    </row>
    <row r="112" spans="1:36">
      <c r="A112" s="10" t="s">
        <v>95</v>
      </c>
      <c r="B112" s="14">
        <v>1</v>
      </c>
      <c r="C112" s="14">
        <v>2</v>
      </c>
      <c r="D112" s="14">
        <v>3</v>
      </c>
      <c r="E112" s="14">
        <v>4</v>
      </c>
      <c r="F112" s="14">
        <v>5</v>
      </c>
      <c r="G112" s="14">
        <v>6</v>
      </c>
      <c r="H112" s="14">
        <v>7</v>
      </c>
      <c r="I112" s="14">
        <v>8</v>
      </c>
      <c r="AC112" s="36"/>
      <c r="AD112" s="36"/>
      <c r="AE112" s="36"/>
      <c r="AF112" s="36"/>
      <c r="AG112" s="36"/>
      <c r="AH112" s="36"/>
      <c r="AI112" s="36"/>
      <c r="AJ112" s="36"/>
    </row>
    <row r="113" spans="1:36">
      <c r="A113" s="10" t="s">
        <v>97</v>
      </c>
      <c r="B113" s="15" t="s">
        <v>92</v>
      </c>
      <c r="C113" s="15" t="s">
        <v>93</v>
      </c>
      <c r="D113" s="15" t="s">
        <v>92</v>
      </c>
      <c r="E113" s="15" t="s">
        <v>92</v>
      </c>
      <c r="F113" s="15" t="s">
        <v>92</v>
      </c>
      <c r="G113" s="15" t="s">
        <v>92</v>
      </c>
      <c r="H113" s="15" t="s">
        <v>93</v>
      </c>
      <c r="I113" s="16"/>
      <c r="AC113" s="36"/>
      <c r="AD113" s="36"/>
      <c r="AE113" s="36"/>
      <c r="AF113" s="36"/>
      <c r="AG113" s="36"/>
      <c r="AH113" s="36"/>
      <c r="AI113" s="36"/>
      <c r="AJ113" s="36"/>
    </row>
    <row r="114" spans="1:36">
      <c r="AC114" s="36"/>
      <c r="AD114" s="36"/>
      <c r="AE114" s="36"/>
      <c r="AF114" s="36"/>
      <c r="AG114" s="36"/>
      <c r="AH114" s="36"/>
      <c r="AI114" s="36"/>
      <c r="AJ114" s="36"/>
    </row>
    <row r="115" spans="1:36">
      <c r="A115" s="17" t="s">
        <v>27</v>
      </c>
      <c r="B115" s="18">
        <v>1</v>
      </c>
      <c r="C115" s="18">
        <v>2</v>
      </c>
      <c r="D115" s="18">
        <v>3</v>
      </c>
      <c r="E115" s="18">
        <v>4</v>
      </c>
      <c r="F115" s="18">
        <v>5</v>
      </c>
      <c r="G115" s="18">
        <v>6</v>
      </c>
      <c r="H115" s="18">
        <v>7</v>
      </c>
      <c r="I115" s="18">
        <v>8</v>
      </c>
      <c r="J115" s="18">
        <v>9</v>
      </c>
      <c r="AC115" s="36"/>
      <c r="AD115" s="36"/>
      <c r="AE115" s="36"/>
      <c r="AF115" s="36"/>
      <c r="AG115" s="36"/>
      <c r="AH115" s="36"/>
      <c r="AI115" s="36"/>
      <c r="AJ115" s="36"/>
    </row>
    <row r="116" spans="1:36">
      <c r="A116" s="19">
        <v>1</v>
      </c>
      <c r="B116" s="9" t="s">
        <v>0</v>
      </c>
      <c r="C116" s="9" t="s">
        <v>86</v>
      </c>
      <c r="D116" s="9" t="s">
        <v>85</v>
      </c>
      <c r="E116" s="9" t="s">
        <v>84</v>
      </c>
      <c r="F116" s="9" t="s">
        <v>91</v>
      </c>
      <c r="G116" s="9"/>
      <c r="H116" s="21"/>
      <c r="I116" s="21"/>
      <c r="J116" s="19"/>
      <c r="AC116" s="36"/>
      <c r="AD116" s="36"/>
      <c r="AE116" s="36"/>
      <c r="AF116" s="36"/>
      <c r="AG116" s="36"/>
      <c r="AH116" s="36"/>
      <c r="AI116" s="36"/>
      <c r="AJ116" s="36"/>
    </row>
    <row r="117" spans="1:36">
      <c r="A117" s="19">
        <f t="shared" ref="A117:A127" si="14">A116+1</f>
        <v>2</v>
      </c>
      <c r="B117" s="9" t="s">
        <v>84</v>
      </c>
      <c r="C117" s="9" t="s">
        <v>91</v>
      </c>
      <c r="D117" s="9" t="s">
        <v>1</v>
      </c>
      <c r="E117" s="9" t="s">
        <v>86</v>
      </c>
      <c r="F117" s="9" t="s">
        <v>85</v>
      </c>
      <c r="G117" s="9"/>
      <c r="H117" s="21"/>
      <c r="I117" s="21"/>
      <c r="J117" s="19"/>
      <c r="AC117" s="36"/>
      <c r="AD117" s="36"/>
      <c r="AE117" s="36"/>
      <c r="AF117" s="36"/>
      <c r="AG117" s="36"/>
      <c r="AH117" s="36"/>
      <c r="AI117" s="36"/>
      <c r="AJ117" s="36"/>
    </row>
    <row r="118" spans="1:36">
      <c r="A118" s="19">
        <f t="shared" si="14"/>
        <v>3</v>
      </c>
      <c r="B118" s="9" t="s">
        <v>86</v>
      </c>
      <c r="C118" s="9" t="s">
        <v>85</v>
      </c>
      <c r="D118" s="9" t="s">
        <v>87</v>
      </c>
      <c r="E118" s="9" t="s">
        <v>91</v>
      </c>
      <c r="F118" s="9" t="s">
        <v>1</v>
      </c>
      <c r="G118" s="9"/>
      <c r="H118" s="21"/>
      <c r="I118" s="21"/>
      <c r="J118" s="19"/>
      <c r="AC118" s="36"/>
      <c r="AD118" s="36"/>
      <c r="AE118" s="36"/>
      <c r="AF118" s="36"/>
      <c r="AG118" s="36"/>
      <c r="AH118" s="36"/>
      <c r="AI118" s="36"/>
      <c r="AJ118" s="36"/>
    </row>
    <row r="119" spans="1:36">
      <c r="A119" s="19">
        <f t="shared" si="14"/>
        <v>4</v>
      </c>
      <c r="B119" s="9" t="s">
        <v>91</v>
      </c>
      <c r="C119" s="9" t="s">
        <v>1</v>
      </c>
      <c r="D119" s="9" t="s">
        <v>89</v>
      </c>
      <c r="E119" s="9" t="s">
        <v>85</v>
      </c>
      <c r="F119" s="9" t="s">
        <v>87</v>
      </c>
      <c r="G119" s="9"/>
      <c r="H119" s="21"/>
      <c r="I119" s="21"/>
      <c r="J119" s="19"/>
      <c r="AC119" s="36"/>
      <c r="AD119" s="36"/>
      <c r="AE119" s="36"/>
      <c r="AF119" s="36"/>
      <c r="AG119" s="36"/>
      <c r="AH119" s="36"/>
      <c r="AI119" s="36"/>
      <c r="AJ119" s="36"/>
    </row>
    <row r="120" spans="1:36">
      <c r="A120" s="19">
        <f t="shared" si="14"/>
        <v>5</v>
      </c>
      <c r="B120" s="9" t="s">
        <v>85</v>
      </c>
      <c r="C120" s="9" t="s">
        <v>87</v>
      </c>
      <c r="D120" s="9" t="s">
        <v>14</v>
      </c>
      <c r="E120" s="9" t="s">
        <v>1</v>
      </c>
      <c r="F120" s="9" t="s">
        <v>89</v>
      </c>
      <c r="G120" s="9"/>
      <c r="H120" s="21"/>
      <c r="I120" s="21"/>
      <c r="J120" s="19"/>
      <c r="AC120" s="36"/>
      <c r="AD120" s="36"/>
      <c r="AE120" s="36"/>
      <c r="AF120" s="36"/>
      <c r="AG120" s="36"/>
      <c r="AH120" s="36"/>
      <c r="AI120" s="36"/>
      <c r="AJ120" s="36"/>
    </row>
    <row r="121" spans="1:36">
      <c r="A121" s="19">
        <f t="shared" si="14"/>
        <v>6</v>
      </c>
      <c r="B121" s="9" t="s">
        <v>17</v>
      </c>
      <c r="C121" s="9" t="s">
        <v>15</v>
      </c>
      <c r="D121" s="9" t="s">
        <v>13</v>
      </c>
      <c r="E121" s="9" t="s">
        <v>87</v>
      </c>
      <c r="F121" s="9" t="s">
        <v>88</v>
      </c>
      <c r="G121" s="9"/>
      <c r="H121" s="21"/>
      <c r="I121" s="21"/>
      <c r="J121" s="19"/>
      <c r="AC121" s="36"/>
      <c r="AD121" s="36"/>
      <c r="AE121" s="36"/>
      <c r="AF121" s="36"/>
      <c r="AG121" s="36"/>
      <c r="AH121" s="36"/>
      <c r="AI121" s="36"/>
      <c r="AJ121" s="36"/>
    </row>
    <row r="122" spans="1:36">
      <c r="A122" s="19">
        <f t="shared" si="14"/>
        <v>7</v>
      </c>
      <c r="B122" s="9" t="s">
        <v>16</v>
      </c>
      <c r="C122" s="9" t="s">
        <v>14</v>
      </c>
      <c r="D122" s="9" t="s">
        <v>12</v>
      </c>
      <c r="E122" s="9" t="s">
        <v>89</v>
      </c>
      <c r="F122" s="9" t="s">
        <v>90</v>
      </c>
      <c r="G122" s="9"/>
      <c r="H122" s="21"/>
      <c r="I122" s="21"/>
      <c r="J122" s="19"/>
      <c r="AC122" s="36"/>
      <c r="AD122" s="36"/>
      <c r="AE122" s="36"/>
      <c r="AF122" s="36"/>
      <c r="AG122" s="36"/>
      <c r="AH122" s="36"/>
      <c r="AI122" s="36"/>
      <c r="AJ122" s="36"/>
    </row>
    <row r="123" spans="1:36">
      <c r="A123" s="19">
        <f t="shared" si="14"/>
        <v>8</v>
      </c>
      <c r="B123" s="9" t="s">
        <v>15</v>
      </c>
      <c r="C123" s="9" t="s">
        <v>13</v>
      </c>
      <c r="D123" s="9" t="s">
        <v>11</v>
      </c>
      <c r="E123" s="9" t="s">
        <v>88</v>
      </c>
      <c r="F123" s="9" t="s">
        <v>127</v>
      </c>
      <c r="G123" s="9"/>
      <c r="H123" s="21"/>
      <c r="I123" s="21"/>
      <c r="J123" s="19"/>
      <c r="AC123" s="36"/>
      <c r="AD123" s="36"/>
      <c r="AE123" s="36"/>
      <c r="AF123" s="36"/>
      <c r="AG123" s="36"/>
      <c r="AH123" s="36"/>
      <c r="AI123" s="36"/>
      <c r="AJ123" s="36"/>
    </row>
    <row r="124" spans="1:36">
      <c r="A124" s="19">
        <f t="shared" si="14"/>
        <v>9</v>
      </c>
      <c r="B124" s="9" t="s">
        <v>14</v>
      </c>
      <c r="C124" s="9" t="s">
        <v>12</v>
      </c>
      <c r="D124" s="9" t="s">
        <v>0</v>
      </c>
      <c r="E124" s="9" t="s">
        <v>13</v>
      </c>
      <c r="F124" s="9" t="s">
        <v>11</v>
      </c>
      <c r="G124" s="9"/>
      <c r="H124" s="21"/>
      <c r="I124" s="21"/>
      <c r="J124" s="19"/>
      <c r="AC124" s="36"/>
      <c r="AD124" s="36"/>
      <c r="AE124" s="36"/>
      <c r="AF124" s="36"/>
      <c r="AG124" s="36"/>
      <c r="AH124" s="36"/>
      <c r="AI124" s="36"/>
      <c r="AJ124" s="36"/>
    </row>
    <row r="125" spans="1:36">
      <c r="A125" s="19">
        <f t="shared" si="14"/>
        <v>10</v>
      </c>
      <c r="B125" s="9" t="s">
        <v>13</v>
      </c>
      <c r="C125" s="9" t="s">
        <v>11</v>
      </c>
      <c r="D125" s="9" t="s">
        <v>84</v>
      </c>
      <c r="E125" s="9" t="s">
        <v>12</v>
      </c>
      <c r="F125" s="9" t="s">
        <v>0</v>
      </c>
      <c r="G125" s="9"/>
      <c r="H125" s="21"/>
      <c r="I125" s="21"/>
      <c r="J125" s="19"/>
      <c r="AC125" s="36"/>
      <c r="AD125" s="36"/>
      <c r="AE125" s="36"/>
      <c r="AF125" s="36"/>
      <c r="AG125" s="36"/>
      <c r="AH125" s="36"/>
      <c r="AI125" s="36"/>
      <c r="AJ125" s="36"/>
    </row>
    <row r="126" spans="1:36">
      <c r="A126" s="19">
        <f t="shared" si="14"/>
        <v>11</v>
      </c>
      <c r="B126" s="9" t="s">
        <v>12</v>
      </c>
      <c r="C126" s="9" t="s">
        <v>0</v>
      </c>
      <c r="D126" s="9" t="s">
        <v>86</v>
      </c>
      <c r="E126" s="9" t="s">
        <v>11</v>
      </c>
      <c r="F126" s="9" t="s">
        <v>84</v>
      </c>
      <c r="G126" s="9"/>
      <c r="H126" s="21"/>
      <c r="I126" s="21"/>
      <c r="J126" s="19"/>
      <c r="AC126" s="36"/>
      <c r="AD126" s="36"/>
      <c r="AE126" s="36"/>
      <c r="AF126" s="36"/>
      <c r="AG126" s="36"/>
      <c r="AH126" s="36"/>
      <c r="AI126" s="36"/>
      <c r="AJ126" s="36"/>
    </row>
    <row r="127" spans="1:36">
      <c r="A127" s="19">
        <f t="shared" si="14"/>
        <v>12</v>
      </c>
      <c r="B127" s="9" t="s">
        <v>11</v>
      </c>
      <c r="C127" s="9" t="s">
        <v>84</v>
      </c>
      <c r="D127" s="9" t="s">
        <v>91</v>
      </c>
      <c r="E127" s="9" t="s">
        <v>0</v>
      </c>
      <c r="F127" s="9" t="s">
        <v>86</v>
      </c>
      <c r="G127" s="9"/>
      <c r="H127" s="21"/>
      <c r="I127" s="21"/>
      <c r="J127" s="19"/>
      <c r="AC127" s="36"/>
      <c r="AD127" s="36"/>
      <c r="AE127" s="36"/>
      <c r="AF127" s="36"/>
      <c r="AG127" s="36"/>
      <c r="AH127" s="36"/>
      <c r="AI127" s="36"/>
      <c r="AJ127" s="36"/>
    </row>
    <row r="128" spans="1:36">
      <c r="A128" s="10" t="s">
        <v>98</v>
      </c>
      <c r="B128" s="11">
        <f>IF(FretMachine!$C$12=B116,A116,IF(FretMachine!$C$12=B117,A117,IF(FretMachine!$C$12=B118,A118,IF(FretMachine!$C$12=B119,A119,IF(FretMachine!$C$12=B120,A120,IF(FretMachine!$C$12=B121,A121,IF(FretMachine!$C$12=B122,A122,IF(FretMachine!$C$12=B123,A123,IF(FretMachine!$C$12=B124,A124,IF(FretMachine!$C$12=B125,A125,IF(FretMachine!$C$12=B126,A126,A127)))))))))))</f>
        <v>12</v>
      </c>
      <c r="C128" s="7" t="str">
        <f>"= "&amp;FretMachine!$C$12</f>
        <v>= C</v>
      </c>
      <c r="AC128" s="36"/>
      <c r="AD128" s="36"/>
      <c r="AE128" s="36"/>
      <c r="AF128" s="36"/>
      <c r="AG128" s="36"/>
      <c r="AH128" s="36"/>
      <c r="AI128" s="36"/>
      <c r="AJ128" s="36"/>
    </row>
    <row r="129" spans="1:36">
      <c r="A129" s="10" t="s">
        <v>96</v>
      </c>
      <c r="B129" s="12">
        <v>1</v>
      </c>
      <c r="C129" s="8">
        <v>2</v>
      </c>
      <c r="D129" s="12">
        <v>3</v>
      </c>
      <c r="E129" s="12">
        <v>4</v>
      </c>
      <c r="F129" s="12">
        <v>5</v>
      </c>
      <c r="G129" s="12">
        <v>6</v>
      </c>
      <c r="H129" s="12">
        <v>7</v>
      </c>
      <c r="I129" s="12">
        <v>8</v>
      </c>
      <c r="J129" s="12">
        <v>9</v>
      </c>
      <c r="AC129" s="36"/>
      <c r="AD129" s="36"/>
      <c r="AE129" s="36"/>
      <c r="AF129" s="36"/>
      <c r="AG129" s="36"/>
      <c r="AH129" s="36"/>
      <c r="AI129" s="36"/>
      <c r="AJ129" s="36"/>
    </row>
    <row r="130" spans="1:36">
      <c r="A130" s="10" t="s">
        <v>94</v>
      </c>
      <c r="B130" s="13" t="str">
        <f>LOOKUP($B$14,A$2:$A$13,B116:B127)</f>
        <v>C</v>
      </c>
      <c r="C130" s="13" t="str">
        <f>LOOKUP($B$14,$A$2:B$13,C116:C127)</f>
        <v>D</v>
      </c>
      <c r="D130" s="13" t="str">
        <f>LOOKUP($B$14,$A$2:C$13,D116:D127)</f>
        <v>E</v>
      </c>
      <c r="E130" s="13" t="str">
        <f>LOOKUP($B$14,$A$2:D$13,E116:E127)</f>
        <v>G</v>
      </c>
      <c r="F130" s="13" t="str">
        <f>LOOKUP($B$14,$A$2:E$13,F116:F127)</f>
        <v>A</v>
      </c>
      <c r="G130" s="13">
        <f>LOOKUP($B$14,$A$2:F$13,G116:G127)</f>
        <v>0</v>
      </c>
      <c r="H130" s="24">
        <f>LOOKUP($B$14,$A$2:G$13,H116:H127)</f>
        <v>0</v>
      </c>
      <c r="I130" s="24">
        <f>LOOKUP($B$14,$A$2:H$13,I116:I127)</f>
        <v>0</v>
      </c>
      <c r="J130" s="24">
        <f>LOOKUP($B$14,$A$2:I$13,J116:J127)</f>
        <v>0</v>
      </c>
      <c r="AC130" s="36"/>
      <c r="AD130" s="36"/>
      <c r="AE130" s="36"/>
      <c r="AF130" s="36"/>
      <c r="AG130" s="36"/>
      <c r="AH130" s="36"/>
      <c r="AI130" s="36"/>
      <c r="AJ130" s="36"/>
    </row>
    <row r="131" spans="1:36">
      <c r="A131" s="10" t="s">
        <v>95</v>
      </c>
      <c r="B131" s="14">
        <v>1</v>
      </c>
      <c r="C131" s="14">
        <v>2</v>
      </c>
      <c r="D131" s="14">
        <v>3</v>
      </c>
      <c r="E131" s="14">
        <v>4</v>
      </c>
      <c r="F131" s="14">
        <v>5</v>
      </c>
      <c r="G131" s="14">
        <v>6</v>
      </c>
      <c r="H131" s="14">
        <v>7</v>
      </c>
      <c r="I131" s="14">
        <v>8</v>
      </c>
      <c r="AC131" s="36"/>
      <c r="AD131" s="36"/>
      <c r="AE131" s="36"/>
      <c r="AF131" s="36"/>
      <c r="AG131" s="36"/>
      <c r="AH131" s="36"/>
      <c r="AI131" s="36"/>
      <c r="AJ131" s="36"/>
    </row>
    <row r="132" spans="1:36">
      <c r="A132" s="10" t="s">
        <v>97</v>
      </c>
      <c r="B132" s="15" t="s">
        <v>92</v>
      </c>
      <c r="C132" s="15" t="s">
        <v>93</v>
      </c>
      <c r="D132" s="15" t="s">
        <v>92</v>
      </c>
      <c r="E132" s="15" t="s">
        <v>92</v>
      </c>
      <c r="F132" s="15" t="s">
        <v>92</v>
      </c>
      <c r="G132" s="15" t="s">
        <v>92</v>
      </c>
      <c r="H132" s="15" t="s">
        <v>93</v>
      </c>
      <c r="I132" s="16"/>
      <c r="AC132" s="36"/>
      <c r="AD132" s="36"/>
      <c r="AE132" s="36"/>
      <c r="AF132" s="36"/>
      <c r="AG132" s="36"/>
      <c r="AH132" s="36"/>
      <c r="AI132" s="36"/>
      <c r="AJ132" s="36"/>
    </row>
    <row r="133" spans="1:36">
      <c r="AC133" s="36"/>
      <c r="AD133" s="36"/>
      <c r="AE133" s="36"/>
      <c r="AF133" s="36"/>
      <c r="AG133" s="36"/>
      <c r="AH133" s="36"/>
      <c r="AI133" s="36"/>
      <c r="AJ133" s="36"/>
    </row>
    <row r="134" spans="1:36">
      <c r="A134" s="17" t="s">
        <v>28</v>
      </c>
      <c r="B134" s="18">
        <v>1</v>
      </c>
      <c r="C134" s="18">
        <v>2</v>
      </c>
      <c r="D134" s="18">
        <v>3</v>
      </c>
      <c r="E134" s="18">
        <v>4</v>
      </c>
      <c r="F134" s="18">
        <v>5</v>
      </c>
      <c r="G134" s="18">
        <v>6</v>
      </c>
      <c r="H134" s="18">
        <v>7</v>
      </c>
      <c r="I134" s="18">
        <v>8</v>
      </c>
      <c r="J134" s="18">
        <v>9</v>
      </c>
      <c r="AC134" s="36"/>
      <c r="AD134" s="36"/>
      <c r="AE134" s="36"/>
      <c r="AF134" s="36"/>
      <c r="AG134" s="36"/>
      <c r="AH134" s="36"/>
      <c r="AI134" s="36"/>
      <c r="AJ134" s="36"/>
    </row>
    <row r="135" spans="1:36">
      <c r="A135" s="19">
        <v>1</v>
      </c>
      <c r="B135" s="9" t="s">
        <v>0</v>
      </c>
      <c r="C135" s="9" t="s">
        <v>13</v>
      </c>
      <c r="D135" s="9" t="s">
        <v>11</v>
      </c>
      <c r="E135" s="9" t="s">
        <v>87</v>
      </c>
      <c r="F135" s="9" t="s">
        <v>84</v>
      </c>
      <c r="G135" s="9" t="s">
        <v>12</v>
      </c>
      <c r="H135" s="22"/>
      <c r="I135" s="21"/>
      <c r="J135" s="19"/>
      <c r="AC135" s="36"/>
      <c r="AD135" s="36"/>
      <c r="AE135" s="36"/>
      <c r="AF135" s="36"/>
      <c r="AG135" s="36"/>
      <c r="AH135" s="36"/>
      <c r="AI135" s="36"/>
      <c r="AJ135" s="36"/>
    </row>
    <row r="136" spans="1:36">
      <c r="A136" s="19">
        <f t="shared" ref="A136:A146" si="15">A135+1</f>
        <v>2</v>
      </c>
      <c r="B136" s="9" t="s">
        <v>84</v>
      </c>
      <c r="C136" s="9" t="s">
        <v>12</v>
      </c>
      <c r="D136" s="9" t="s">
        <v>0</v>
      </c>
      <c r="E136" s="9" t="s">
        <v>89</v>
      </c>
      <c r="F136" s="9" t="s">
        <v>86</v>
      </c>
      <c r="G136" s="9" t="s">
        <v>11</v>
      </c>
      <c r="H136" s="22"/>
      <c r="I136" s="21"/>
      <c r="J136" s="19"/>
      <c r="AC136" s="36"/>
      <c r="AD136" s="36"/>
      <c r="AE136" s="36"/>
      <c r="AF136" s="36"/>
      <c r="AG136" s="36"/>
      <c r="AH136" s="36"/>
      <c r="AI136" s="36"/>
      <c r="AJ136" s="36"/>
    </row>
    <row r="137" spans="1:36">
      <c r="A137" s="19">
        <f t="shared" si="15"/>
        <v>3</v>
      </c>
      <c r="B137" s="9" t="s">
        <v>86</v>
      </c>
      <c r="C137" s="9" t="s">
        <v>11</v>
      </c>
      <c r="D137" s="9" t="s">
        <v>84</v>
      </c>
      <c r="E137" s="9" t="s">
        <v>14</v>
      </c>
      <c r="F137" s="9" t="s">
        <v>91</v>
      </c>
      <c r="G137" s="9" t="s">
        <v>0</v>
      </c>
      <c r="H137" s="22"/>
      <c r="I137" s="21"/>
      <c r="J137" s="19"/>
      <c r="AC137" s="36"/>
      <c r="AD137" s="36"/>
      <c r="AE137" s="36"/>
      <c r="AF137" s="36"/>
      <c r="AG137" s="36"/>
      <c r="AH137" s="36"/>
      <c r="AI137" s="36"/>
      <c r="AJ137" s="36"/>
    </row>
    <row r="138" spans="1:36">
      <c r="A138" s="19">
        <f t="shared" si="15"/>
        <v>4</v>
      </c>
      <c r="B138" s="9" t="s">
        <v>91</v>
      </c>
      <c r="C138" s="9" t="s">
        <v>0</v>
      </c>
      <c r="D138" s="9" t="s">
        <v>86</v>
      </c>
      <c r="E138" s="9" t="s">
        <v>13</v>
      </c>
      <c r="F138" s="9" t="s">
        <v>85</v>
      </c>
      <c r="G138" s="9" t="s">
        <v>84</v>
      </c>
      <c r="H138" s="22"/>
      <c r="I138" s="21"/>
      <c r="J138" s="19"/>
      <c r="AC138" s="36"/>
      <c r="AD138" s="36"/>
      <c r="AE138" s="36"/>
      <c r="AF138" s="36"/>
      <c r="AG138" s="36"/>
      <c r="AH138" s="36"/>
      <c r="AI138" s="36"/>
      <c r="AJ138" s="36"/>
    </row>
    <row r="139" spans="1:36">
      <c r="A139" s="19">
        <f t="shared" si="15"/>
        <v>5</v>
      </c>
      <c r="B139" s="9" t="s">
        <v>85</v>
      </c>
      <c r="C139" s="9" t="s">
        <v>84</v>
      </c>
      <c r="D139" s="9" t="s">
        <v>91</v>
      </c>
      <c r="E139" s="9" t="s">
        <v>12</v>
      </c>
      <c r="F139" s="9" t="s">
        <v>1</v>
      </c>
      <c r="G139" s="9" t="s">
        <v>86</v>
      </c>
      <c r="H139" s="22"/>
      <c r="I139" s="21"/>
      <c r="J139" s="19"/>
      <c r="AC139" s="36"/>
      <c r="AD139" s="36"/>
      <c r="AE139" s="36"/>
      <c r="AF139" s="36"/>
      <c r="AG139" s="36"/>
      <c r="AH139" s="36"/>
      <c r="AI139" s="36"/>
      <c r="AJ139" s="36"/>
    </row>
    <row r="140" spans="1:36">
      <c r="A140" s="19">
        <f t="shared" si="15"/>
        <v>6</v>
      </c>
      <c r="B140" s="9" t="s">
        <v>17</v>
      </c>
      <c r="C140" s="9" t="s">
        <v>86</v>
      </c>
      <c r="D140" s="9" t="s">
        <v>85</v>
      </c>
      <c r="E140" s="9" t="s">
        <v>11</v>
      </c>
      <c r="F140" s="9" t="s">
        <v>16</v>
      </c>
      <c r="G140" s="9" t="s">
        <v>91</v>
      </c>
      <c r="H140" s="22"/>
      <c r="I140" s="21"/>
      <c r="J140" s="19"/>
      <c r="AC140" s="36"/>
      <c r="AD140" s="36"/>
      <c r="AE140" s="36"/>
      <c r="AF140" s="36"/>
      <c r="AG140" s="36"/>
      <c r="AH140" s="36"/>
      <c r="AI140" s="36"/>
      <c r="AJ140" s="36"/>
    </row>
    <row r="141" spans="1:36">
      <c r="A141" s="19">
        <f t="shared" si="15"/>
        <v>7</v>
      </c>
      <c r="B141" s="9" t="s">
        <v>16</v>
      </c>
      <c r="C141" s="9" t="s">
        <v>91</v>
      </c>
      <c r="D141" s="9" t="s">
        <v>1</v>
      </c>
      <c r="E141" s="9" t="s">
        <v>0</v>
      </c>
      <c r="F141" s="9" t="s">
        <v>15</v>
      </c>
      <c r="G141" s="9" t="s">
        <v>85</v>
      </c>
      <c r="H141" s="22"/>
      <c r="I141" s="21"/>
      <c r="J141" s="19"/>
      <c r="AC141" s="36"/>
      <c r="AD141" s="36"/>
      <c r="AE141" s="36"/>
      <c r="AF141" s="36"/>
      <c r="AG141" s="36"/>
      <c r="AH141" s="36"/>
      <c r="AI141" s="36"/>
      <c r="AJ141" s="36"/>
    </row>
    <row r="142" spans="1:36">
      <c r="A142" s="19">
        <f t="shared" si="15"/>
        <v>8</v>
      </c>
      <c r="B142" s="9" t="s">
        <v>15</v>
      </c>
      <c r="C142" s="9" t="s">
        <v>85</v>
      </c>
      <c r="D142" s="9" t="s">
        <v>87</v>
      </c>
      <c r="E142" s="9" t="s">
        <v>84</v>
      </c>
      <c r="F142" s="9" t="s">
        <v>14</v>
      </c>
      <c r="G142" s="9" t="s">
        <v>1</v>
      </c>
      <c r="H142" s="22"/>
      <c r="I142" s="21"/>
      <c r="J142" s="19"/>
    </row>
    <row r="143" spans="1:36">
      <c r="A143" s="19">
        <f t="shared" si="15"/>
        <v>9</v>
      </c>
      <c r="B143" s="9" t="s">
        <v>14</v>
      </c>
      <c r="C143" s="9" t="s">
        <v>1</v>
      </c>
      <c r="D143" s="9" t="s">
        <v>89</v>
      </c>
      <c r="E143" s="9" t="s">
        <v>86</v>
      </c>
      <c r="F143" s="9" t="s">
        <v>13</v>
      </c>
      <c r="G143" s="9" t="s">
        <v>87</v>
      </c>
      <c r="H143" s="22"/>
      <c r="I143" s="21"/>
      <c r="J143" s="19"/>
    </row>
    <row r="144" spans="1:36">
      <c r="A144" s="19">
        <f t="shared" si="15"/>
        <v>10</v>
      </c>
      <c r="B144" s="9" t="s">
        <v>13</v>
      </c>
      <c r="C144" s="9" t="s">
        <v>87</v>
      </c>
      <c r="D144" s="9" t="s">
        <v>14</v>
      </c>
      <c r="E144" s="9" t="s">
        <v>91</v>
      </c>
      <c r="F144" s="9" t="s">
        <v>12</v>
      </c>
      <c r="G144" s="9" t="s">
        <v>89</v>
      </c>
      <c r="H144" s="22"/>
      <c r="I144" s="21"/>
      <c r="J144" s="19"/>
    </row>
    <row r="145" spans="1:10">
      <c r="A145" s="19">
        <f t="shared" si="15"/>
        <v>11</v>
      </c>
      <c r="B145" s="9" t="s">
        <v>12</v>
      </c>
      <c r="C145" s="9" t="s">
        <v>89</v>
      </c>
      <c r="D145" s="9" t="s">
        <v>13</v>
      </c>
      <c r="E145" s="9" t="s">
        <v>85</v>
      </c>
      <c r="F145" s="9" t="s">
        <v>11</v>
      </c>
      <c r="G145" s="9" t="s">
        <v>14</v>
      </c>
      <c r="H145" s="22"/>
      <c r="I145" s="21"/>
      <c r="J145" s="19"/>
    </row>
    <row r="146" spans="1:10">
      <c r="A146" s="19">
        <f t="shared" si="15"/>
        <v>12</v>
      </c>
      <c r="B146" s="9" t="s">
        <v>11</v>
      </c>
      <c r="C146" s="9" t="s">
        <v>14</v>
      </c>
      <c r="D146" s="9" t="s">
        <v>12</v>
      </c>
      <c r="E146" s="9" t="s">
        <v>1</v>
      </c>
      <c r="F146" s="9" t="s">
        <v>0</v>
      </c>
      <c r="G146" s="9" t="s">
        <v>13</v>
      </c>
      <c r="H146" s="22"/>
      <c r="I146" s="21"/>
      <c r="J146" s="19"/>
    </row>
    <row r="147" spans="1:10">
      <c r="A147" s="10" t="s">
        <v>98</v>
      </c>
      <c r="B147" s="11">
        <f>IF(FretMachine!$C$12=B135,A135,IF(FretMachine!$C$12=B136,A136,IF(FretMachine!$C$12=B137,A137,IF(FretMachine!$C$12=B138,A138,IF(FretMachine!$C$12=B139,A139,IF(FretMachine!$C$12=B140,A140,IF(FretMachine!$C$12=B141,A141,IF(FretMachine!$C$12=B142,A142,IF(FretMachine!$C$12=B143,A143,IF(FretMachine!$C$12=B144,A144,IF(FretMachine!$C$12=B145,A145,A146)))))))))))</f>
        <v>12</v>
      </c>
      <c r="C147" s="7" t="str">
        <f>"= "&amp;FretMachine!$C$12</f>
        <v>= C</v>
      </c>
    </row>
    <row r="148" spans="1:10">
      <c r="A148" s="10" t="s">
        <v>96</v>
      </c>
      <c r="B148" s="12">
        <v>1</v>
      </c>
      <c r="C148" s="8">
        <v>2</v>
      </c>
      <c r="D148" s="12">
        <v>3</v>
      </c>
      <c r="E148" s="12">
        <v>4</v>
      </c>
      <c r="F148" s="12">
        <v>5</v>
      </c>
      <c r="G148" s="12">
        <v>6</v>
      </c>
      <c r="H148" s="12">
        <v>7</v>
      </c>
      <c r="I148" s="12">
        <v>8</v>
      </c>
      <c r="J148" s="12">
        <v>9</v>
      </c>
    </row>
    <row r="149" spans="1:10">
      <c r="A149" s="10" t="s">
        <v>94</v>
      </c>
      <c r="B149" s="13" t="str">
        <f>LOOKUP($B$14,A$2:$A$13,B135:B146)</f>
        <v>C</v>
      </c>
      <c r="C149" s="13" t="str">
        <f>LOOKUP($B$14,$A$2:B$13,C135:C146)</f>
        <v>Eb</v>
      </c>
      <c r="D149" s="13" t="str">
        <f>LOOKUP($B$14,$A$2:C$13,D135:D146)</f>
        <v>F</v>
      </c>
      <c r="E149" s="13" t="str">
        <f>LOOKUP($B$14,$A$2:D$13,E135:E146)</f>
        <v>F#</v>
      </c>
      <c r="F149" s="13" t="str">
        <f>LOOKUP($B$14,$A$2:E$13,F135:F146)</f>
        <v>G</v>
      </c>
      <c r="G149" s="13" t="str">
        <f>LOOKUP($B$14,$A$2:F$13,G135:G146)</f>
        <v>Bb</v>
      </c>
      <c r="H149" s="13">
        <f>LOOKUP($B$14,$A$2:G$13,H135:H146)</f>
        <v>0</v>
      </c>
      <c r="I149" s="24">
        <f>LOOKUP($B$14,$A$2:H$13,I135:I146)</f>
        <v>0</v>
      </c>
      <c r="J149" s="24">
        <f>LOOKUP($B$14,$A$2:I$13,J135:J146)</f>
        <v>0</v>
      </c>
    </row>
    <row r="150" spans="1:10">
      <c r="A150" s="10" t="s">
        <v>95</v>
      </c>
      <c r="B150" s="14">
        <v>1</v>
      </c>
      <c r="C150" s="14">
        <v>2</v>
      </c>
      <c r="D150" s="14">
        <v>3</v>
      </c>
      <c r="E150" s="14">
        <v>4</v>
      </c>
      <c r="F150" s="14">
        <v>5</v>
      </c>
      <c r="G150" s="14">
        <v>6</v>
      </c>
      <c r="H150" s="14">
        <v>7</v>
      </c>
      <c r="I150" s="14">
        <v>8</v>
      </c>
    </row>
    <row r="151" spans="1:10">
      <c r="A151" s="10" t="s">
        <v>97</v>
      </c>
      <c r="B151" s="15" t="s">
        <v>92</v>
      </c>
      <c r="C151" s="15" t="s">
        <v>93</v>
      </c>
      <c r="D151" s="15" t="s">
        <v>92</v>
      </c>
      <c r="E151" s="15" t="s">
        <v>92</v>
      </c>
      <c r="F151" s="15" t="s">
        <v>92</v>
      </c>
      <c r="G151" s="15" t="s">
        <v>92</v>
      </c>
      <c r="H151" s="15" t="s">
        <v>93</v>
      </c>
      <c r="I151" s="16"/>
    </row>
    <row r="153" spans="1:10">
      <c r="A153" s="17" t="s">
        <v>23</v>
      </c>
      <c r="B153" s="18">
        <v>1</v>
      </c>
      <c r="C153" s="18">
        <v>2</v>
      </c>
      <c r="D153" s="18">
        <v>3</v>
      </c>
      <c r="E153" s="18">
        <v>4</v>
      </c>
      <c r="F153" s="18">
        <v>5</v>
      </c>
      <c r="G153" s="18">
        <v>6</v>
      </c>
      <c r="H153" s="18">
        <v>7</v>
      </c>
      <c r="I153" s="18">
        <v>8</v>
      </c>
      <c r="J153" s="18">
        <v>9</v>
      </c>
    </row>
    <row r="154" spans="1:10">
      <c r="A154" s="19">
        <v>1</v>
      </c>
      <c r="B154" s="9" t="s">
        <v>0</v>
      </c>
      <c r="C154" s="9" t="s">
        <v>86</v>
      </c>
      <c r="D154" s="9" t="s">
        <v>85</v>
      </c>
      <c r="E154" s="9" t="s">
        <v>87</v>
      </c>
      <c r="F154" s="9" t="s">
        <v>88</v>
      </c>
      <c r="G154" s="9" t="s">
        <v>127</v>
      </c>
      <c r="H154" s="22"/>
      <c r="I154" s="21"/>
      <c r="J154" s="19"/>
    </row>
    <row r="155" spans="1:10">
      <c r="A155" s="19">
        <f t="shared" ref="A155:A165" si="16">A154+1</f>
        <v>2</v>
      </c>
      <c r="B155" s="9" t="s">
        <v>84</v>
      </c>
      <c r="C155" s="9" t="s">
        <v>91</v>
      </c>
      <c r="D155" s="9" t="s">
        <v>1</v>
      </c>
      <c r="E155" s="9" t="s">
        <v>89</v>
      </c>
      <c r="F155" s="9" t="s">
        <v>90</v>
      </c>
      <c r="G155" s="9" t="s">
        <v>128</v>
      </c>
      <c r="H155" s="22"/>
      <c r="I155" s="21"/>
      <c r="J155" s="19"/>
    </row>
    <row r="156" spans="1:10">
      <c r="A156" s="19">
        <f t="shared" si="16"/>
        <v>3</v>
      </c>
      <c r="B156" s="9" t="s">
        <v>86</v>
      </c>
      <c r="C156" s="9" t="s">
        <v>85</v>
      </c>
      <c r="D156" s="9" t="s">
        <v>87</v>
      </c>
      <c r="E156" s="9" t="s">
        <v>88</v>
      </c>
      <c r="F156" s="9" t="s">
        <v>127</v>
      </c>
      <c r="G156" s="9" t="s">
        <v>129</v>
      </c>
      <c r="H156" s="22"/>
      <c r="I156" s="21"/>
      <c r="J156" s="19"/>
    </row>
    <row r="157" spans="1:10">
      <c r="A157" s="19">
        <f t="shared" si="16"/>
        <v>4</v>
      </c>
      <c r="B157" s="9" t="s">
        <v>91</v>
      </c>
      <c r="C157" s="9" t="s">
        <v>1</v>
      </c>
      <c r="D157" s="9" t="s">
        <v>89</v>
      </c>
      <c r="E157" s="9" t="s">
        <v>90</v>
      </c>
      <c r="F157" s="9" t="s">
        <v>128</v>
      </c>
      <c r="G157" s="9" t="s">
        <v>131</v>
      </c>
      <c r="H157" s="22"/>
      <c r="I157" s="21"/>
      <c r="J157" s="19"/>
    </row>
    <row r="158" spans="1:10">
      <c r="A158" s="19">
        <f t="shared" si="16"/>
        <v>5</v>
      </c>
      <c r="B158" s="9" t="s">
        <v>85</v>
      </c>
      <c r="C158" s="9" t="s">
        <v>87</v>
      </c>
      <c r="D158" s="9" t="s">
        <v>88</v>
      </c>
      <c r="E158" s="9" t="s">
        <v>1</v>
      </c>
      <c r="F158" s="9" t="s">
        <v>129</v>
      </c>
      <c r="G158" s="9" t="s">
        <v>130</v>
      </c>
      <c r="H158" s="22"/>
      <c r="I158" s="21"/>
      <c r="J158" s="19"/>
    </row>
    <row r="159" spans="1:10">
      <c r="A159" s="19">
        <f t="shared" si="16"/>
        <v>6</v>
      </c>
      <c r="B159" s="9" t="s">
        <v>17</v>
      </c>
      <c r="C159" s="9" t="s">
        <v>15</v>
      </c>
      <c r="D159" s="9" t="s">
        <v>13</v>
      </c>
      <c r="E159" s="9" t="s">
        <v>11</v>
      </c>
      <c r="F159" s="9" t="s">
        <v>84</v>
      </c>
      <c r="G159" s="9" t="s">
        <v>91</v>
      </c>
      <c r="H159" s="22"/>
      <c r="I159" s="21"/>
      <c r="J159" s="19"/>
    </row>
    <row r="160" spans="1:10">
      <c r="A160" s="19">
        <f t="shared" si="16"/>
        <v>7</v>
      </c>
      <c r="B160" s="9" t="s">
        <v>16</v>
      </c>
      <c r="C160" s="9" t="s">
        <v>14</v>
      </c>
      <c r="D160" s="9" t="s">
        <v>12</v>
      </c>
      <c r="E160" s="9" t="s">
        <v>0</v>
      </c>
      <c r="F160" s="9" t="s">
        <v>86</v>
      </c>
      <c r="G160" s="9" t="s">
        <v>85</v>
      </c>
      <c r="H160" s="22"/>
      <c r="I160" s="21"/>
      <c r="J160" s="19"/>
    </row>
    <row r="161" spans="1:10">
      <c r="A161" s="19">
        <f t="shared" si="16"/>
        <v>8</v>
      </c>
      <c r="B161" s="9" t="s">
        <v>15</v>
      </c>
      <c r="C161" s="9" t="s">
        <v>13</v>
      </c>
      <c r="D161" s="9" t="s">
        <v>11</v>
      </c>
      <c r="E161" s="9" t="s">
        <v>84</v>
      </c>
      <c r="F161" s="9" t="s">
        <v>91</v>
      </c>
      <c r="G161" s="9" t="s">
        <v>1</v>
      </c>
      <c r="H161" s="22"/>
      <c r="I161" s="21"/>
      <c r="J161" s="19"/>
    </row>
    <row r="162" spans="1:10">
      <c r="A162" s="19">
        <f t="shared" si="16"/>
        <v>9</v>
      </c>
      <c r="B162" s="9" t="s">
        <v>14</v>
      </c>
      <c r="C162" s="9" t="s">
        <v>12</v>
      </c>
      <c r="D162" s="9" t="s">
        <v>12</v>
      </c>
      <c r="E162" s="9" t="s">
        <v>86</v>
      </c>
      <c r="F162" s="9" t="s">
        <v>85</v>
      </c>
      <c r="G162" s="9" t="s">
        <v>87</v>
      </c>
      <c r="H162" s="22"/>
      <c r="I162" s="21"/>
      <c r="J162" s="19"/>
    </row>
    <row r="163" spans="1:10">
      <c r="A163" s="19">
        <f t="shared" si="16"/>
        <v>10</v>
      </c>
      <c r="B163" s="9" t="s">
        <v>13</v>
      </c>
      <c r="C163" s="9" t="s">
        <v>11</v>
      </c>
      <c r="D163" s="9" t="s">
        <v>84</v>
      </c>
      <c r="E163" s="9" t="s">
        <v>91</v>
      </c>
      <c r="F163" s="9" t="s">
        <v>1</v>
      </c>
      <c r="G163" s="9" t="s">
        <v>89</v>
      </c>
      <c r="H163" s="22"/>
      <c r="I163" s="21"/>
      <c r="J163" s="19"/>
    </row>
    <row r="164" spans="1:10">
      <c r="A164" s="19">
        <f t="shared" si="16"/>
        <v>11</v>
      </c>
      <c r="B164" s="9" t="s">
        <v>12</v>
      </c>
      <c r="C164" s="9" t="s">
        <v>0</v>
      </c>
      <c r="D164" s="9" t="s">
        <v>86</v>
      </c>
      <c r="E164" s="9" t="s">
        <v>85</v>
      </c>
      <c r="F164" s="9" t="s">
        <v>87</v>
      </c>
      <c r="G164" s="9" t="s">
        <v>88</v>
      </c>
      <c r="H164" s="22"/>
      <c r="I164" s="21"/>
      <c r="J164" s="19"/>
    </row>
    <row r="165" spans="1:10">
      <c r="A165" s="19">
        <f t="shared" si="16"/>
        <v>12</v>
      </c>
      <c r="B165" s="9" t="s">
        <v>11</v>
      </c>
      <c r="C165" s="9" t="s">
        <v>84</v>
      </c>
      <c r="D165" s="9" t="s">
        <v>91</v>
      </c>
      <c r="E165" s="9" t="s">
        <v>1</v>
      </c>
      <c r="F165" s="9" t="s">
        <v>89</v>
      </c>
      <c r="G165" s="9" t="s">
        <v>90</v>
      </c>
      <c r="H165" s="22"/>
      <c r="I165" s="21"/>
      <c r="J165" s="19"/>
    </row>
    <row r="166" spans="1:10">
      <c r="A166" s="10" t="s">
        <v>98</v>
      </c>
      <c r="B166" s="11">
        <f>IF(FretMachine!$C$12=B154,A154,IF(FretMachine!$C$12=B155,A155,IF(FretMachine!$C$12=B156,A156,IF(FretMachine!$C$12=B157,A157,IF(FretMachine!$C$12=B158,A158,IF(FretMachine!$C$12=B159,A159,IF(FretMachine!$C$12=B160,A160,IF(FretMachine!$C$12=B161,A161,IF(FretMachine!$C$12=B162,A162,IF(FretMachine!$C$12=B163,A163,IF(FretMachine!$C$12=B164,A164,A165)))))))))))</f>
        <v>12</v>
      </c>
      <c r="C166" s="7" t="str">
        <f>"= "&amp;FretMachine!$C$12</f>
        <v>= C</v>
      </c>
    </row>
    <row r="167" spans="1:10">
      <c r="A167" s="10" t="s">
        <v>96</v>
      </c>
      <c r="B167" s="12">
        <v>1</v>
      </c>
      <c r="C167" s="8">
        <v>2</v>
      </c>
      <c r="D167" s="12">
        <v>3</v>
      </c>
      <c r="E167" s="12">
        <v>4</v>
      </c>
      <c r="F167" s="12">
        <v>5</v>
      </c>
      <c r="G167" s="12">
        <v>6</v>
      </c>
      <c r="H167" s="12">
        <v>7</v>
      </c>
      <c r="I167" s="12">
        <v>8</v>
      </c>
      <c r="J167" s="12">
        <v>9</v>
      </c>
    </row>
    <row r="168" spans="1:10">
      <c r="A168" s="10" t="s">
        <v>94</v>
      </c>
      <c r="B168" s="13" t="str">
        <f>LOOKUP($B$14,A$2:$A$13,B154:B165)</f>
        <v>C</v>
      </c>
      <c r="C168" s="13" t="str">
        <f>LOOKUP($B$14,$A$2:B$13,C154:C165)</f>
        <v>D</v>
      </c>
      <c r="D168" s="13" t="str">
        <f>LOOKUP($B$14,$A$2:C$13,D154:D165)</f>
        <v>E</v>
      </c>
      <c r="E168" s="13" t="str">
        <f>LOOKUP($B$14,$A$2:D$13,E154:E165)</f>
        <v>F#</v>
      </c>
      <c r="F168" s="13" t="str">
        <f>LOOKUP($B$14,$A$2:E$13,F154:F165)</f>
        <v>G#</v>
      </c>
      <c r="G168" s="13" t="str">
        <f>LOOKUP($B$14,$A$2:F$13,G154:G165)</f>
        <v>A#</v>
      </c>
      <c r="H168" s="13">
        <f>LOOKUP($B$14,$A$2:G$13,H154:H165)</f>
        <v>0</v>
      </c>
      <c r="I168" s="24">
        <f>LOOKUP($B$14,$A$2:H$13,I154:I165)</f>
        <v>0</v>
      </c>
      <c r="J168" s="24">
        <f>LOOKUP($B$14,$A$2:I$13,J154:J165)</f>
        <v>0</v>
      </c>
    </row>
    <row r="169" spans="1:10">
      <c r="A169" s="10" t="s">
        <v>95</v>
      </c>
      <c r="B169" s="14">
        <v>1</v>
      </c>
      <c r="C169" s="14">
        <v>2</v>
      </c>
      <c r="D169" s="14">
        <v>3</v>
      </c>
      <c r="E169" s="14">
        <v>4</v>
      </c>
      <c r="F169" s="14">
        <v>5</v>
      </c>
      <c r="G169" s="14">
        <v>6</v>
      </c>
      <c r="H169" s="14">
        <v>7</v>
      </c>
      <c r="I169" s="14">
        <v>8</v>
      </c>
    </row>
    <row r="170" spans="1:10">
      <c r="A170" s="10" t="s">
        <v>97</v>
      </c>
      <c r="B170" s="15" t="s">
        <v>92</v>
      </c>
      <c r="C170" s="15" t="s">
        <v>93</v>
      </c>
      <c r="D170" s="15" t="s">
        <v>92</v>
      </c>
      <c r="E170" s="15" t="s">
        <v>92</v>
      </c>
      <c r="F170" s="15" t="s">
        <v>92</v>
      </c>
      <c r="G170" s="15" t="s">
        <v>92</v>
      </c>
      <c r="H170" s="15" t="s">
        <v>93</v>
      </c>
      <c r="I170" s="16"/>
    </row>
    <row r="172" spans="1:10">
      <c r="A172" s="17" t="s">
        <v>25</v>
      </c>
      <c r="B172" s="18">
        <v>1</v>
      </c>
      <c r="C172" s="18">
        <v>2</v>
      </c>
      <c r="D172" s="18">
        <v>3</v>
      </c>
      <c r="E172" s="18">
        <v>4</v>
      </c>
      <c r="F172" s="18">
        <v>5</v>
      </c>
      <c r="G172" s="18">
        <v>6</v>
      </c>
      <c r="H172" s="18">
        <v>7</v>
      </c>
      <c r="I172" s="18">
        <v>8</v>
      </c>
      <c r="J172" s="18">
        <v>9</v>
      </c>
    </row>
    <row r="173" spans="1:10">
      <c r="A173" s="19">
        <v>1</v>
      </c>
      <c r="B173" s="9" t="s">
        <v>0</v>
      </c>
      <c r="C173" s="9" t="s">
        <v>15</v>
      </c>
      <c r="D173" s="9" t="s">
        <v>85</v>
      </c>
      <c r="E173" s="9" t="s">
        <v>87</v>
      </c>
      <c r="F173" s="9" t="s">
        <v>84</v>
      </c>
      <c r="G173" s="9" t="s">
        <v>12</v>
      </c>
      <c r="H173" s="22"/>
      <c r="I173" s="21"/>
      <c r="J173" s="19"/>
    </row>
    <row r="174" spans="1:10">
      <c r="A174" s="19">
        <f t="shared" ref="A174:A184" si="17">A173+1</f>
        <v>2</v>
      </c>
      <c r="B174" s="9" t="s">
        <v>84</v>
      </c>
      <c r="C174" s="9" t="s">
        <v>14</v>
      </c>
      <c r="D174" s="9" t="s">
        <v>1</v>
      </c>
      <c r="E174" s="9" t="s">
        <v>89</v>
      </c>
      <c r="F174" s="9" t="s">
        <v>86</v>
      </c>
      <c r="G174" s="9" t="s">
        <v>11</v>
      </c>
      <c r="H174" s="22"/>
      <c r="I174" s="21"/>
      <c r="J174" s="19"/>
    </row>
    <row r="175" spans="1:10">
      <c r="A175" s="19">
        <f t="shared" si="17"/>
        <v>3</v>
      </c>
      <c r="B175" s="9" t="s">
        <v>86</v>
      </c>
      <c r="C175" s="9" t="s">
        <v>13</v>
      </c>
      <c r="D175" s="9" t="s">
        <v>87</v>
      </c>
      <c r="E175" s="9" t="s">
        <v>88</v>
      </c>
      <c r="F175" s="9" t="s">
        <v>91</v>
      </c>
      <c r="G175" s="9" t="s">
        <v>0</v>
      </c>
      <c r="H175" s="22"/>
      <c r="I175" s="21"/>
      <c r="J175" s="19"/>
    </row>
    <row r="176" spans="1:10">
      <c r="A176" s="19">
        <f t="shared" si="17"/>
        <v>4</v>
      </c>
      <c r="B176" s="9" t="s">
        <v>91</v>
      </c>
      <c r="C176" s="9" t="s">
        <v>12</v>
      </c>
      <c r="D176" s="9" t="s">
        <v>89</v>
      </c>
      <c r="E176" s="9" t="s">
        <v>11</v>
      </c>
      <c r="F176" s="9" t="s">
        <v>85</v>
      </c>
      <c r="G176" s="9" t="s">
        <v>84</v>
      </c>
      <c r="H176" s="22"/>
      <c r="I176" s="21"/>
      <c r="J176" s="19"/>
    </row>
    <row r="177" spans="1:10">
      <c r="A177" s="19">
        <f t="shared" si="17"/>
        <v>5</v>
      </c>
      <c r="B177" s="9" t="s">
        <v>85</v>
      </c>
      <c r="C177" s="9" t="s">
        <v>11</v>
      </c>
      <c r="D177" s="9" t="s">
        <v>88</v>
      </c>
      <c r="E177" s="9" t="s">
        <v>12</v>
      </c>
      <c r="F177" s="9" t="s">
        <v>1</v>
      </c>
      <c r="G177" s="9" t="s">
        <v>86</v>
      </c>
      <c r="H177" s="22"/>
      <c r="I177" s="21"/>
      <c r="J177" s="19"/>
    </row>
    <row r="178" spans="1:10">
      <c r="A178" s="19">
        <f t="shared" si="17"/>
        <v>6</v>
      </c>
      <c r="B178" s="9" t="s">
        <v>17</v>
      </c>
      <c r="C178" s="9" t="s">
        <v>138</v>
      </c>
      <c r="D178" s="9" t="s">
        <v>13</v>
      </c>
      <c r="E178" s="9" t="s">
        <v>11</v>
      </c>
      <c r="F178" s="9" t="s">
        <v>16</v>
      </c>
      <c r="G178" s="9" t="s">
        <v>91</v>
      </c>
      <c r="H178" s="22"/>
      <c r="I178" s="21"/>
      <c r="J178" s="19"/>
    </row>
    <row r="179" spans="1:10">
      <c r="A179" s="19">
        <f t="shared" si="17"/>
        <v>7</v>
      </c>
      <c r="B179" s="9" t="s">
        <v>16</v>
      </c>
      <c r="C179" s="9" t="s">
        <v>14</v>
      </c>
      <c r="D179" s="9" t="s">
        <v>12</v>
      </c>
      <c r="E179" s="9" t="s">
        <v>0</v>
      </c>
      <c r="F179" s="9" t="s">
        <v>15</v>
      </c>
      <c r="G179" s="9" t="s">
        <v>85</v>
      </c>
      <c r="H179" s="22"/>
      <c r="I179" s="21"/>
      <c r="J179" s="19"/>
    </row>
    <row r="180" spans="1:10">
      <c r="A180" s="19">
        <f t="shared" si="17"/>
        <v>8</v>
      </c>
      <c r="B180" s="9" t="s">
        <v>15</v>
      </c>
      <c r="C180" s="9" t="s">
        <v>125</v>
      </c>
      <c r="D180" s="9" t="s">
        <v>11</v>
      </c>
      <c r="E180" s="9" t="s">
        <v>84</v>
      </c>
      <c r="F180" s="9" t="s">
        <v>14</v>
      </c>
      <c r="G180" s="9" t="s">
        <v>17</v>
      </c>
      <c r="H180" s="22"/>
      <c r="I180" s="21"/>
      <c r="J180" s="19"/>
    </row>
    <row r="181" spans="1:10">
      <c r="A181" s="19">
        <f t="shared" si="17"/>
        <v>9</v>
      </c>
      <c r="B181" s="9" t="s">
        <v>14</v>
      </c>
      <c r="C181" s="9" t="s">
        <v>19</v>
      </c>
      <c r="D181" s="9" t="s">
        <v>0</v>
      </c>
      <c r="E181" s="9" t="s">
        <v>86</v>
      </c>
      <c r="F181" s="9" t="s">
        <v>13</v>
      </c>
      <c r="G181" s="9" t="s">
        <v>87</v>
      </c>
      <c r="H181" s="22"/>
      <c r="I181" s="21"/>
      <c r="J181" s="19"/>
    </row>
    <row r="182" spans="1:10">
      <c r="A182" s="19">
        <f t="shared" si="17"/>
        <v>10</v>
      </c>
      <c r="B182" s="9" t="s">
        <v>13</v>
      </c>
      <c r="C182" s="9" t="s">
        <v>18</v>
      </c>
      <c r="D182" s="9" t="s">
        <v>84</v>
      </c>
      <c r="E182" s="9" t="s">
        <v>91</v>
      </c>
      <c r="F182" s="9" t="s">
        <v>12</v>
      </c>
      <c r="G182" s="9" t="s">
        <v>15</v>
      </c>
      <c r="H182" s="22"/>
      <c r="I182" s="21"/>
      <c r="J182" s="19"/>
    </row>
    <row r="183" spans="1:10">
      <c r="A183" s="19">
        <f t="shared" si="17"/>
        <v>11</v>
      </c>
      <c r="B183" s="9" t="s">
        <v>12</v>
      </c>
      <c r="C183" s="9" t="s">
        <v>17</v>
      </c>
      <c r="D183" s="9" t="s">
        <v>86</v>
      </c>
      <c r="E183" s="9" t="s">
        <v>85</v>
      </c>
      <c r="F183" s="9" t="s">
        <v>11</v>
      </c>
      <c r="G183" s="9" t="s">
        <v>88</v>
      </c>
      <c r="H183" s="22"/>
      <c r="I183" s="21"/>
      <c r="J183" s="19"/>
    </row>
    <row r="184" spans="1:10">
      <c r="A184" s="19">
        <f t="shared" si="17"/>
        <v>12</v>
      </c>
      <c r="B184" s="9" t="s">
        <v>11</v>
      </c>
      <c r="C184" s="9" t="s">
        <v>16</v>
      </c>
      <c r="D184" s="9" t="s">
        <v>91</v>
      </c>
      <c r="E184" s="9" t="s">
        <v>1</v>
      </c>
      <c r="F184" s="9" t="s">
        <v>0</v>
      </c>
      <c r="G184" s="9" t="s">
        <v>13</v>
      </c>
      <c r="H184" s="22"/>
      <c r="I184" s="21"/>
      <c r="J184" s="19"/>
    </row>
    <row r="185" spans="1:10">
      <c r="A185" s="10" t="s">
        <v>98</v>
      </c>
      <c r="B185" s="11">
        <f>IF(FretMachine!$C$12=B173,A173,IF(FretMachine!$C$12=B174,A174,IF(FretMachine!$C$12=B175,A175,IF(FretMachine!$C$12=B176,A176,IF(FretMachine!$C$12=B177,A177,IF(FretMachine!$C$12=B178,A178,IF(FretMachine!$C$12=B179,A179,IF(FretMachine!$C$12=B180,A180,IF(FretMachine!$C$12=B181,A181,IF(FretMachine!$C$12=B182,A182,IF(FretMachine!$C$12=B183,A183,A184)))))))))))</f>
        <v>12</v>
      </c>
      <c r="C185" s="7" t="str">
        <f>"= "&amp;FretMachine!$C$12</f>
        <v>= C</v>
      </c>
    </row>
    <row r="186" spans="1:10">
      <c r="A186" s="10" t="s">
        <v>96</v>
      </c>
      <c r="B186" s="12">
        <v>1</v>
      </c>
      <c r="C186" s="8">
        <v>2</v>
      </c>
      <c r="D186" s="12">
        <v>3</v>
      </c>
      <c r="E186" s="12">
        <v>4</v>
      </c>
      <c r="F186" s="12">
        <v>5</v>
      </c>
      <c r="G186" s="12">
        <v>6</v>
      </c>
      <c r="H186" s="12">
        <v>7</v>
      </c>
      <c r="I186" s="12">
        <v>8</v>
      </c>
      <c r="J186" s="12">
        <v>9</v>
      </c>
    </row>
    <row r="187" spans="1:10">
      <c r="A187" s="10" t="s">
        <v>94</v>
      </c>
      <c r="B187" s="13" t="str">
        <f>LOOKUP($B$14,A$2:$A$13,B173:B184)</f>
        <v>C</v>
      </c>
      <c r="C187" s="13" t="str">
        <f>LOOKUP($B$14,$A$2:B$13,C173:C184)</f>
        <v>Db</v>
      </c>
      <c r="D187" s="13" t="str">
        <f>LOOKUP($B$14,$A$2:C$13,D173:D184)</f>
        <v>E</v>
      </c>
      <c r="E187" s="13" t="str">
        <f>LOOKUP($B$14,$A$2:D$13,E173:E184)</f>
        <v>F#</v>
      </c>
      <c r="F187" s="13" t="str">
        <f>LOOKUP($B$14,$A$2:E$13,F173:F184)</f>
        <v>G</v>
      </c>
      <c r="G187" s="13" t="str">
        <f>LOOKUP($B$14,$A$2:F$13,G173:G184)</f>
        <v>Bb</v>
      </c>
      <c r="H187" s="13">
        <f>LOOKUP($B$14,$A$2:G$13,H173:H184)</f>
        <v>0</v>
      </c>
      <c r="I187" s="24">
        <f>LOOKUP($B$14,$A$2:H$13,I173:I184)</f>
        <v>0</v>
      </c>
      <c r="J187" s="24">
        <f>LOOKUP($B$14,$A$2:I$13,J173:J184)</f>
        <v>0</v>
      </c>
    </row>
    <row r="188" spans="1:10">
      <c r="A188" s="10" t="s">
        <v>95</v>
      </c>
      <c r="B188" s="14">
        <v>1</v>
      </c>
      <c r="C188" s="14">
        <v>2</v>
      </c>
      <c r="D188" s="14">
        <v>3</v>
      </c>
      <c r="E188" s="14">
        <v>4</v>
      </c>
      <c r="F188" s="14">
        <v>5</v>
      </c>
      <c r="G188" s="14">
        <v>6</v>
      </c>
      <c r="H188" s="14">
        <v>7</v>
      </c>
      <c r="I188" s="14">
        <v>8</v>
      </c>
    </row>
    <row r="189" spans="1:10">
      <c r="A189" s="10" t="s">
        <v>97</v>
      </c>
      <c r="B189" s="15" t="s">
        <v>92</v>
      </c>
      <c r="C189" s="15" t="s">
        <v>93</v>
      </c>
      <c r="D189" s="15" t="s">
        <v>92</v>
      </c>
      <c r="E189" s="15" t="s">
        <v>92</v>
      </c>
      <c r="F189" s="15" t="s">
        <v>92</v>
      </c>
      <c r="G189" s="15" t="s">
        <v>92</v>
      </c>
      <c r="H189" s="15" t="s">
        <v>93</v>
      </c>
      <c r="I189" s="16"/>
    </row>
    <row r="191" spans="1:10">
      <c r="A191" s="17" t="s">
        <v>26</v>
      </c>
      <c r="B191" s="18">
        <v>1</v>
      </c>
      <c r="C191" s="18">
        <v>2</v>
      </c>
      <c r="D191" s="18">
        <v>3</v>
      </c>
      <c r="E191" s="18">
        <v>4</v>
      </c>
      <c r="F191" s="18">
        <v>5</v>
      </c>
      <c r="G191" s="18">
        <v>6</v>
      </c>
      <c r="H191" s="18">
        <v>7</v>
      </c>
      <c r="I191" s="18">
        <v>8</v>
      </c>
      <c r="J191" s="18">
        <v>9</v>
      </c>
    </row>
    <row r="192" spans="1:10">
      <c r="A192" s="19">
        <v>1</v>
      </c>
      <c r="B192" s="9" t="s">
        <v>0</v>
      </c>
      <c r="C192" s="9" t="s">
        <v>90</v>
      </c>
      <c r="D192" s="9" t="s">
        <v>85</v>
      </c>
      <c r="E192" s="9" t="s">
        <v>84</v>
      </c>
      <c r="F192" s="9" t="s">
        <v>14</v>
      </c>
      <c r="G192" s="9" t="s">
        <v>12</v>
      </c>
      <c r="H192" s="22"/>
      <c r="I192" s="21"/>
      <c r="J192" s="19"/>
    </row>
    <row r="193" spans="1:10">
      <c r="A193" s="19">
        <f t="shared" ref="A193:A203" si="18">A192+1</f>
        <v>2</v>
      </c>
      <c r="B193" s="9" t="s">
        <v>84</v>
      </c>
      <c r="C193" s="9" t="s">
        <v>127</v>
      </c>
      <c r="D193" s="9" t="s">
        <v>1</v>
      </c>
      <c r="E193" s="9" t="s">
        <v>86</v>
      </c>
      <c r="F193" s="9" t="s">
        <v>13</v>
      </c>
      <c r="G193" s="9" t="s">
        <v>11</v>
      </c>
      <c r="H193" s="22"/>
      <c r="I193" s="21"/>
      <c r="J193" s="19"/>
    </row>
    <row r="194" spans="1:10">
      <c r="A194" s="19">
        <f t="shared" si="18"/>
        <v>3</v>
      </c>
      <c r="B194" s="9" t="s">
        <v>86</v>
      </c>
      <c r="C194" s="9" t="s">
        <v>128</v>
      </c>
      <c r="D194" s="9" t="s">
        <v>87</v>
      </c>
      <c r="E194" s="9" t="s">
        <v>91</v>
      </c>
      <c r="F194" s="9" t="s">
        <v>12</v>
      </c>
      <c r="G194" s="9" t="s">
        <v>0</v>
      </c>
      <c r="H194" s="22"/>
      <c r="I194" s="21"/>
      <c r="J194" s="19"/>
    </row>
    <row r="195" spans="1:10">
      <c r="A195" s="19">
        <f t="shared" si="18"/>
        <v>4</v>
      </c>
      <c r="B195" s="9" t="s">
        <v>91</v>
      </c>
      <c r="C195" s="9" t="s">
        <v>129</v>
      </c>
      <c r="D195" s="9" t="s">
        <v>89</v>
      </c>
      <c r="E195" s="9" t="s">
        <v>85</v>
      </c>
      <c r="F195" s="9" t="s">
        <v>11</v>
      </c>
      <c r="G195" s="9" t="s">
        <v>84</v>
      </c>
      <c r="H195" s="22"/>
      <c r="I195" s="21"/>
      <c r="J195" s="19"/>
    </row>
    <row r="196" spans="1:10">
      <c r="A196" s="19">
        <f t="shared" si="18"/>
        <v>5</v>
      </c>
      <c r="B196" s="9" t="s">
        <v>85</v>
      </c>
      <c r="C196" s="9" t="s">
        <v>131</v>
      </c>
      <c r="D196" s="9" t="s">
        <v>88</v>
      </c>
      <c r="E196" s="9" t="s">
        <v>1</v>
      </c>
      <c r="F196" s="9" t="s">
        <v>0</v>
      </c>
      <c r="G196" s="9" t="s">
        <v>86</v>
      </c>
      <c r="H196" s="22"/>
      <c r="I196" s="21"/>
      <c r="J196" s="19"/>
    </row>
    <row r="197" spans="1:10">
      <c r="A197" s="19">
        <f t="shared" si="18"/>
        <v>6</v>
      </c>
      <c r="B197" s="9" t="s">
        <v>17</v>
      </c>
      <c r="C197" s="9" t="s">
        <v>86</v>
      </c>
      <c r="D197" s="9" t="s">
        <v>13</v>
      </c>
      <c r="E197" s="9" t="s">
        <v>87</v>
      </c>
      <c r="F197" s="9" t="s">
        <v>84</v>
      </c>
      <c r="G197" s="9" t="s">
        <v>91</v>
      </c>
      <c r="H197" s="22"/>
      <c r="I197" s="21"/>
      <c r="J197" s="19"/>
    </row>
    <row r="198" spans="1:10">
      <c r="A198" s="19">
        <f t="shared" si="18"/>
        <v>7</v>
      </c>
      <c r="B198" s="9" t="s">
        <v>16</v>
      </c>
      <c r="C198" s="9" t="s">
        <v>91</v>
      </c>
      <c r="D198" s="9" t="s">
        <v>12</v>
      </c>
      <c r="E198" s="9" t="s">
        <v>15</v>
      </c>
      <c r="F198" s="9" t="s">
        <v>125</v>
      </c>
      <c r="G198" s="9" t="s">
        <v>85</v>
      </c>
      <c r="H198" s="22"/>
      <c r="I198" s="21"/>
      <c r="J198" s="19"/>
    </row>
    <row r="199" spans="1:10">
      <c r="A199" s="19">
        <f t="shared" si="18"/>
        <v>8</v>
      </c>
      <c r="B199" s="9" t="s">
        <v>15</v>
      </c>
      <c r="C199" s="9" t="s">
        <v>85</v>
      </c>
      <c r="D199" s="9" t="s">
        <v>11</v>
      </c>
      <c r="E199" s="9" t="s">
        <v>14</v>
      </c>
      <c r="F199" s="9" t="s">
        <v>19</v>
      </c>
      <c r="G199" s="9" t="s">
        <v>17</v>
      </c>
      <c r="H199" s="22"/>
      <c r="I199" s="21"/>
      <c r="J199" s="19"/>
    </row>
    <row r="200" spans="1:10">
      <c r="A200" s="19">
        <f t="shared" si="18"/>
        <v>9</v>
      </c>
      <c r="B200" s="9" t="s">
        <v>14</v>
      </c>
      <c r="C200" s="9" t="s">
        <v>1</v>
      </c>
      <c r="D200" s="9" t="s">
        <v>0</v>
      </c>
      <c r="E200" s="9" t="s">
        <v>13</v>
      </c>
      <c r="F200" s="9" t="s">
        <v>18</v>
      </c>
      <c r="G200" s="9" t="s">
        <v>16</v>
      </c>
      <c r="H200" s="22"/>
      <c r="I200" s="21"/>
      <c r="J200" s="19"/>
    </row>
    <row r="201" spans="1:10">
      <c r="A201" s="19">
        <f t="shared" si="18"/>
        <v>10</v>
      </c>
      <c r="B201" s="9" t="s">
        <v>13</v>
      </c>
      <c r="C201" s="9" t="s">
        <v>87</v>
      </c>
      <c r="D201" s="9" t="s">
        <v>84</v>
      </c>
      <c r="E201" s="9" t="s">
        <v>12</v>
      </c>
      <c r="F201" s="9" t="s">
        <v>17</v>
      </c>
      <c r="G201" s="9" t="s">
        <v>15</v>
      </c>
      <c r="H201" s="22"/>
      <c r="I201" s="21"/>
      <c r="J201" s="19"/>
    </row>
    <row r="202" spans="1:10">
      <c r="A202" s="19">
        <f t="shared" si="18"/>
        <v>11</v>
      </c>
      <c r="B202" s="9" t="s">
        <v>12</v>
      </c>
      <c r="C202" s="9" t="s">
        <v>89</v>
      </c>
      <c r="D202" s="9" t="s">
        <v>86</v>
      </c>
      <c r="E202" s="9" t="s">
        <v>11</v>
      </c>
      <c r="F202" s="9" t="s">
        <v>16</v>
      </c>
      <c r="G202" s="9" t="s">
        <v>14</v>
      </c>
      <c r="H202" s="22"/>
      <c r="I202" s="21"/>
      <c r="J202" s="19"/>
    </row>
    <row r="203" spans="1:10">
      <c r="A203" s="19">
        <f t="shared" si="18"/>
        <v>12</v>
      </c>
      <c r="B203" s="9" t="s">
        <v>11</v>
      </c>
      <c r="C203" s="9" t="s">
        <v>88</v>
      </c>
      <c r="D203" s="9" t="s">
        <v>91</v>
      </c>
      <c r="E203" s="9" t="s">
        <v>0</v>
      </c>
      <c r="F203" s="9" t="s">
        <v>15</v>
      </c>
      <c r="G203" s="9" t="s">
        <v>85</v>
      </c>
      <c r="H203" s="22"/>
      <c r="I203" s="21"/>
      <c r="J203" s="19"/>
    </row>
    <row r="204" spans="1:10">
      <c r="A204" s="10" t="s">
        <v>98</v>
      </c>
      <c r="B204" s="11">
        <f>IF(FretMachine!$C$12=B192,A192,IF(FretMachine!$C$12=B193,A193,IF(FretMachine!$C$12=B194,A194,IF(FretMachine!$C$12=B195,A195,IF(FretMachine!$C$12=B196,A196,IF(FretMachine!$C$12=B197,A197,IF(FretMachine!$C$12=B198,A198,IF(FretMachine!$C$12=B199,A199,IF(FretMachine!$C$12=B200,A200,IF(FretMachine!$C$12=B201,A201,IF(FretMachine!$C$12=B202,A202,A203)))))))))))</f>
        <v>12</v>
      </c>
      <c r="C204" s="7" t="str">
        <f>"= "&amp;FretMachine!$C$12</f>
        <v>= C</v>
      </c>
    </row>
    <row r="205" spans="1:10">
      <c r="A205" s="10" t="s">
        <v>96</v>
      </c>
      <c r="B205" s="12">
        <v>1</v>
      </c>
      <c r="C205" s="8">
        <v>2</v>
      </c>
      <c r="D205" s="12">
        <v>3</v>
      </c>
      <c r="E205" s="12">
        <v>4</v>
      </c>
      <c r="F205" s="12">
        <v>5</v>
      </c>
      <c r="G205" s="12">
        <v>6</v>
      </c>
      <c r="H205" s="12">
        <v>7</v>
      </c>
      <c r="I205" s="12">
        <v>8</v>
      </c>
      <c r="J205" s="12">
        <v>9</v>
      </c>
    </row>
    <row r="206" spans="1:10">
      <c r="A206" s="10" t="s">
        <v>94</v>
      </c>
      <c r="B206" s="13" t="str">
        <f>LOOKUP($B$14,A$2:$A$13,B192:B203)</f>
        <v>C</v>
      </c>
      <c r="C206" s="13" t="str">
        <f>LOOKUP($B$14,$A$2:B$13,C192:C203)</f>
        <v>D#</v>
      </c>
      <c r="D206" s="13" t="str">
        <f>LOOKUP($B$14,$A$2:C$13,D192:D203)</f>
        <v>E</v>
      </c>
      <c r="E206" s="13" t="str">
        <f>LOOKUP($B$14,$A$2:D$13,E192:E203)</f>
        <v>G</v>
      </c>
      <c r="F206" s="13" t="str">
        <f>LOOKUP($B$14,$A$2:E$13,F192:F203)</f>
        <v>Ab</v>
      </c>
      <c r="G206" s="13" t="str">
        <f>LOOKUP($B$14,$A$2:F$13,G192:G203)</f>
        <v>B</v>
      </c>
      <c r="H206" s="13">
        <f>LOOKUP($B$14,$A$2:G$13,H192:H203)</f>
        <v>0</v>
      </c>
      <c r="I206" s="24">
        <f>LOOKUP($B$14,$A$2:H$13,I192:I203)</f>
        <v>0</v>
      </c>
      <c r="J206" s="24">
        <f>LOOKUP($B$14,$A$2:I$13,J192:J203)</f>
        <v>0</v>
      </c>
    </row>
    <row r="207" spans="1:10">
      <c r="A207" s="10" t="s">
        <v>95</v>
      </c>
      <c r="B207" s="14">
        <v>1</v>
      </c>
      <c r="C207" s="14">
        <v>2</v>
      </c>
      <c r="D207" s="14">
        <v>3</v>
      </c>
      <c r="E207" s="14">
        <v>4</v>
      </c>
      <c r="F207" s="14">
        <v>5</v>
      </c>
      <c r="G207" s="14">
        <v>6</v>
      </c>
      <c r="H207" s="14">
        <v>7</v>
      </c>
      <c r="I207" s="14">
        <v>8</v>
      </c>
    </row>
    <row r="208" spans="1:10">
      <c r="A208" s="10" t="s">
        <v>97</v>
      </c>
      <c r="B208" s="15" t="s">
        <v>92</v>
      </c>
      <c r="C208" s="15" t="s">
        <v>93</v>
      </c>
      <c r="D208" s="15" t="s">
        <v>92</v>
      </c>
      <c r="E208" s="15" t="s">
        <v>92</v>
      </c>
      <c r="F208" s="15" t="s">
        <v>92</v>
      </c>
      <c r="G208" s="15" t="s">
        <v>92</v>
      </c>
      <c r="H208" s="15" t="s">
        <v>93</v>
      </c>
      <c r="I208" s="16"/>
    </row>
  </sheetData>
  <hyperlinks>
    <hyperlink ref="L2" location="Logic!A1" display="Major"/>
    <hyperlink ref="L3" location="Logic!A20" display="Melodic Minor"/>
    <hyperlink ref="L4" location="Logic!A39" display="Harmonic Minor"/>
    <hyperlink ref="L5" location="Logic!A58" display="Harmonic Major"/>
    <hyperlink ref="L6" location="Logic!A77" display="Dbl Harmonic Major"/>
    <hyperlink ref="L10" location="Logic!A153" display="Whole Tone"/>
    <hyperlink ref="L9" location="Logic!A134" display="Blues"/>
    <hyperlink ref="L8" location="Logic!A115" display="Pentatonic"/>
    <hyperlink ref="L7" location="Logic!A96" display="Diminished"/>
    <hyperlink ref="L11" location="Logic!A172" display="Tritone"/>
    <hyperlink ref="L12" location="Logic!A191" display="Augmented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FretMachine</vt:lpstr>
      <vt:lpstr>Menus</vt:lpstr>
      <vt:lpstr>Logic</vt:lpstr>
      <vt:lpstr>BluesModes</vt:lpstr>
      <vt:lpstr>ConditionalMenu</vt:lpstr>
      <vt:lpstr>ConditionalMenu2</vt:lpstr>
      <vt:lpstr>DiminishedModes</vt:lpstr>
      <vt:lpstr>DoubleHarmonicMajorModes</vt:lpstr>
      <vt:lpstr>Logic!Extract</vt:lpstr>
      <vt:lpstr>HarmonicMajorModes</vt:lpstr>
      <vt:lpstr>HarmonicModes</vt:lpstr>
      <vt:lpstr>Highlight</vt:lpstr>
      <vt:lpstr>Keys</vt:lpstr>
      <vt:lpstr>Keys2</vt:lpstr>
      <vt:lpstr>MajorModes</vt:lpstr>
      <vt:lpstr>MelodicModes</vt:lpstr>
      <vt:lpstr>OnOff</vt:lpstr>
      <vt:lpstr>OnOff2</vt:lpstr>
      <vt:lpstr>PentatonicModes</vt:lpstr>
      <vt:lpstr>Scales</vt:lpstr>
      <vt:lpstr>Scales2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Bridges</dc:creator>
  <cp:lastModifiedBy>Stacy Bridges</cp:lastModifiedBy>
  <dcterms:created xsi:type="dcterms:W3CDTF">2011-04-01T01:46:59Z</dcterms:created>
  <dcterms:modified xsi:type="dcterms:W3CDTF">2011-04-03T16:54:20Z</dcterms:modified>
</cp:coreProperties>
</file>