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0730" windowHeight="11760"/>
  </bookViews>
  <sheets>
    <sheet name="Bericht" sheetId="1" r:id="rId1"/>
    <sheet name="Vortrag" sheetId="2" r:id="rId2"/>
  </sheets>
  <calcPr calcId="145621"/>
</workbook>
</file>

<file path=xl/calcChain.xml><?xml version="1.0" encoding="utf-8"?>
<calcChain xmlns="http://schemas.openxmlformats.org/spreadsheetml/2006/main">
  <c r="G11" i="1" l="1"/>
  <c r="K10" i="1"/>
  <c r="K9" i="1"/>
  <c r="K8" i="1"/>
  <c r="K7" i="1"/>
  <c r="K6" i="1"/>
  <c r="K5" i="1"/>
  <c r="H9" i="1"/>
  <c r="H7" i="1"/>
  <c r="H5" i="1"/>
  <c r="J16" i="1" l="1"/>
  <c r="J15" i="1"/>
  <c r="J17" i="1"/>
  <c r="I17" i="1"/>
  <c r="I15" i="1"/>
  <c r="I16" i="1"/>
  <c r="H15" i="1"/>
  <c r="H17" i="1"/>
  <c r="H16" i="1"/>
  <c r="K11" i="1"/>
  <c r="H11" i="1"/>
  <c r="K15" i="1" l="1"/>
  <c r="K16" i="1"/>
  <c r="K17" i="1"/>
</calcChain>
</file>

<file path=xl/sharedStrings.xml><?xml version="1.0" encoding="utf-8"?>
<sst xmlns="http://schemas.openxmlformats.org/spreadsheetml/2006/main" count="113" uniqueCount="111">
  <si>
    <t xml:space="preserve">Kandidat: </t>
  </si>
  <si>
    <t>Merkmal</t>
  </si>
  <si>
    <t>Stufe 1</t>
  </si>
  <si>
    <t>Stufe 2</t>
  </si>
  <si>
    <t>Stufe 3</t>
  </si>
  <si>
    <t>Stufe 4</t>
  </si>
  <si>
    <t>Punkte</t>
  </si>
  <si>
    <t>Lösung der Aufgabe / Anwendung der Fachkenntnisse</t>
  </si>
  <si>
    <t>Selbständigkeit / Systematik / Zeitmanagement</t>
  </si>
  <si>
    <t>Darstellung von Vorgehen und Ergebnis</t>
  </si>
  <si>
    <t>Summe</t>
  </si>
  <si>
    <t>Note</t>
  </si>
  <si>
    <t>ausreichend</t>
  </si>
  <si>
    <t>befriedigend</t>
  </si>
  <si>
    <t>gut</t>
  </si>
  <si>
    <t>sehr gut</t>
  </si>
  <si>
    <t>hervorragend</t>
  </si>
  <si>
    <t>Schwierigkeitsgrad der Aufgabe</t>
  </si>
  <si>
    <t>sehr einfach, Muster vorhanden</t>
  </si>
  <si>
    <t>einfach, Lösungsweg klar</t>
  </si>
  <si>
    <t>schwierig, Lösungsansätze verfügbar</t>
  </si>
  <si>
    <t>sehr schwierig, keine Lösungsansätze vorhanden</t>
  </si>
  <si>
    <t>nur ansatzweise gelöst</t>
  </si>
  <si>
    <t>teilweise gelöst</t>
  </si>
  <si>
    <t>vollständig gelöst</t>
  </si>
  <si>
    <t>unselbständig, planlos</t>
  </si>
  <si>
    <t>teilweise selbständig / systematisch</t>
  </si>
  <si>
    <t>weitgehend selbständig / systematisch</t>
  </si>
  <si>
    <t>sehr selbständig / systematisch</t>
  </si>
  <si>
    <t>erhebliche Mängel in Gliederung, Inhalt und Form</t>
  </si>
  <si>
    <t>einige Mängel</t>
  </si>
  <si>
    <t>sehr systematisch, fundiert, verständlich</t>
  </si>
  <si>
    <t>gering</t>
  </si>
  <si>
    <t>unterdurchschnittlich</t>
  </si>
  <si>
    <t>durchschnittlich</t>
  </si>
  <si>
    <t>überdurchschnittlich</t>
  </si>
  <si>
    <t>nicht ausreichend</t>
  </si>
  <si>
    <t>Punkte (normal)</t>
  </si>
  <si>
    <t>Punkte (streng)</t>
  </si>
  <si>
    <t>Punkte (mild)</t>
  </si>
  <si>
    <t>Bewertung</t>
  </si>
  <si>
    <t>Endnote</t>
  </si>
  <si>
    <t>Präsentation und Diskussion</t>
  </si>
  <si>
    <t>unstrukturiert, dem Medium unangemessen, nicht nachvollziehbar</t>
  </si>
  <si>
    <t>mit Unsicherheiten und einigen Mängeln</t>
  </si>
  <si>
    <t>sicher, systematisch, verständlich, nachvollziehbar, packend</t>
  </si>
  <si>
    <t>Notenskalen:</t>
  </si>
  <si>
    <t>https://intra.zhaw.ch/fileadmin/user_upload/80_Dept/W_School_of_Management/_Dokumente/staff/dokumente/closed/Notenskalen.pdf</t>
  </si>
  <si>
    <t>Block</t>
  </si>
  <si>
    <t>Engagement: Initiative, Einsatz, Arbeitsleistung</t>
  </si>
  <si>
    <t>Gewichtung [%]</t>
  </si>
  <si>
    <t>Blockgewicht [%]</t>
  </si>
  <si>
    <t>Stufe 
[1-4]</t>
  </si>
  <si>
    <t>Abstufung [1-5]
(--/-/0/+/++)</t>
  </si>
  <si>
    <t>Zwischennote Block 1</t>
  </si>
  <si>
    <t>Zwischennote Block 2</t>
  </si>
  <si>
    <t>Zwischennote Block 3</t>
  </si>
  <si>
    <t>1: Projektverlauf, Leistung, Arbeitsverhalten</t>
  </si>
  <si>
    <t>2: Qualität der Ergebnisse</t>
  </si>
  <si>
    <t>3: Form und Inhalt des Berichts und der Präsentation</t>
  </si>
  <si>
    <t>Anleitung:</t>
  </si>
  <si>
    <t>Blassgrün ausfüllen (Gewichtung + Bewertung der einzelnen Merkmale) -&gt; Noten und Punktprozente in blauen Zellen ablesen</t>
  </si>
  <si>
    <t>recht sicher, systematisch, verständlich und nachvollziehbar</t>
  </si>
  <si>
    <t>vollständig und fehlerfrei gelöst mit Blick über den Tellerrand</t>
  </si>
  <si>
    <t>kaum Mängel, sachkundig und überlegt</t>
  </si>
  <si>
    <t>Beurteilungsmatrix Vortrag</t>
  </si>
  <si>
    <t>Beurteilungsmatrix schriftliche Arbeit</t>
  </si>
  <si>
    <t>Blickontakt</t>
  </si>
  <si>
    <t>Gestik/Haltung</t>
  </si>
  <si>
    <t>Sprechweise</t>
  </si>
  <si>
    <t>Sprechtempo</t>
  </si>
  <si>
    <t>Sprache</t>
  </si>
  <si>
    <t>Inhalt</t>
  </si>
  <si>
    <t>Struktur</t>
  </si>
  <si>
    <t>Visualisierung</t>
  </si>
  <si>
    <t>Medien</t>
  </si>
  <si>
    <t>Teamarbeit</t>
  </si>
  <si>
    <t>Indikator</t>
  </si>
  <si>
    <t>++</t>
  </si>
  <si>
    <t>+</t>
  </si>
  <si>
    <t>0</t>
  </si>
  <si>
    <t>-</t>
  </si>
  <si>
    <t>--</t>
  </si>
  <si>
    <t>jeder fühlt sich angesprochen</t>
  </si>
  <si>
    <t>offen, freundlich</t>
  </si>
  <si>
    <t>deutlich, Betonung variiert</t>
  </si>
  <si>
    <t>dynamische, gute Pausentechnik</t>
  </si>
  <si>
    <t>sicher im Ausdruck, angemessene Fachsprache</t>
  </si>
  <si>
    <t>sachlich richtig, Gewichtung von Neben- und Hauptpunkten</t>
  </si>
  <si>
    <t>klar erkennbar, zielgerichtet</t>
  </si>
  <si>
    <t>Farbeinsatz angemessen, Schaubild-/Tabelleneinsatz</t>
  </si>
  <si>
    <t>funktionieren, richtige Bedienung</t>
  </si>
  <si>
    <t>reagiert flexibel, partnerschaftliches Präsentieren</t>
  </si>
  <si>
    <t>glaubwürdig, begeistert die Zuhörer</t>
  </si>
  <si>
    <t>fehlt, unsicher, vom Blatt abgelesen</t>
  </si>
  <si>
    <t>blockiert, verschlossen, steif, unfreundlich</t>
  </si>
  <si>
    <t>undeutlich, zu leise oder zu laut, monoton</t>
  </si>
  <si>
    <t>zu schnell, keine Pausen, Blackouts</t>
  </si>
  <si>
    <t>unverständlich, unsicher, unangemessen</t>
  </si>
  <si>
    <t>sachliche Fehler, wichtige Punkte zu kurz</t>
  </si>
  <si>
    <t>nicht erkennbar, Ziel nicht klar</t>
  </si>
  <si>
    <t>überladen oder keine Schaubilder, zu viele Farben</t>
  </si>
  <si>
    <t>funktionieren nicht, kann Medien nicht bedienen</t>
  </si>
  <si>
    <t>dominantes Präsentieren, unflexibles Reagieren</t>
  </si>
  <si>
    <t>unglaubwürdig, langweilt die Zuhörer</t>
  </si>
  <si>
    <t>Sehr gut</t>
  </si>
  <si>
    <t>Gut</t>
  </si>
  <si>
    <t>Sollte verbesert werden</t>
  </si>
  <si>
    <t>Muss verbessert werden</t>
  </si>
  <si>
    <t>Gravierende Mängel</t>
  </si>
  <si>
    <t>Begeisterungs-fähigkeit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</si>
</sst>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7" fillId="0" borderId="0" xfId="1" applyFont="1"/>
    <xf numFmtId="0" fontId="1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164" fontId="0" fillId="0" borderId="3" xfId="0" applyNumberFormat="1" applyBorder="1"/>
    <xf numFmtId="0" fontId="0" fillId="0" borderId="3" xfId="0" applyBorder="1"/>
    <xf numFmtId="0" fontId="1" fillId="0" borderId="4" xfId="0" applyFont="1" applyBorder="1" applyAlignment="1">
      <alignment wrapText="1"/>
    </xf>
    <xf numFmtId="0" fontId="1" fillId="0" borderId="4" xfId="0" applyFont="1" applyBorder="1"/>
    <xf numFmtId="0" fontId="1" fillId="0" borderId="5" xfId="0" applyFont="1" applyBorder="1" applyAlignment="1">
      <alignment wrapText="1"/>
    </xf>
    <xf numFmtId="164" fontId="0" fillId="2" borderId="3" xfId="0" applyNumberFormat="1" applyFill="1" applyBorder="1"/>
    <xf numFmtId="164" fontId="0" fillId="2" borderId="1" xfId="0" applyNumberFormat="1" applyFill="1" applyBorder="1"/>
    <xf numFmtId="164" fontId="0" fillId="2" borderId="0" xfId="0" applyNumberFormat="1" applyFill="1" applyBorder="1"/>
    <xf numFmtId="164" fontId="0" fillId="2" borderId="4" xfId="0" applyNumberFormat="1" applyFill="1" applyBorder="1"/>
    <xf numFmtId="164" fontId="0" fillId="2" borderId="2" xfId="0" applyNumberFormat="1" applyFill="1" applyBorder="1"/>
    <xf numFmtId="164" fontId="0" fillId="2" borderId="5" xfId="0" applyNumberFormat="1" applyFill="1" applyBorder="1"/>
    <xf numFmtId="0" fontId="4" fillId="0" borderId="3" xfId="0" applyFont="1" applyBorder="1" applyAlignment="1">
      <alignment wrapText="1"/>
    </xf>
    <xf numFmtId="0" fontId="4" fillId="0" borderId="3" xfId="0" applyFont="1" applyBorder="1"/>
    <xf numFmtId="0" fontId="3" fillId="0" borderId="1" xfId="0" applyFont="1" applyBorder="1"/>
    <xf numFmtId="0" fontId="0" fillId="2" borderId="1" xfId="0" applyFill="1" applyBorder="1" applyAlignment="1">
      <alignment wrapText="1"/>
    </xf>
    <xf numFmtId="0" fontId="0" fillId="4" borderId="1" xfId="0" applyFill="1" applyBorder="1"/>
    <xf numFmtId="0" fontId="4" fillId="0" borderId="1" xfId="0" applyFont="1" applyBorder="1"/>
    <xf numFmtId="0" fontId="1" fillId="0" borderId="1" xfId="0" applyFont="1" applyBorder="1" applyAlignment="1">
      <alignment horizontal="center" wrapText="1"/>
    </xf>
    <xf numFmtId="0" fontId="0" fillId="5" borderId="1" xfId="0" applyFont="1" applyFill="1" applyBorder="1" applyAlignment="1">
      <alignment wrapText="1"/>
    </xf>
    <xf numFmtId="2" fontId="0" fillId="3" borderId="6" xfId="0" applyNumberFormat="1" applyFill="1" applyBorder="1"/>
    <xf numFmtId="2" fontId="0" fillId="3" borderId="4" xfId="0" applyNumberFormat="1" applyFill="1" applyBorder="1"/>
    <xf numFmtId="2" fontId="0" fillId="3" borderId="5" xfId="0" applyNumberFormat="1" applyFill="1" applyBorder="1"/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textRotation="90"/>
    </xf>
    <xf numFmtId="0" fontId="8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8" fillId="4" borderId="1" xfId="0" applyFon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4" borderId="1" xfId="0" applyFill="1" applyBorder="1" applyAlignment="1">
      <alignment vertical="top"/>
    </xf>
    <xf numFmtId="0" fontId="8" fillId="4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/>
    </xf>
    <xf numFmtId="0" fontId="0" fillId="6" borderId="1" xfId="0" applyFill="1" applyBorder="1" applyAlignment="1">
      <alignment vertical="top" wrapText="1"/>
    </xf>
    <xf numFmtId="0" fontId="0" fillId="6" borderId="1" xfId="0" applyFill="1" applyBorder="1" applyAlignment="1">
      <alignment vertical="top"/>
    </xf>
    <xf numFmtId="0" fontId="8" fillId="7" borderId="1" xfId="0" applyFont="1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7" borderId="1" xfId="0" applyFill="1" applyBorder="1" applyAlignment="1">
      <alignment vertical="top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3" borderId="1" xfId="0" applyNumberFormat="1" applyFill="1" applyBorder="1"/>
    <xf numFmtId="2" fontId="4" fillId="3" borderId="1" xfId="0" applyNumberFormat="1" applyFont="1" applyFill="1" applyBorder="1"/>
  </cellXfs>
  <cellStyles count="2">
    <cellStyle name="Hyperlink" xfId="1" builtinId="8"/>
    <cellStyle name="Standard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tra.zhaw.ch/fileadmin/user_upload/80_Dept/W_School_of_Management/_Dokumente/staff/dokumente/closed/Notenskalen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tabSelected="1" zoomScale="90" zoomScaleNormal="90" workbookViewId="0">
      <selection activeCell="N12" sqref="N12"/>
    </sheetView>
  </sheetViews>
  <sheetFormatPr baseColWidth="10" defaultRowHeight="12.75" x14ac:dyDescent="0.2"/>
  <cols>
    <col min="1" max="1" width="17" customWidth="1"/>
    <col min="2" max="2" width="23" customWidth="1"/>
    <col min="3" max="3" width="21.42578125" customWidth="1"/>
    <col min="4" max="4" width="18.85546875" customWidth="1"/>
    <col min="5" max="5" width="19.5703125" customWidth="1"/>
    <col min="6" max="6" width="22.140625" customWidth="1"/>
    <col min="7" max="7" width="13.28515625" bestFit="1" customWidth="1"/>
    <col min="8" max="8" width="14.140625" customWidth="1"/>
    <col min="9" max="9" width="13.28515625" customWidth="1"/>
    <col min="10" max="10" width="14" customWidth="1"/>
    <col min="11" max="11" width="8.42578125" bestFit="1" customWidth="1"/>
  </cols>
  <sheetData>
    <row r="1" spans="1:11" ht="20.25" x14ac:dyDescent="0.3">
      <c r="A1" s="2" t="s">
        <v>66</v>
      </c>
    </row>
    <row r="2" spans="1:11" x14ac:dyDescent="0.2">
      <c r="A2" t="s">
        <v>0</v>
      </c>
    </row>
    <row r="4" spans="1:11" ht="25.5" customHeight="1" x14ac:dyDescent="0.2">
      <c r="A4" s="9" t="s">
        <v>48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28" t="s">
        <v>50</v>
      </c>
      <c r="H4" s="28" t="s">
        <v>51</v>
      </c>
      <c r="I4" s="28" t="s">
        <v>52</v>
      </c>
      <c r="J4" s="28" t="s">
        <v>53</v>
      </c>
      <c r="K4" s="9" t="s">
        <v>6</v>
      </c>
    </row>
    <row r="5" spans="1:11" ht="38.25" x14ac:dyDescent="0.2">
      <c r="A5" s="50" t="s">
        <v>57</v>
      </c>
      <c r="B5" s="29" t="s">
        <v>8</v>
      </c>
      <c r="C5" s="25" t="s">
        <v>25</v>
      </c>
      <c r="D5" s="25" t="s">
        <v>26</v>
      </c>
      <c r="E5" s="25" t="s">
        <v>27</v>
      </c>
      <c r="F5" s="25" t="s">
        <v>28</v>
      </c>
      <c r="G5" s="26">
        <v>15</v>
      </c>
      <c r="H5" s="52">
        <f>SUM(G5:G6)</f>
        <v>25</v>
      </c>
      <c r="I5" s="26">
        <v>1</v>
      </c>
      <c r="J5" s="26">
        <v>1</v>
      </c>
      <c r="K5" s="54">
        <f t="shared" ref="K5:K10" si="0">IF(AND(I5=1,J5=1),0,(((I5-1)*G5)/4) + ((J5/5)*(G5/4)))</f>
        <v>0</v>
      </c>
    </row>
    <row r="6" spans="1:11" ht="25.5" x14ac:dyDescent="0.2">
      <c r="A6" s="50"/>
      <c r="B6" s="29" t="s">
        <v>49</v>
      </c>
      <c r="C6" s="25" t="s">
        <v>32</v>
      </c>
      <c r="D6" s="25" t="s">
        <v>33</v>
      </c>
      <c r="E6" s="25" t="s">
        <v>34</v>
      </c>
      <c r="F6" s="25" t="s">
        <v>35</v>
      </c>
      <c r="G6" s="26">
        <v>10</v>
      </c>
      <c r="H6" s="53"/>
      <c r="I6" s="26">
        <v>1</v>
      </c>
      <c r="J6" s="26">
        <v>1</v>
      </c>
      <c r="K6" s="54">
        <f t="shared" si="0"/>
        <v>0</v>
      </c>
    </row>
    <row r="7" spans="1:11" ht="38.25" x14ac:dyDescent="0.2">
      <c r="A7" s="50" t="s">
        <v>58</v>
      </c>
      <c r="B7" s="29" t="s">
        <v>17</v>
      </c>
      <c r="C7" s="25" t="s">
        <v>18</v>
      </c>
      <c r="D7" s="25" t="s">
        <v>19</v>
      </c>
      <c r="E7" s="25" t="s">
        <v>20</v>
      </c>
      <c r="F7" s="25" t="s">
        <v>21</v>
      </c>
      <c r="G7" s="26">
        <v>10</v>
      </c>
      <c r="H7" s="51">
        <f>SUM(G7:G8)</f>
        <v>25</v>
      </c>
      <c r="I7" s="26">
        <v>1</v>
      </c>
      <c r="J7" s="26">
        <v>1</v>
      </c>
      <c r="K7" s="54">
        <f t="shared" si="0"/>
        <v>0</v>
      </c>
    </row>
    <row r="8" spans="1:11" ht="38.25" x14ac:dyDescent="0.2">
      <c r="A8" s="50"/>
      <c r="B8" s="29" t="s">
        <v>7</v>
      </c>
      <c r="C8" s="25" t="s">
        <v>22</v>
      </c>
      <c r="D8" s="25" t="s">
        <v>23</v>
      </c>
      <c r="E8" s="25" t="s">
        <v>24</v>
      </c>
      <c r="F8" s="25" t="s">
        <v>63</v>
      </c>
      <c r="G8" s="26">
        <v>15</v>
      </c>
      <c r="H8" s="51"/>
      <c r="I8" s="26">
        <v>1</v>
      </c>
      <c r="J8" s="26">
        <v>1</v>
      </c>
      <c r="K8" s="54">
        <f t="shared" si="0"/>
        <v>0</v>
      </c>
    </row>
    <row r="9" spans="1:11" ht="38.25" x14ac:dyDescent="0.2">
      <c r="A9" s="50" t="s">
        <v>59</v>
      </c>
      <c r="B9" s="29" t="s">
        <v>9</v>
      </c>
      <c r="C9" s="25" t="s">
        <v>29</v>
      </c>
      <c r="D9" s="25" t="s">
        <v>30</v>
      </c>
      <c r="E9" s="25" t="s">
        <v>64</v>
      </c>
      <c r="F9" s="25" t="s">
        <v>31</v>
      </c>
      <c r="G9" s="26">
        <v>40</v>
      </c>
      <c r="H9" s="51">
        <f>SUM(G9:G10)</f>
        <v>50</v>
      </c>
      <c r="I9" s="26">
        <v>1</v>
      </c>
      <c r="J9" s="26">
        <v>1</v>
      </c>
      <c r="K9" s="54">
        <f t="shared" si="0"/>
        <v>0</v>
      </c>
    </row>
    <row r="10" spans="1:11" ht="51" x14ac:dyDescent="0.2">
      <c r="A10" s="50"/>
      <c r="B10" s="29" t="s">
        <v>42</v>
      </c>
      <c r="C10" s="25" t="s">
        <v>43</v>
      </c>
      <c r="D10" s="25" t="s">
        <v>44</v>
      </c>
      <c r="E10" s="25" t="s">
        <v>62</v>
      </c>
      <c r="F10" s="25" t="s">
        <v>45</v>
      </c>
      <c r="G10" s="26">
        <v>10</v>
      </c>
      <c r="H10" s="51"/>
      <c r="I10" s="26">
        <v>1</v>
      </c>
      <c r="J10" s="26">
        <v>1</v>
      </c>
      <c r="K10" s="54">
        <f t="shared" si="0"/>
        <v>0</v>
      </c>
    </row>
    <row r="11" spans="1:11" s="4" customFormat="1" x14ac:dyDescent="0.2">
      <c r="A11" s="24" t="s">
        <v>10</v>
      </c>
      <c r="B11" s="22"/>
      <c r="C11" s="22"/>
      <c r="D11" s="22"/>
      <c r="E11" s="22"/>
      <c r="F11" s="22"/>
      <c r="G11" s="27">
        <f>SUM(G5:G10)</f>
        <v>100</v>
      </c>
      <c r="H11" s="27">
        <f>SUM(H5:H10)</f>
        <v>100</v>
      </c>
      <c r="I11" s="23"/>
      <c r="J11" s="23"/>
      <c r="K11" s="55">
        <f>SUM(K5:K10)</f>
        <v>0</v>
      </c>
    </row>
    <row r="12" spans="1:11" x14ac:dyDescent="0.2">
      <c r="B12" s="3"/>
      <c r="C12" s="3"/>
      <c r="D12" s="3"/>
      <c r="E12" s="3"/>
      <c r="F12" s="3"/>
    </row>
    <row r="13" spans="1:11" s="1" customFormat="1" ht="25.5" x14ac:dyDescent="0.2">
      <c r="A13" s="8" t="s">
        <v>40</v>
      </c>
      <c r="B13" s="7" t="s">
        <v>36</v>
      </c>
      <c r="C13" s="9" t="s">
        <v>12</v>
      </c>
      <c r="D13" s="7" t="s">
        <v>13</v>
      </c>
      <c r="E13" s="9" t="s">
        <v>14</v>
      </c>
      <c r="F13" s="7" t="s">
        <v>15</v>
      </c>
      <c r="G13" s="9" t="s">
        <v>16</v>
      </c>
      <c r="H13" s="33" t="s">
        <v>54</v>
      </c>
      <c r="I13" s="33" t="s">
        <v>55</v>
      </c>
      <c r="J13" s="33" t="s">
        <v>56</v>
      </c>
      <c r="K13" s="9" t="s">
        <v>41</v>
      </c>
    </row>
    <row r="14" spans="1:11" x14ac:dyDescent="0.2">
      <c r="A14" s="9" t="s">
        <v>11</v>
      </c>
      <c r="B14" s="16">
        <v>3.5</v>
      </c>
      <c r="C14" s="17">
        <v>4</v>
      </c>
      <c r="D14" s="16">
        <v>4.5</v>
      </c>
      <c r="E14" s="17">
        <v>5</v>
      </c>
      <c r="F14" s="16">
        <v>5.5</v>
      </c>
      <c r="G14" s="17">
        <v>6</v>
      </c>
      <c r="H14" s="11"/>
      <c r="I14" s="12"/>
      <c r="J14" s="12"/>
      <c r="K14" s="10"/>
    </row>
    <row r="15" spans="1:11" x14ac:dyDescent="0.2">
      <c r="A15" s="13" t="s">
        <v>39</v>
      </c>
      <c r="B15" s="18">
        <v>40.5</v>
      </c>
      <c r="C15" s="19">
        <v>49.5</v>
      </c>
      <c r="D15" s="18">
        <v>58.5</v>
      </c>
      <c r="E15" s="19">
        <v>67.5</v>
      </c>
      <c r="F15" s="18">
        <v>76.5</v>
      </c>
      <c r="G15" s="19">
        <v>85.5</v>
      </c>
      <c r="H15" s="30">
        <f>MIN(6,(SUM($K$5:$K$6)/(0.9*SUM($G$5:$G$6)))*5+1)</f>
        <v>1</v>
      </c>
      <c r="I15" s="30">
        <f>MIN(6,(SUM($K$7:$K$8)/(0.9*SUM($G$7:$G$8)))*5+1)</f>
        <v>1</v>
      </c>
      <c r="J15" s="30">
        <f>MIN(6,(SUM($K$9:$K$10)/(0.9*SUM($G$9:$G$10)))*5+1)</f>
        <v>1</v>
      </c>
      <c r="K15" s="30">
        <f>MIN(6,($K$11/(0.9*$G$11))*5+1)</f>
        <v>1</v>
      </c>
    </row>
    <row r="16" spans="1:11" x14ac:dyDescent="0.2">
      <c r="A16" s="14" t="s">
        <v>37</v>
      </c>
      <c r="B16" s="18">
        <v>45</v>
      </c>
      <c r="C16" s="19">
        <v>54</v>
      </c>
      <c r="D16" s="18">
        <v>63</v>
      </c>
      <c r="E16" s="19">
        <v>72</v>
      </c>
      <c r="F16" s="18">
        <v>81</v>
      </c>
      <c r="G16" s="19">
        <v>90</v>
      </c>
      <c r="H16" s="31">
        <f>MIN(6,(SUM($K$5:$K$6)/(0.9*SUM($G$5:$G$6)))*5+0.75)</f>
        <v>0.75</v>
      </c>
      <c r="I16" s="31">
        <f>MIN(6,(SUM($K$7:$K$8)/(0.9*SUM($G$7:$G$8)))*5+0.75)</f>
        <v>0.75</v>
      </c>
      <c r="J16" s="31">
        <f>MIN(6,(SUM($K$9:$K$10)/(0.9*SUM($G$9:$G$10)))*5+0.75)</f>
        <v>0.75</v>
      </c>
      <c r="K16" s="31">
        <f>MIN(6,($K$11/(0.9*$G$11))*5+0.75)</f>
        <v>0.75</v>
      </c>
    </row>
    <row r="17" spans="1:11" x14ac:dyDescent="0.2">
      <c r="A17" s="15" t="s">
        <v>38</v>
      </c>
      <c r="B17" s="20">
        <v>49.5</v>
      </c>
      <c r="C17" s="21">
        <v>58.5</v>
      </c>
      <c r="D17" s="20">
        <v>67.5</v>
      </c>
      <c r="E17" s="21">
        <v>76.5</v>
      </c>
      <c r="F17" s="20">
        <v>85.5</v>
      </c>
      <c r="G17" s="21">
        <v>94.5</v>
      </c>
      <c r="H17" s="32">
        <f>MIN(6,(SUM($K$5:$K$6)/(0.9*SUM($G$5:$G$6)))*5+0.5)</f>
        <v>0.5</v>
      </c>
      <c r="I17" s="32">
        <f>MIN(6,(SUM($K$7:$K$8)/(0.9*SUM($G$7:$G$8)))*5+0.5)</f>
        <v>0.5</v>
      </c>
      <c r="J17" s="32">
        <f>MIN(6,(SUM($K$9:$K$10)/(0.9*SUM($G$9:$G$10)))*5+0.5)</f>
        <v>0.5</v>
      </c>
      <c r="K17" s="32">
        <f>MIN(6,($K$11/(0.9*$G$11))*5+0.5)</f>
        <v>0.5</v>
      </c>
    </row>
    <row r="19" spans="1:11" x14ac:dyDescent="0.2">
      <c r="A19" s="5" t="s">
        <v>46</v>
      </c>
      <c r="B19" s="6" t="s">
        <v>47</v>
      </c>
    </row>
    <row r="20" spans="1:11" x14ac:dyDescent="0.2">
      <c r="A20" s="5" t="s">
        <v>60</v>
      </c>
      <c r="B20" s="5" t="s">
        <v>61</v>
      </c>
    </row>
  </sheetData>
  <dataConsolidate/>
  <mergeCells count="6">
    <mergeCell ref="A9:A10"/>
    <mergeCell ref="H9:H10"/>
    <mergeCell ref="A5:A6"/>
    <mergeCell ref="H5:H6"/>
    <mergeCell ref="A7:A8"/>
    <mergeCell ref="H7:H8"/>
  </mergeCells>
  <conditionalFormatting sqref="H5:H6">
    <cfRule type="cellIs" dxfId="11" priority="17" operator="greaterThan">
      <formula>50</formula>
    </cfRule>
    <cfRule type="cellIs" dxfId="10" priority="18" operator="lessThan">
      <formula>25</formula>
    </cfRule>
    <cfRule type="cellIs" dxfId="9" priority="20" operator="between">
      <formula>25</formula>
      <formula>50</formula>
    </cfRule>
  </conditionalFormatting>
  <conditionalFormatting sqref="H7:H8">
    <cfRule type="cellIs" dxfId="8" priority="11" operator="greaterThan">
      <formula>50</formula>
    </cfRule>
    <cfRule type="cellIs" dxfId="7" priority="12" operator="lessThan">
      <formula>25</formula>
    </cfRule>
    <cfRule type="cellIs" dxfId="6" priority="13" operator="between">
      <formula>25</formula>
      <formula>50</formula>
    </cfRule>
  </conditionalFormatting>
  <conditionalFormatting sqref="H9:H10">
    <cfRule type="cellIs" dxfId="5" priority="5" operator="greaterThan">
      <formula>50</formula>
    </cfRule>
    <cfRule type="cellIs" dxfId="4" priority="6" operator="lessThan">
      <formula>25</formula>
    </cfRule>
    <cfRule type="cellIs" dxfId="3" priority="7" operator="between">
      <formula>25</formula>
      <formula>50</formula>
    </cfRule>
  </conditionalFormatting>
  <conditionalFormatting sqref="G11:H11">
    <cfRule type="cellIs" dxfId="2" priority="1" operator="greaterThan">
      <formula>100</formula>
    </cfRule>
    <cfRule type="cellIs" dxfId="1" priority="2" operator="lessThan">
      <formula>100</formula>
    </cfRule>
    <cfRule type="cellIs" dxfId="0" priority="4" operator="equal">
      <formula>100</formula>
    </cfRule>
  </conditionalFormatting>
  <dataValidations count="2">
    <dataValidation type="list" allowBlank="1" showInputMessage="1" showErrorMessage="1" sqref="I5:I10">
      <formula1>"1,2,3,4"</formula1>
    </dataValidation>
    <dataValidation type="list" allowBlank="1" showInputMessage="1" showErrorMessage="1" sqref="J5:J10">
      <formula1>"1,2,3,4,5"</formula1>
    </dataValidation>
  </dataValidations>
  <hyperlinks>
    <hyperlink ref="B19" r:id="rId1"/>
  </hyperlinks>
  <pageMargins left="0.7" right="0.7" top="0.78740157499999996" bottom="0.78740157499999996" header="0.3" footer="0.3"/>
  <pageSetup paperSize="9" scale="72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80" zoomScaleNormal="80" workbookViewId="0"/>
  </sheetViews>
  <sheetFormatPr baseColWidth="10" defaultRowHeight="12.75" x14ac:dyDescent="0.2"/>
  <cols>
    <col min="1" max="1" width="19.140625" customWidth="1"/>
    <col min="2" max="2" width="16.28515625" customWidth="1"/>
    <col min="3" max="7" width="6.28515625" customWidth="1"/>
    <col min="8" max="8" width="17.85546875" customWidth="1"/>
  </cols>
  <sheetData>
    <row r="1" spans="1:8" ht="20.25" x14ac:dyDescent="0.3">
      <c r="A1" s="2" t="s">
        <v>65</v>
      </c>
    </row>
    <row r="2" spans="1:8" x14ac:dyDescent="0.2">
      <c r="A2" t="s">
        <v>0</v>
      </c>
    </row>
    <row r="3" spans="1:8" ht="120.75" x14ac:dyDescent="0.2">
      <c r="C3" s="36" t="s">
        <v>105</v>
      </c>
      <c r="D3" s="36" t="s">
        <v>106</v>
      </c>
      <c r="E3" s="36" t="s">
        <v>107</v>
      </c>
      <c r="F3" s="36" t="s">
        <v>108</v>
      </c>
      <c r="G3" s="36" t="s">
        <v>109</v>
      </c>
    </row>
    <row r="4" spans="1:8" s="1" customFormat="1" x14ac:dyDescent="0.2">
      <c r="A4" s="34"/>
      <c r="B4" s="34" t="s">
        <v>77</v>
      </c>
      <c r="C4" s="35" t="s">
        <v>78</v>
      </c>
      <c r="D4" s="35" t="s">
        <v>79</v>
      </c>
      <c r="E4" s="35" t="s">
        <v>80</v>
      </c>
      <c r="F4" s="35" t="s">
        <v>81</v>
      </c>
      <c r="G4" s="35" t="s">
        <v>82</v>
      </c>
      <c r="H4" s="34" t="s">
        <v>77</v>
      </c>
    </row>
    <row r="5" spans="1:8" ht="52.5" customHeight="1" x14ac:dyDescent="0.2">
      <c r="A5" s="37" t="s">
        <v>69</v>
      </c>
      <c r="B5" s="38" t="s">
        <v>85</v>
      </c>
      <c r="C5" s="39"/>
      <c r="D5" s="39"/>
      <c r="E5" s="39"/>
      <c r="F5" s="39"/>
      <c r="G5" s="39"/>
      <c r="H5" s="38" t="s">
        <v>96</v>
      </c>
    </row>
    <row r="6" spans="1:8" ht="52.5" customHeight="1" x14ac:dyDescent="0.2">
      <c r="A6" s="37" t="s">
        <v>70</v>
      </c>
      <c r="B6" s="38" t="s">
        <v>86</v>
      </c>
      <c r="C6" s="39"/>
      <c r="D6" s="39"/>
      <c r="E6" s="39"/>
      <c r="F6" s="39"/>
      <c r="G6" s="39"/>
      <c r="H6" s="38" t="s">
        <v>97</v>
      </c>
    </row>
    <row r="7" spans="1:8" ht="52.5" customHeight="1" x14ac:dyDescent="0.2">
      <c r="A7" s="37" t="s">
        <v>67</v>
      </c>
      <c r="B7" s="38" t="s">
        <v>83</v>
      </c>
      <c r="C7" s="39"/>
      <c r="D7" s="39"/>
      <c r="E7" s="39"/>
      <c r="F7" s="39"/>
      <c r="G7" s="39"/>
      <c r="H7" s="38" t="s">
        <v>94</v>
      </c>
    </row>
    <row r="8" spans="1:8" ht="52.5" customHeight="1" x14ac:dyDescent="0.2">
      <c r="A8" s="40" t="s">
        <v>68</v>
      </c>
      <c r="B8" s="41" t="s">
        <v>84</v>
      </c>
      <c r="C8" s="42"/>
      <c r="D8" s="42"/>
      <c r="E8" s="42"/>
      <c r="F8" s="42"/>
      <c r="G8" s="42"/>
      <c r="H8" s="41" t="s">
        <v>95</v>
      </c>
    </row>
    <row r="9" spans="1:8" ht="52.5" customHeight="1" x14ac:dyDescent="0.2">
      <c r="A9" s="43" t="s">
        <v>110</v>
      </c>
      <c r="B9" s="41" t="s">
        <v>93</v>
      </c>
      <c r="C9" s="42"/>
      <c r="D9" s="42"/>
      <c r="E9" s="42"/>
      <c r="F9" s="42"/>
      <c r="G9" s="42"/>
      <c r="H9" s="41" t="s">
        <v>104</v>
      </c>
    </row>
    <row r="10" spans="1:8" ht="52.5" customHeight="1" x14ac:dyDescent="0.2">
      <c r="A10" s="40" t="s">
        <v>71</v>
      </c>
      <c r="B10" s="41" t="s">
        <v>87</v>
      </c>
      <c r="C10" s="42"/>
      <c r="D10" s="42"/>
      <c r="E10" s="42"/>
      <c r="F10" s="42"/>
      <c r="G10" s="42"/>
      <c r="H10" s="41" t="s">
        <v>98</v>
      </c>
    </row>
    <row r="11" spans="1:8" ht="52.5" customHeight="1" x14ac:dyDescent="0.2">
      <c r="A11" s="47" t="s">
        <v>72</v>
      </c>
      <c r="B11" s="48" t="s">
        <v>88</v>
      </c>
      <c r="C11" s="49"/>
      <c r="D11" s="49"/>
      <c r="E11" s="49"/>
      <c r="F11" s="49"/>
      <c r="G11" s="49"/>
      <c r="H11" s="48" t="s">
        <v>99</v>
      </c>
    </row>
    <row r="12" spans="1:8" ht="52.5" customHeight="1" x14ac:dyDescent="0.2">
      <c r="A12" s="47" t="s">
        <v>73</v>
      </c>
      <c r="B12" s="48" t="s">
        <v>89</v>
      </c>
      <c r="C12" s="49"/>
      <c r="D12" s="49"/>
      <c r="E12" s="49"/>
      <c r="F12" s="49"/>
      <c r="G12" s="49"/>
      <c r="H12" s="48" t="s">
        <v>100</v>
      </c>
    </row>
    <row r="13" spans="1:8" ht="52.5" customHeight="1" x14ac:dyDescent="0.2">
      <c r="A13" s="44" t="s">
        <v>74</v>
      </c>
      <c r="B13" s="45" t="s">
        <v>90</v>
      </c>
      <c r="C13" s="46"/>
      <c r="D13" s="46"/>
      <c r="E13" s="46"/>
      <c r="F13" s="46"/>
      <c r="G13" s="46"/>
      <c r="H13" s="45" t="s">
        <v>101</v>
      </c>
    </row>
    <row r="14" spans="1:8" ht="52.5" customHeight="1" x14ac:dyDescent="0.2">
      <c r="A14" s="44" t="s">
        <v>75</v>
      </c>
      <c r="B14" s="45" t="s">
        <v>91</v>
      </c>
      <c r="C14" s="46"/>
      <c r="D14" s="46"/>
      <c r="E14" s="46"/>
      <c r="F14" s="46"/>
      <c r="G14" s="46"/>
      <c r="H14" s="45" t="s">
        <v>102</v>
      </c>
    </row>
    <row r="15" spans="1:8" ht="52.5" customHeight="1" x14ac:dyDescent="0.2">
      <c r="A15" s="44" t="s">
        <v>76</v>
      </c>
      <c r="B15" s="45" t="s">
        <v>92</v>
      </c>
      <c r="C15" s="46"/>
      <c r="D15" s="46"/>
      <c r="E15" s="46"/>
      <c r="F15" s="46"/>
      <c r="G15" s="46"/>
      <c r="H15" s="45" t="s">
        <v>103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Bericht</vt:lpstr>
      <vt:lpstr>Vortrag</vt:lpstr>
    </vt:vector>
  </TitlesOfParts>
  <Company>ZHAW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Stadelmann Thilo (stdm)</dc:creator>
  <cp:lastModifiedBy>Stadelmann Thilo (stdm)</cp:lastModifiedBy>
  <cp:lastPrinted>2016-06-29T13:07:42Z</cp:lastPrinted>
  <dcterms:created xsi:type="dcterms:W3CDTF">2014-06-03T09:28:32Z</dcterms:created>
  <dcterms:modified xsi:type="dcterms:W3CDTF">2016-06-29T13:08:27Z</dcterms:modified>
</cp:coreProperties>
</file>