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2"/>
  <workbookPr/>
  <mc:AlternateContent xmlns:mc="http://schemas.openxmlformats.org/markup-compatibility/2006">
    <mc:Choice Requires="x15">
      <x15ac:absPath xmlns:x15ac="http://schemas.microsoft.com/office/spreadsheetml/2010/11/ac" url="/Users/stefanodellapietra/Desktop/finanza/"/>
    </mc:Choice>
  </mc:AlternateContent>
  <xr:revisionPtr revIDLastSave="0" documentId="13_ncr:1_{109611C2-EA89-E34E-AC68-906582AEC580}" xr6:coauthVersionLast="47" xr6:coauthVersionMax="47" xr10:uidLastSave="{00000000-0000-0000-0000-000000000000}"/>
  <bookViews>
    <workbookView xWindow="0" yWindow="760" windowWidth="30240" windowHeight="17860" xr2:uid="{00000000-000D-0000-FFFF-FFFF00000000}"/>
  </bookViews>
  <sheets>
    <sheet name="Piano Finanziario" sheetId="1" r:id="rId1"/>
    <sheet name="====" sheetId="2" r:id="rId2"/>
    <sheet name="Salari e Stipendi" sheetId="3" r:id="rId3"/>
    <sheet name="Materie Prime-Conumo " sheetId="4" r:id="rId4"/>
    <sheet name="Utenze" sheetId="5" r:id="rId5"/>
    <sheet name="Commisisoni Portali" sheetId="6" r:id="rId6"/>
    <sheet name="Tasse e Imposte" sheetId="7" r:id="rId7"/>
    <sheet name="Mutui e Finaziamenti" sheetId="8" r:id="rId8"/>
    <sheet name="Canoni e servizi" sheetId="9" r:id="rId9"/>
    <sheet name="Godimento Beni di Terzi" sheetId="10" r:id="rId10"/>
    <sheet name="Consulenze" sheetId="11" r:id="rId11"/>
    <sheet name=" Varie ed Eventuali" sheetId="12" r:id="rId12"/>
    <sheet name="Ristr. Apt SDP Jr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7" roundtripDataChecksum="eQMHEeojXonjoTPO2WJq9oGqMKntJfX9KtZcFIl+RVI="/>
    </ext>
  </extLst>
</workbook>
</file>

<file path=xl/calcChain.xml><?xml version="1.0" encoding="utf-8"?>
<calcChain xmlns="http://schemas.openxmlformats.org/spreadsheetml/2006/main">
  <c r="D67" i="13" l="1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O4" i="9"/>
  <c r="C4" i="9"/>
  <c r="S3" i="9"/>
  <c r="R22" i="1" s="1"/>
  <c r="R3" i="9"/>
  <c r="Q22" i="1" s="1"/>
  <c r="Q3" i="9"/>
  <c r="P22" i="1" s="1"/>
  <c r="P3" i="9"/>
  <c r="O22" i="1" s="1"/>
  <c r="O3" i="9"/>
  <c r="N22" i="1" s="1"/>
  <c r="N3" i="9"/>
  <c r="M22" i="1" s="1"/>
  <c r="M3" i="9"/>
  <c r="L22" i="1" s="1"/>
  <c r="L3" i="9"/>
  <c r="K22" i="1" s="1"/>
  <c r="K3" i="9"/>
  <c r="J22" i="1" s="1"/>
  <c r="J3" i="9"/>
  <c r="I22" i="1" s="1"/>
  <c r="I3" i="9"/>
  <c r="H22" i="1" s="1"/>
  <c r="H3" i="9"/>
  <c r="G22" i="1" s="1"/>
  <c r="G3" i="9"/>
  <c r="F22" i="1" s="1"/>
  <c r="F3" i="9"/>
  <c r="E22" i="1" s="1"/>
  <c r="E3" i="9"/>
  <c r="D22" i="1" s="1"/>
  <c r="T22" i="1" s="1"/>
  <c r="D3" i="9"/>
  <c r="C3" i="9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O9" i="7"/>
  <c r="O3" i="7" s="1"/>
  <c r="P16" i="1" s="1"/>
  <c r="N9" i="7"/>
  <c r="M9" i="7"/>
  <c r="L9" i="7"/>
  <c r="K9" i="7"/>
  <c r="C8" i="7"/>
  <c r="C7" i="7"/>
  <c r="C6" i="7"/>
  <c r="C5" i="7"/>
  <c r="C4" i="7"/>
  <c r="S3" i="7"/>
  <c r="R3" i="7"/>
  <c r="Q3" i="7"/>
  <c r="P3" i="7"/>
  <c r="M3" i="7"/>
  <c r="L3" i="7"/>
  <c r="K3" i="7"/>
  <c r="J3" i="7"/>
  <c r="I3" i="7"/>
  <c r="H3" i="7"/>
  <c r="G3" i="7"/>
  <c r="F3" i="7"/>
  <c r="E3" i="7"/>
  <c r="D3" i="7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 s="1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 s="1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O4" i="3"/>
  <c r="C4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 s="1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O3" i="2"/>
  <c r="R12" i="1" s="1"/>
  <c r="N3" i="2"/>
  <c r="Q12" i="1" s="1"/>
  <c r="M3" i="2"/>
  <c r="P12" i="1" s="1"/>
  <c r="L3" i="2"/>
  <c r="O12" i="1" s="1"/>
  <c r="K3" i="2"/>
  <c r="N12" i="1" s="1"/>
  <c r="J3" i="2"/>
  <c r="M12" i="1" s="1"/>
  <c r="I3" i="2"/>
  <c r="L12" i="1" s="1"/>
  <c r="H3" i="2"/>
  <c r="K12" i="1" s="1"/>
  <c r="G3" i="2"/>
  <c r="J12" i="1" s="1"/>
  <c r="F3" i="2"/>
  <c r="I12" i="1" s="1"/>
  <c r="E3" i="2"/>
  <c r="D3" i="2"/>
  <c r="T46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T45" i="1" s="1"/>
  <c r="T44" i="1"/>
  <c r="T43" i="1"/>
  <c r="T42" i="1"/>
  <c r="T41" i="1"/>
  <c r="T40" i="1"/>
  <c r="T38" i="1"/>
  <c r="T37" i="1"/>
  <c r="T36" i="1"/>
  <c r="C35" i="1"/>
  <c r="T34" i="1"/>
  <c r="T33" i="1"/>
  <c r="T32" i="1"/>
  <c r="T31" i="1"/>
  <c r="T30" i="1"/>
  <c r="T28" i="1"/>
  <c r="T26" i="1"/>
  <c r="T25" i="1"/>
  <c r="T24" i="1"/>
  <c r="T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T21" i="1" s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T20" i="1" s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T19" i="1" s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C18" i="1"/>
  <c r="T18" i="1" s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T17" i="1" s="1"/>
  <c r="R16" i="1"/>
  <c r="Q16" i="1"/>
  <c r="N16" i="1"/>
  <c r="M16" i="1"/>
  <c r="L16" i="1"/>
  <c r="K16" i="1"/>
  <c r="J16" i="1"/>
  <c r="I16" i="1"/>
  <c r="H16" i="1"/>
  <c r="G16" i="1"/>
  <c r="F16" i="1"/>
  <c r="E16" i="1"/>
  <c r="D16" i="1"/>
  <c r="C16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T15" i="1" s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T14" i="1" s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H12" i="1"/>
  <c r="T11" i="1"/>
  <c r="R10" i="1"/>
  <c r="Q10" i="1"/>
  <c r="P10" i="1"/>
  <c r="O10" i="1"/>
  <c r="N10" i="1"/>
  <c r="M10" i="1"/>
  <c r="H10" i="1"/>
  <c r="G10" i="1"/>
  <c r="F10" i="1"/>
  <c r="E10" i="1"/>
  <c r="D10" i="1"/>
  <c r="C10" i="1"/>
  <c r="T9" i="1"/>
  <c r="T8" i="1"/>
  <c r="T7" i="1"/>
  <c r="T6" i="1"/>
  <c r="L5" i="1"/>
  <c r="L10" i="1" s="1"/>
  <c r="K5" i="1"/>
  <c r="K10" i="1" s="1"/>
  <c r="J5" i="1"/>
  <c r="J10" i="1" s="1"/>
  <c r="I5" i="1"/>
  <c r="T4" i="1"/>
  <c r="C9" i="7" l="1"/>
  <c r="N3" i="7"/>
  <c r="C3" i="2"/>
  <c r="G12" i="1"/>
  <c r="T13" i="1"/>
  <c r="C27" i="1"/>
  <c r="C29" i="1"/>
  <c r="C39" i="1" s="1"/>
  <c r="T5" i="1"/>
  <c r="I10" i="1"/>
  <c r="T10" i="1" s="1"/>
  <c r="R27" i="1"/>
  <c r="R29" i="1" s="1"/>
  <c r="Q27" i="1"/>
  <c r="Q29" i="1" s="1"/>
  <c r="N27" i="1"/>
  <c r="N29" i="1" s="1"/>
  <c r="M27" i="1"/>
  <c r="M29" i="1" s="1"/>
  <c r="L27" i="1"/>
  <c r="L29" i="1" s="1"/>
  <c r="K27" i="1"/>
  <c r="K29" i="1" s="1"/>
  <c r="J27" i="1"/>
  <c r="J29" i="1" s="1"/>
  <c r="F27" i="1"/>
  <c r="F29" i="1" s="1"/>
  <c r="D27" i="1"/>
  <c r="D29" i="1" s="1"/>
  <c r="P27" i="1"/>
  <c r="P29" i="1" s="1"/>
  <c r="I27" i="1"/>
  <c r="E27" i="1"/>
  <c r="E29" i="1" s="1"/>
  <c r="H27" i="1"/>
  <c r="H29" i="1" s="1"/>
  <c r="O16" i="1" l="1"/>
  <c r="C3" i="7"/>
  <c r="G27" i="1"/>
  <c r="T12" i="1"/>
  <c r="D35" i="1"/>
  <c r="D39" i="1" s="1"/>
  <c r="C47" i="1"/>
  <c r="E35" i="1"/>
  <c r="E39" i="1" s="1"/>
  <c r="E47" i="1" s="1"/>
  <c r="D47" i="1"/>
  <c r="F35" i="1"/>
  <c r="F39" i="1" s="1"/>
  <c r="I29" i="1"/>
  <c r="T16" i="1" l="1"/>
  <c r="O27" i="1"/>
  <c r="F47" i="1"/>
  <c r="F48" i="1" s="1"/>
  <c r="G35" i="1"/>
  <c r="G39" i="1" s="1"/>
  <c r="D48" i="1"/>
  <c r="G29" i="1"/>
  <c r="E48" i="1"/>
  <c r="G47" i="1" l="1"/>
  <c r="H35" i="1"/>
  <c r="H39" i="1" s="1"/>
  <c r="O29" i="1"/>
  <c r="T27" i="1"/>
  <c r="T29" i="1" s="1"/>
  <c r="T35" i="1" s="1"/>
  <c r="G48" i="1" l="1"/>
  <c r="H47" i="1"/>
  <c r="H48" i="1" s="1"/>
  <c r="I35" i="1"/>
  <c r="I39" i="1" s="1"/>
  <c r="I47" i="1" l="1"/>
  <c r="J35" i="1"/>
  <c r="J39" i="1" s="1"/>
  <c r="I48" i="1" l="1"/>
  <c r="J47" i="1"/>
  <c r="J48" i="1" s="1"/>
  <c r="K35" i="1"/>
  <c r="K39" i="1" s="1"/>
  <c r="K47" i="1" l="1"/>
  <c r="L35" i="1"/>
  <c r="L39" i="1" s="1"/>
  <c r="K48" i="1" l="1"/>
  <c r="L47" i="1"/>
  <c r="L48" i="1" s="1"/>
  <c r="M35" i="1"/>
  <c r="M39" i="1" s="1"/>
  <c r="M47" i="1" l="1"/>
  <c r="N35" i="1"/>
  <c r="N39" i="1" s="1"/>
  <c r="M48" i="1" l="1"/>
  <c r="N47" i="1"/>
  <c r="N48" i="1" s="1"/>
  <c r="O35" i="1"/>
  <c r="O39" i="1" s="1"/>
  <c r="O47" i="1" l="1"/>
  <c r="P35" i="1"/>
  <c r="P39" i="1" s="1"/>
  <c r="O48" i="1" l="1"/>
  <c r="P47" i="1"/>
  <c r="P48" i="1" s="1"/>
  <c r="Q35" i="1"/>
  <c r="Q39" i="1" s="1"/>
  <c r="Q47" i="1" l="1"/>
  <c r="R35" i="1"/>
  <c r="R39" i="1" s="1"/>
  <c r="Q48" i="1" l="1"/>
  <c r="R48" i="1"/>
  <c r="T39" i="1"/>
  <c r="R4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000-000004000000}">
      <text>
        <r>
          <rPr>
            <sz val="12"/>
            <color rgb="FF000000"/>
            <rFont val="Aptos Narrow"/>
            <family val="2"/>
          </rPr>
          <t xml:space="preserve">======
</t>
        </r>
        <r>
          <rPr>
            <sz val="12"/>
            <color rgb="FF000000"/>
            <rFont val="Aptos Narrow"/>
            <family val="2"/>
          </rPr>
          <t xml:space="preserve">ID#AAABct2InyI
</t>
        </r>
        <r>
          <rPr>
            <sz val="12"/>
            <color rgb="FF000000"/>
            <rFont val="Aptos Narrow"/>
            <family val="2"/>
          </rPr>
          <t xml:space="preserve">Economato Panorama Group    (2025-01-24 09:12:40)
</t>
        </r>
        <r>
          <rPr>
            <sz val="12"/>
            <color rgb="FF000000"/>
            <rFont val="Aptos Narrow"/>
            <family val="2"/>
          </rPr>
          <t>Consuntivo 2024</t>
        </r>
      </text>
    </comment>
    <comment ref="A5" authorId="0" shapeId="0" xr:uid="{00000000-0006-0000-0000-000002000000}">
      <text>
        <r>
          <rPr>
            <sz val="12"/>
            <color rgb="FF000000"/>
            <rFont val="Aptos Narrow"/>
            <family val="2"/>
          </rPr>
          <t xml:space="preserve">======
</t>
        </r>
        <r>
          <rPr>
            <sz val="12"/>
            <color rgb="FF000000"/>
            <rFont val="Aptos Narrow"/>
            <family val="2"/>
          </rPr>
          <t xml:space="preserve">ID#AAABct2InyY
</t>
        </r>
        <r>
          <rPr>
            <sz val="12"/>
            <color rgb="FF000000"/>
            <rFont val="Aptos Narrow"/>
            <family val="2"/>
          </rPr>
          <t xml:space="preserve">Economato Panorama Group    (2025-01-24 09:38:06)
</t>
        </r>
        <r>
          <rPr>
            <sz val="12"/>
            <color rgb="FF000000"/>
            <rFont val="Aptos Narrow"/>
            <family val="2"/>
          </rPr>
          <t>33,33% del Consuntivo 2024</t>
        </r>
      </text>
    </comment>
    <comment ref="A6" authorId="0" shapeId="0" xr:uid="{00000000-0006-0000-0000-000003000000}">
      <text>
        <r>
          <rPr>
            <sz val="12"/>
            <color rgb="FF000000"/>
            <rFont val="Aptos Narrow"/>
            <family val="2"/>
          </rPr>
          <t xml:space="preserve">======
</t>
        </r>
        <r>
          <rPr>
            <sz val="12"/>
            <color rgb="FF000000"/>
            <rFont val="Aptos Narrow"/>
            <family val="2"/>
          </rPr>
          <t xml:space="preserve">ID#AAABct2InyM
</t>
        </r>
        <r>
          <rPr>
            <sz val="12"/>
            <color rgb="FF000000"/>
            <rFont val="Aptos Narrow"/>
            <family val="2"/>
          </rPr>
          <t xml:space="preserve">Economato Panorama Group    (2025-01-24 09:20:27)
</t>
        </r>
        <r>
          <rPr>
            <sz val="12"/>
            <color rgb="FF000000"/>
            <rFont val="Aptos Narrow"/>
            <family val="2"/>
          </rPr>
          <t>Consuntivo 2024</t>
        </r>
      </text>
    </comment>
    <comment ref="A8" authorId="0" shapeId="0" xr:uid="{00000000-0006-0000-0000-000005000000}">
      <text>
        <r>
          <rPr>
            <sz val="12"/>
            <color rgb="FF000000"/>
            <rFont val="Aptos Narrow"/>
            <family val="2"/>
          </rPr>
          <t xml:space="preserve">======
</t>
        </r>
        <r>
          <rPr>
            <sz val="12"/>
            <color rgb="FF000000"/>
            <rFont val="Aptos Narrow"/>
            <family val="2"/>
          </rPr>
          <t xml:space="preserve">ID#AAABWzVR1yQ
</t>
        </r>
        <r>
          <rPr>
            <sz val="12"/>
            <color rgb="FF000000"/>
            <rFont val="Aptos Narrow"/>
            <family val="2"/>
          </rPr>
          <t xml:space="preserve">Antonio Russo    (2024-10-07 08:39:38)
</t>
        </r>
        <r>
          <rPr>
            <sz val="12"/>
            <color rgb="FF000000"/>
            <rFont val="Aptos Narrow"/>
            <family val="2"/>
          </rPr>
          <t>Hotel+Residence+CVM</t>
        </r>
      </text>
    </comment>
    <comment ref="A13" authorId="0" shapeId="0" xr:uid="{00000000-0006-0000-0000-000006000000}">
      <text>
        <r>
          <rPr>
            <sz val="12"/>
            <color rgb="FF000000"/>
            <rFont val="Aptos Narrow"/>
            <family val="2"/>
          </rPr>
          <t xml:space="preserve">======
</t>
        </r>
        <r>
          <rPr>
            <sz val="12"/>
            <color rgb="FF000000"/>
            <rFont val="Aptos Narrow"/>
            <family val="2"/>
          </rPr>
          <t xml:space="preserve">ID#AAABVn13ZXU
</t>
        </r>
        <r>
          <rPr>
            <sz val="12"/>
            <color rgb="FF000000"/>
            <rFont val="Aptos Narrow"/>
            <family val="2"/>
          </rPr>
          <t xml:space="preserve">Antonio Russo    (2024-09-20 08:25:32)
</t>
        </r>
        <r>
          <rPr>
            <sz val="12"/>
            <color rgb="FF000000"/>
            <rFont val="Aptos Narrow"/>
            <family val="2"/>
          </rPr>
          <t>Stima</t>
        </r>
      </text>
    </comment>
    <comment ref="A15" authorId="0" shapeId="0" xr:uid="{00000000-0006-0000-0000-000001000000}">
      <text>
        <r>
          <rPr>
            <sz val="12"/>
            <color rgb="FF000000"/>
            <rFont val="Aptos Narrow"/>
            <family val="2"/>
          </rPr>
          <t xml:space="preserve">======
</t>
        </r>
        <r>
          <rPr>
            <sz val="12"/>
            <color rgb="FF000000"/>
            <rFont val="Aptos Narrow"/>
            <family val="2"/>
          </rPr>
          <t xml:space="preserve">ID#AAABbsKr_mY
</t>
        </r>
        <r>
          <rPr>
            <sz val="12"/>
            <color rgb="FF000000"/>
            <rFont val="Aptos Narrow"/>
            <family val="2"/>
          </rPr>
          <t xml:space="preserve">Economato Panorama Group    (2025-01-24 11:45:42)
</t>
        </r>
        <r>
          <rPr>
            <sz val="12"/>
            <color rgb="FF000000"/>
            <rFont val="Aptos Narrow"/>
            <family val="2"/>
          </rPr>
          <t>Ripartato consuntivo da conto economico menisle 2024 secondo accordi con fornitori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7Z2/d2cJ/5Ieq8C3u06vYXrPga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7" authorId="0" shapeId="0" xr:uid="{00000000-0006-0000-0600-000001000000}">
      <text>
        <r>
          <rPr>
            <sz val="12"/>
            <color theme="1"/>
            <rFont val="Aptos Narrow"/>
            <family val="2"/>
            <scheme val="minor"/>
          </rPr>
          <t>======
ID#AAABc0K2qKs
Amministrazione    (2025-01-28 16:04:53)
ACCONTO IVA 2025 - SCAD PAG 27/12/2025</t>
        </r>
      </text>
    </comment>
    <comment ref="B9" authorId="0" shapeId="0" xr:uid="{00000000-0006-0000-0600-000002000000}">
      <text>
        <r>
          <rPr>
            <sz val="12"/>
            <color theme="1"/>
            <rFont val="Aptos Narrow"/>
            <family val="2"/>
            <scheme val="minor"/>
          </rPr>
          <t>======
ID#AAABcwW3oLc
Amministrazione    (2025-01-27 13:30:23)
33,33% del complessivo versato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nDYaJrSrIDFE19JU4xtHqDzNaiA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4" authorId="0" shapeId="0" xr:uid="{00000000-0006-0000-0800-000001000000}">
      <text>
        <r>
          <rPr>
            <sz val="12"/>
            <color theme="1"/>
            <rFont val="Aptos Narrow"/>
            <family val="2"/>
            <scheme val="minor"/>
          </rPr>
          <t>======
ID#AAABcrN5_B4
Economato Panorama Group    (2025-01-24 11:21:30)
Valore indicativo di € 8000,00 divisi per trimestri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Mxw0ojbbfQkI7gYF09/9XIuUXQg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A00-000002000000}">
      <text>
        <r>
          <rPr>
            <sz val="12"/>
            <color theme="1"/>
            <rFont val="Aptos Narrow"/>
            <family val="2"/>
            <scheme val="minor"/>
          </rPr>
          <t>======
ID#AAABcrN5_B8
Economato Panorama Group    (2025-01-24 11:30:18)
Valore stimato su fatturato 2024</t>
        </r>
      </text>
    </comment>
    <comment ref="B5" authorId="0" shapeId="0" xr:uid="{00000000-0006-0000-0A00-000001000000}">
      <text>
        <r>
          <rPr>
            <sz val="12"/>
            <color theme="1"/>
            <rFont val="Aptos Narrow"/>
            <family val="2"/>
            <scheme val="minor"/>
          </rPr>
          <t>======
ID#AAABbsKr_mU
Economato Panorama Group    (2025-01-24 11:30:25)
Valore stimato su fatturato 2024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8K5n5BMYAo//WvQ+yYoXRxTiQtg=="/>
    </ext>
  </extLst>
</comments>
</file>

<file path=xl/sharedStrings.xml><?xml version="1.0" encoding="utf-8"?>
<sst xmlns="http://schemas.openxmlformats.org/spreadsheetml/2006/main" count="309" uniqueCount="106">
  <si>
    <t>ORTI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</si>
  <si>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</si>
  <si>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</si>
  <si>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</si>
  <si>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</si>
  <si>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</si>
  <si>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</si>
  <si>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</si>
  <si>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</si>
  <si>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</si>
  <si>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</si>
  <si>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</si>
  <si>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</si>
  <si>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TOTALI/TEST</t>
  </si>
  <si>
    <t xml:space="preserve">Entrate Hotel </t>
  </si>
  <si>
    <t>Entrate Residence</t>
  </si>
  <si>
    <t>Entrate CVM</t>
  </si>
  <si>
    <t>Entrate Supermercato</t>
  </si>
  <si>
    <t>Rientro Sospesi</t>
  </si>
  <si>
    <t>Caparre Intur</t>
  </si>
  <si>
    <t>TOTALE ENTRATE</t>
  </si>
  <si>
    <t>====</t>
  </si>
  <si>
    <t>Salari e Stipendi</t>
  </si>
  <si>
    <t>Utenze</t>
  </si>
  <si>
    <t>Materie Prime/Consumo</t>
  </si>
  <si>
    <t>Tasse e Imposte</t>
  </si>
  <si>
    <t>Commissioni Portali</t>
  </si>
  <si>
    <t>Mutui e Finaziamenti</t>
  </si>
  <si>
    <t>Consulenze</t>
  </si>
  <si>
    <t>Godimento Beni di Terzi</t>
  </si>
  <si>
    <t>Varie ed Eventuali</t>
  </si>
  <si>
    <t>Canoni e servizi</t>
  </si>
  <si>
    <t>Ristr. Apt SDP Jr</t>
  </si>
  <si>
    <t>Deposito Fitto</t>
  </si>
  <si>
    <t xml:space="preserve">TOTALE USCITE </t>
  </si>
  <si>
    <t>DIFF. Entrate-Uscite</t>
  </si>
  <si>
    <t>Saldo Banca Sella</t>
  </si>
  <si>
    <t>Saldo MPS</t>
  </si>
  <si>
    <t>Saldo Intesa</t>
  </si>
  <si>
    <t xml:space="preserve">TOTALE BANCHE </t>
  </si>
  <si>
    <t>CASSA CONTANTI</t>
  </si>
  <si>
    <t>CASH FLOW</t>
  </si>
  <si>
    <t xml:space="preserve">Fin. MPS 60 mesi </t>
  </si>
  <si>
    <t xml:space="preserve">TOTALE AFFIDAMENTI  </t>
  </si>
  <si>
    <t>CASH FLOW CON AFFID.</t>
  </si>
  <si>
    <t>Totale Lavori 2024</t>
  </si>
  <si>
    <t xml:space="preserve">SALARI </t>
  </si>
  <si>
    <t xml:space="preserve">F24 </t>
  </si>
  <si>
    <t xml:space="preserve">   </t>
  </si>
  <si>
    <t xml:space="preserve">Materie Prime e Consumo </t>
  </si>
  <si>
    <t>A. MIGLIORE</t>
  </si>
  <si>
    <t>BEVERAGE</t>
  </si>
  <si>
    <t>MATERIALI DI CONSUMO</t>
  </si>
  <si>
    <t>MATERIALE DI MANUTENZIONE</t>
  </si>
  <si>
    <t>LAVANDERIA</t>
  </si>
  <si>
    <t>RID</t>
  </si>
  <si>
    <t>Energia elettrica</t>
  </si>
  <si>
    <t>Gas</t>
  </si>
  <si>
    <t>Ausino</t>
  </si>
  <si>
    <t xml:space="preserve">Vodafone </t>
  </si>
  <si>
    <t xml:space="preserve">Connectivia  </t>
  </si>
  <si>
    <t>Commisisoni Portali</t>
  </si>
  <si>
    <t xml:space="preserve">Commissioni Booking </t>
  </si>
  <si>
    <t xml:space="preserve">Commissioni Expedia </t>
  </si>
  <si>
    <t>IMU</t>
  </si>
  <si>
    <t>IMPOSTE</t>
  </si>
  <si>
    <t xml:space="preserve">TARI HOTEL </t>
  </si>
  <si>
    <t>IVA</t>
  </si>
  <si>
    <t>IMPOSTA DI SOGGIORNO HP</t>
  </si>
  <si>
    <t>IMPOSTA DI SOGGIORNO AR</t>
  </si>
  <si>
    <t>IMPOSTA DI SOGGIORNO CVM</t>
  </si>
  <si>
    <t>TARI RESIDENCE</t>
  </si>
  <si>
    <t>TARI CVM</t>
  </si>
  <si>
    <t>Mutui e Finanaziamenti</t>
  </si>
  <si>
    <t xml:space="preserve">Mutuo MPS </t>
  </si>
  <si>
    <t>Muto Intesa</t>
  </si>
  <si>
    <t>Proxima Service</t>
  </si>
  <si>
    <t>Hoxell</t>
  </si>
  <si>
    <t>Sistemi (E_solver)</t>
  </si>
  <si>
    <t xml:space="preserve">Zucchetti </t>
  </si>
  <si>
    <t>Pin App</t>
  </si>
  <si>
    <t>Spiagge</t>
  </si>
  <si>
    <t>Altamira</t>
  </si>
  <si>
    <t>Amalfi Web</t>
  </si>
  <si>
    <t>Commissioni Transato Pos</t>
  </si>
  <si>
    <t>Software tecnology</t>
  </si>
  <si>
    <t>Commissioni e spese Bancarie Varie(Imposta di bollo/tenuta conto/bonifici/etc )</t>
  </si>
  <si>
    <t>Noleggio Tesla</t>
  </si>
  <si>
    <t>Gofimento Beni di Terzi</t>
  </si>
  <si>
    <t>Fitto Ramo d' Azienda</t>
  </si>
  <si>
    <t>Fitto AR</t>
  </si>
  <si>
    <t>Fitto CVM</t>
  </si>
  <si>
    <t>Consulenza del lavoro</t>
  </si>
  <si>
    <t>Consulenza fiscale</t>
  </si>
  <si>
    <t>Consulenza legale</t>
  </si>
  <si>
    <t>Variee ed Eventuali</t>
  </si>
  <si>
    <t>Cantiere Carotenuto?</t>
  </si>
  <si>
    <t>Stima lavori</t>
  </si>
  <si>
    <r>
      <rPr>
        <sz val="12"/>
        <color theme="1"/>
        <rFont val="Arial"/>
        <family val="2"/>
      </rPr>
      <t xml:space="preserve">MIELE </t>
    </r>
    <r>
      <rPr>
        <u/>
        <sz val="12"/>
        <color rgb="FF1155CC"/>
        <rFont val="Arial"/>
        <family val="2"/>
      </rPr>
      <t>RI.BA</t>
    </r>
    <r>
      <rPr>
        <sz val="12"/>
        <color theme="1"/>
        <rFont val="Arial"/>
        <family val="2"/>
      </rPr>
      <t xml:space="preserve"> DAL 31/05/2025</t>
    </r>
  </si>
  <si>
    <t>ALESSIO</t>
  </si>
  <si>
    <t>S.T.E.</t>
  </si>
  <si>
    <t>PITTORE</t>
  </si>
  <si>
    <t>INFISSI ROMANO</t>
  </si>
  <si>
    <t>SANTELIA IMPIANTI</t>
  </si>
  <si>
    <t>NUSCO</t>
  </si>
  <si>
    <t xml:space="preserve">ARCHITETTO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</si>
</sst>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€-2]\ * #,##0.00_-;\-[$€-2]\ * #,##0.00_-;_-[$€-2]\ * &quot;-&quot;??_-;_-@"/>
    <numFmt numFmtId="165" formatCode="[$€-2]\ #,##0.00"/>
  </numFmts>
  <fonts count="25">
    <font>
      <sz val="12"/>
      <color theme="1"/>
      <name val="Aptos Narrow"/>
      <scheme val="minor"/>
    </font>
    <font>
      <b/>
      <sz val="27"/>
      <color theme="1"/>
      <name val="Arial"/>
      <family val="2"/>
    </font>
    <font>
      <sz val="12"/>
      <color theme="1"/>
      <name val="Aptos Narrow"/>
      <family val="2"/>
    </font>
    <font>
      <b/>
      <sz val="12"/>
      <color theme="1"/>
      <name val="Arial"/>
      <family val="2"/>
    </font>
    <font>
      <sz val="12"/>
      <name val="Aptos Narrow"/>
      <family val="2"/>
    </font>
    <font>
      <b/>
      <sz val="12"/>
      <color theme="1"/>
      <name val="Aptos Narrow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ptos Narrow"/>
      <family val="2"/>
    </font>
    <font>
      <b/>
      <u/>
      <sz val="12"/>
      <color theme="1"/>
      <name val="Aptos Narrow"/>
      <family val="2"/>
    </font>
    <font>
      <u/>
      <sz val="12"/>
      <color theme="1"/>
      <name val="Aptos Narrow"/>
      <family val="2"/>
    </font>
    <font>
      <b/>
      <u/>
      <sz val="12"/>
      <color theme="1"/>
      <name val="Aptos Narrow"/>
      <family val="2"/>
    </font>
    <font>
      <b/>
      <u/>
      <sz val="12"/>
      <color theme="1"/>
      <name val="Arial"/>
      <family val="2"/>
    </font>
    <font>
      <b/>
      <u/>
      <sz val="12"/>
      <color theme="1"/>
      <name val="Aptos Narrow"/>
      <family val="2"/>
    </font>
    <font>
      <b/>
      <u/>
      <sz val="12"/>
      <color theme="1"/>
      <name val="Aptos Narrow"/>
      <family val="2"/>
    </font>
    <font>
      <sz val="8"/>
      <color rgb="FF000000"/>
      <name val="Verdana"/>
      <family val="2"/>
    </font>
    <font>
      <sz val="12"/>
      <color rgb="FF000000"/>
      <name val="&quot;Aptos Narrow&quot;"/>
    </font>
    <font>
      <sz val="12"/>
      <color rgb="FF000000"/>
      <name val="Arial"/>
      <family val="2"/>
    </font>
    <font>
      <b/>
      <sz val="12"/>
      <color rgb="FFFF0000"/>
      <name val="Arial"/>
      <family val="2"/>
    </font>
    <font>
      <b/>
      <sz val="12"/>
      <color rgb="FFFF0000"/>
      <name val="Aptos Narrow"/>
      <family val="2"/>
    </font>
    <font>
      <b/>
      <sz val="12"/>
      <color theme="1"/>
      <name val="Arial"/>
      <family val="2"/>
    </font>
    <font>
      <u/>
      <sz val="12"/>
      <color theme="1"/>
      <name val="Aptos Narrow"/>
      <family val="2"/>
    </font>
    <font>
      <u/>
      <sz val="12"/>
      <color rgb="FF1155CC"/>
      <name val="Arial"/>
      <family val="2"/>
    </font>
    <font>
      <sz val="12"/>
      <color rgb="FF000000"/>
      <name val="Aptos Narrow"/>
      <family val="2"/>
    </font>
  </fonts>
  <fills count="12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8ED873"/>
        <bgColor rgb="FF8ED873"/>
      </patternFill>
    </fill>
    <fill>
      <patternFill patternType="solid">
        <fgColor rgb="FFF1A983"/>
        <bgColor rgb="FFF1A983"/>
      </patternFill>
    </fill>
    <fill>
      <patternFill patternType="solid">
        <fgColor rgb="FFD9F2D0"/>
        <bgColor rgb="FFD9F2D0"/>
      </patternFill>
    </fill>
    <fill>
      <patternFill patternType="solid">
        <fgColor rgb="FFCAEDFB"/>
        <bgColor rgb="FFCAEDFB"/>
      </patternFill>
    </fill>
    <fill>
      <patternFill patternType="solid">
        <fgColor rgb="FFF1CEEE"/>
        <bgColor rgb="FFF1CEEE"/>
      </patternFill>
    </fill>
    <fill>
      <patternFill patternType="solid">
        <fgColor rgb="FFFFED71"/>
        <bgColor rgb="FFFFED71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0" borderId="0" xfId="0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 applyAlignment="1">
      <alignment horizontal="center"/>
    </xf>
    <xf numFmtId="164" fontId="7" fillId="0" borderId="5" xfId="0" applyNumberFormat="1" applyFont="1" applyBorder="1"/>
    <xf numFmtId="164" fontId="2" fillId="0" borderId="5" xfId="0" applyNumberFormat="1" applyFont="1" applyBorder="1"/>
    <xf numFmtId="0" fontId="8" fillId="0" borderId="0" xfId="0" applyFont="1"/>
    <xf numFmtId="0" fontId="7" fillId="0" borderId="0" xfId="0" applyFont="1"/>
    <xf numFmtId="164" fontId="7" fillId="0" borderId="6" xfId="0" applyNumberFormat="1" applyFont="1" applyBorder="1"/>
    <xf numFmtId="164" fontId="9" fillId="3" borderId="7" xfId="0" applyNumberFormat="1" applyFont="1" applyFill="1" applyBorder="1"/>
    <xf numFmtId="0" fontId="10" fillId="0" borderId="0" xfId="0" applyFont="1"/>
    <xf numFmtId="0" fontId="7" fillId="0" borderId="0" xfId="0" quotePrefix="1" applyFont="1" applyAlignment="1">
      <alignment horizontal="left"/>
    </xf>
    <xf numFmtId="0" fontId="7" fillId="0" borderId="0" xfId="0" applyFont="1" applyAlignment="1">
      <alignment horizontal="left"/>
    </xf>
    <xf numFmtId="0" fontId="3" fillId="0" borderId="0" xfId="0" applyFont="1"/>
    <xf numFmtId="0" fontId="5" fillId="0" borderId="0" xfId="0" applyFont="1"/>
    <xf numFmtId="164" fontId="5" fillId="0" borderId="6" xfId="0" applyNumberFormat="1" applyFont="1" applyBorder="1"/>
    <xf numFmtId="164" fontId="3" fillId="0" borderId="6" xfId="0" applyNumberFormat="1" applyFont="1" applyBorder="1"/>
    <xf numFmtId="164" fontId="11" fillId="4" borderId="8" xfId="0" applyNumberFormat="1" applyFont="1" applyFill="1" applyBorder="1"/>
    <xf numFmtId="164" fontId="2" fillId="4" borderId="8" xfId="0" applyNumberFormat="1" applyFont="1" applyFill="1" applyBorder="1"/>
    <xf numFmtId="164" fontId="12" fillId="0" borderId="9" xfId="0" applyNumberFormat="1" applyFont="1" applyBorder="1"/>
    <xf numFmtId="164" fontId="5" fillId="0" borderId="9" xfId="0" applyNumberFormat="1" applyFont="1" applyBorder="1"/>
    <xf numFmtId="164" fontId="7" fillId="0" borderId="0" xfId="0" applyNumberFormat="1" applyFont="1"/>
    <xf numFmtId="164" fontId="2" fillId="0" borderId="6" xfId="0" applyNumberFormat="1" applyFont="1" applyBorder="1"/>
    <xf numFmtId="164" fontId="13" fillId="5" borderId="8" xfId="0" applyNumberFormat="1" applyFont="1" applyFill="1" applyBorder="1"/>
    <xf numFmtId="164" fontId="5" fillId="5" borderId="8" xfId="0" applyNumberFormat="1" applyFont="1" applyFill="1" applyBorder="1"/>
    <xf numFmtId="164" fontId="3" fillId="6" borderId="8" xfId="0" applyNumberFormat="1" applyFont="1" applyFill="1" applyBorder="1"/>
    <xf numFmtId="164" fontId="14" fillId="6" borderId="8" xfId="0" applyNumberFormat="1" applyFont="1" applyFill="1" applyBorder="1"/>
    <xf numFmtId="164" fontId="5" fillId="6" borderId="8" xfId="0" applyNumberFormat="1" applyFont="1" applyFill="1" applyBorder="1"/>
    <xf numFmtId="164" fontId="3" fillId="0" borderId="9" xfId="0" applyNumberFormat="1" applyFont="1" applyBorder="1"/>
    <xf numFmtId="164" fontId="15" fillId="7" borderId="8" xfId="0" applyNumberFormat="1" applyFont="1" applyFill="1" applyBorder="1"/>
    <xf numFmtId="164" fontId="2" fillId="7" borderId="8" xfId="0" applyNumberFormat="1" applyFont="1" applyFill="1" applyBorder="1"/>
    <xf numFmtId="165" fontId="7" fillId="0" borderId="0" xfId="0" applyNumberFormat="1" applyFont="1"/>
    <xf numFmtId="164" fontId="16" fillId="8" borderId="0" xfId="0" applyNumberFormat="1" applyFont="1" applyFill="1" applyAlignment="1">
      <alignment horizontal="right"/>
    </xf>
    <xf numFmtId="0" fontId="5" fillId="0" borderId="0" xfId="0" applyFont="1" applyAlignment="1">
      <alignment horizontal="center"/>
    </xf>
    <xf numFmtId="164" fontId="2" fillId="0" borderId="9" xfId="0" applyNumberFormat="1" applyFont="1" applyBorder="1"/>
    <xf numFmtId="164" fontId="2" fillId="0" borderId="10" xfId="0" applyNumberFormat="1" applyFont="1" applyBorder="1"/>
    <xf numFmtId="164" fontId="7" fillId="0" borderId="5" xfId="0" applyNumberFormat="1" applyFont="1" applyBorder="1" applyAlignment="1">
      <alignment horizontal="right"/>
    </xf>
    <xf numFmtId="164" fontId="7" fillId="0" borderId="10" xfId="0" applyNumberFormat="1" applyFont="1" applyBorder="1"/>
    <xf numFmtId="164" fontId="3" fillId="0" borderId="10" xfId="0" applyNumberFormat="1" applyFont="1" applyBorder="1"/>
    <xf numFmtId="164" fontId="7" fillId="9" borderId="10" xfId="0" applyNumberFormat="1" applyFont="1" applyFill="1" applyBorder="1"/>
    <xf numFmtId="164" fontId="7" fillId="10" borderId="10" xfId="0" applyNumberFormat="1" applyFont="1" applyFill="1" applyBorder="1"/>
    <xf numFmtId="164" fontId="7" fillId="11" borderId="10" xfId="0" applyNumberFormat="1" applyFont="1" applyFill="1" applyBorder="1"/>
    <xf numFmtId="164" fontId="6" fillId="11" borderId="10" xfId="0" applyNumberFormat="1" applyFont="1" applyFill="1" applyBorder="1"/>
    <xf numFmtId="164" fontId="5" fillId="0" borderId="5" xfId="0" applyNumberFormat="1" applyFont="1" applyBorder="1"/>
    <xf numFmtId="164" fontId="7" fillId="9" borderId="5" xfId="0" applyNumberFormat="1" applyFont="1" applyFill="1" applyBorder="1"/>
    <xf numFmtId="164" fontId="7" fillId="10" borderId="5" xfId="0" applyNumberFormat="1" applyFont="1" applyFill="1" applyBorder="1"/>
    <xf numFmtId="164" fontId="7" fillId="11" borderId="5" xfId="0" applyNumberFormat="1" applyFont="1" applyFill="1" applyBorder="1"/>
    <xf numFmtId="0" fontId="7" fillId="0" borderId="0" xfId="0" applyFont="1" applyAlignment="1">
      <alignment horizontal="center"/>
    </xf>
    <xf numFmtId="164" fontId="17" fillId="0" borderId="11" xfId="0" applyNumberFormat="1" applyFont="1" applyBorder="1"/>
    <xf numFmtId="164" fontId="18" fillId="0" borderId="11" xfId="0" applyNumberFormat="1" applyFont="1" applyBorder="1" applyAlignment="1">
      <alignment horizontal="right"/>
    </xf>
    <xf numFmtId="164" fontId="18" fillId="9" borderId="11" xfId="0" applyNumberFormat="1" applyFont="1" applyFill="1" applyBorder="1" applyAlignment="1">
      <alignment horizontal="right"/>
    </xf>
    <xf numFmtId="164" fontId="18" fillId="0" borderId="11" xfId="0" applyNumberFormat="1" applyFont="1" applyBorder="1"/>
    <xf numFmtId="164" fontId="3" fillId="0" borderId="5" xfId="0" applyNumberFormat="1" applyFont="1" applyBorder="1"/>
    <xf numFmtId="0" fontId="2" fillId="10" borderId="0" xfId="0" applyFont="1" applyFill="1"/>
    <xf numFmtId="164" fontId="2" fillId="10" borderId="5" xfId="0" applyNumberFormat="1" applyFont="1" applyFill="1" applyBorder="1"/>
    <xf numFmtId="164" fontId="5" fillId="0" borderId="10" xfId="0" applyNumberFormat="1" applyFont="1" applyBorder="1"/>
    <xf numFmtId="164" fontId="2" fillId="9" borderId="5" xfId="0" applyNumberFormat="1" applyFont="1" applyFill="1" applyBorder="1"/>
    <xf numFmtId="0" fontId="2" fillId="9" borderId="0" xfId="0" applyFont="1" applyFill="1"/>
    <xf numFmtId="164" fontId="20" fillId="9" borderId="5" xfId="0" applyNumberFormat="1" applyFont="1" applyFill="1" applyBorder="1"/>
    <xf numFmtId="164" fontId="19" fillId="9" borderId="5" xfId="0" applyNumberFormat="1" applyFont="1" applyFill="1" applyBorder="1"/>
    <xf numFmtId="164" fontId="7" fillId="9" borderId="10" xfId="0" applyNumberFormat="1" applyFont="1" applyFill="1" applyBorder="1" applyAlignment="1">
      <alignment horizontal="right"/>
    </xf>
    <xf numFmtId="0" fontId="21" fillId="0" borderId="0" xfId="0" applyFont="1"/>
    <xf numFmtId="164" fontId="22" fillId="0" borderId="5" xfId="0" applyNumberFormat="1" applyFont="1" applyBorder="1"/>
    <xf numFmtId="164" fontId="6" fillId="0" borderId="5" xfId="0" applyNumberFormat="1" applyFont="1" applyBorder="1"/>
    <xf numFmtId="0" fontId="1" fillId="2" borderId="0" xfId="0" applyFont="1" applyFill="1" applyAlignment="1">
      <alignment horizontal="center" vertical="center"/>
    </xf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19" fillId="9" borderId="0" xfId="0" applyFont="1" applyFill="1"/>
  </cellXfs>
  <cellStyles count="1">
    <cellStyle name="Normal" xfId="0" builtinId="0"/>
  </cellStyles>
  <dxfs count="2"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ri.ba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FF"/>
  </sheetPr>
  <dimension ref="A1:Y997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5" sqref="A15"/>
    </sheetView>
  </sheetViews>
  <sheetFormatPr baseColWidth="10" defaultColWidth="11.1640625" defaultRowHeight="15" customHeight="1"/>
  <cols>
    <col min="1" max="1" width="26" bestFit="1" customWidth="1"/>
    <col min="2" max="2" width="3.6640625" customWidth="1"/>
    <col min="3" max="18" width="14.83203125" customWidth="1"/>
    <col min="19" max="19" width="8.33203125" customWidth="1"/>
    <col min="20" max="20" width="14.5" customWidth="1"/>
    <col min="21" max="21" width="8.33203125" customWidth="1"/>
    <col min="22" max="22" width="15" customWidth="1"/>
    <col min="23" max="25" width="8.33203125" customWidth="1"/>
  </cols>
  <sheetData>
    <row r="1" spans="1:25" ht="16">
      <c r="A1" s="68" t="s">
        <v>0</v>
      </c>
      <c r="B1" s="1"/>
      <c r="C1" s="70">
        <v>2025</v>
      </c>
      <c r="D1" s="71"/>
      <c r="E1" s="71"/>
      <c r="F1" s="71"/>
      <c r="G1" s="71"/>
      <c r="H1" s="71"/>
      <c r="I1" s="71"/>
      <c r="J1" s="71"/>
      <c r="K1" s="71"/>
      <c r="L1" s="71"/>
      <c r="M1" s="71"/>
      <c r="N1" s="72"/>
      <c r="O1" s="70">
        <v>2026</v>
      </c>
      <c r="P1" s="71"/>
      <c r="Q1" s="71"/>
      <c r="R1" s="72"/>
      <c r="S1" s="1"/>
      <c r="T1" s="1"/>
      <c r="U1" s="1"/>
      <c r="V1" s="1"/>
      <c r="W1" s="1"/>
      <c r="X1" s="1"/>
      <c r="Y1" s="1"/>
    </row>
    <row r="2" spans="1:25" ht="16">
      <c r="A2" s="69"/>
      <c r="B2" s="1"/>
      <c r="C2" s="2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2" t="s">
        <v>1</v>
      </c>
      <c r="P2" s="3" t="s">
        <v>2</v>
      </c>
      <c r="Q2" s="3" t="s">
        <v>3</v>
      </c>
      <c r="R2" s="3" t="s">
        <v>4</v>
      </c>
      <c r="S2" s="1"/>
      <c r="T2" s="1"/>
      <c r="U2" s="1"/>
      <c r="V2" s="1"/>
      <c r="W2" s="1"/>
      <c r="X2" s="1"/>
      <c r="Y2" s="1"/>
    </row>
    <row r="3" spans="1:25" ht="16">
      <c r="A3" s="4"/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5"/>
      <c r="T3" s="7" t="s">
        <v>13</v>
      </c>
      <c r="U3" s="5"/>
      <c r="V3" s="5"/>
      <c r="W3" s="5"/>
      <c r="X3" s="5"/>
      <c r="Y3" s="5"/>
    </row>
    <row r="4" spans="1:25" ht="16">
      <c r="A4" s="5" t="s">
        <v>14</v>
      </c>
      <c r="B4" s="5"/>
      <c r="C4" s="8"/>
      <c r="D4" s="8"/>
      <c r="E4" s="8"/>
      <c r="F4" s="8"/>
      <c r="G4" s="8"/>
      <c r="H4" s="8"/>
      <c r="I4" s="8">
        <v>647288.5</v>
      </c>
      <c r="J4" s="8">
        <v>706308.65</v>
      </c>
      <c r="K4" s="8">
        <v>580993.57999999996</v>
      </c>
      <c r="L4" s="8">
        <v>314259.64</v>
      </c>
      <c r="M4" s="8"/>
      <c r="N4" s="8"/>
      <c r="O4" s="9"/>
      <c r="P4" s="9"/>
      <c r="Q4" s="9"/>
      <c r="R4" s="9"/>
      <c r="S4" s="5"/>
      <c r="T4" s="9">
        <f t="shared" ref="T4:T28" si="0">SUM(C4:S4)</f>
        <v>2248850.37</v>
      </c>
      <c r="U4" s="5"/>
      <c r="V4" s="5"/>
      <c r="W4" s="5"/>
      <c r="X4" s="5"/>
      <c r="Y4" s="5"/>
    </row>
    <row r="5" spans="1:25" ht="16">
      <c r="A5" s="5" t="s">
        <v>15</v>
      </c>
      <c r="B5" s="5"/>
      <c r="C5" s="8"/>
      <c r="D5" s="8"/>
      <c r="E5" s="8"/>
      <c r="F5" s="9"/>
      <c r="G5" s="9"/>
      <c r="H5" s="9"/>
      <c r="I5" s="9">
        <f>254758.45*0.3333</f>
        <v>84910.991385000001</v>
      </c>
      <c r="J5" s="8">
        <f>301523.36*0.3333</f>
        <v>100497.735888</v>
      </c>
      <c r="K5" s="8">
        <f>135403.58*0.3333</f>
        <v>45130.013213999991</v>
      </c>
      <c r="L5" s="8">
        <f>52954.18*0.3333</f>
        <v>17649.628194000001</v>
      </c>
      <c r="M5" s="8"/>
      <c r="N5" s="8"/>
      <c r="O5" s="8"/>
      <c r="P5" s="9"/>
      <c r="Q5" s="9"/>
      <c r="R5" s="9"/>
      <c r="S5" s="5"/>
      <c r="T5" s="9">
        <f t="shared" si="0"/>
        <v>248188.36868099996</v>
      </c>
      <c r="U5" s="5"/>
      <c r="V5" s="5"/>
      <c r="W5" s="5"/>
      <c r="X5" s="5"/>
      <c r="Y5" s="5"/>
    </row>
    <row r="6" spans="1:25" ht="16">
      <c r="A6" s="5" t="s">
        <v>16</v>
      </c>
      <c r="B6" s="5"/>
      <c r="C6" s="8"/>
      <c r="D6" s="8"/>
      <c r="E6" s="8"/>
      <c r="F6" s="8"/>
      <c r="G6" s="8"/>
      <c r="H6" s="8"/>
      <c r="I6" s="10">
        <v>44241.09</v>
      </c>
      <c r="J6" s="8">
        <v>52564.33</v>
      </c>
      <c r="K6" s="8">
        <v>24116.47</v>
      </c>
      <c r="L6" s="8">
        <v>15062.02</v>
      </c>
      <c r="M6" s="9"/>
      <c r="N6" s="9"/>
      <c r="O6" s="9"/>
      <c r="P6" s="9"/>
      <c r="Q6" s="9"/>
      <c r="R6" s="9"/>
      <c r="S6" s="5"/>
      <c r="T6" s="9">
        <f t="shared" si="0"/>
        <v>135983.91</v>
      </c>
      <c r="U6" s="5"/>
      <c r="V6" s="5"/>
      <c r="W6" s="5"/>
      <c r="X6" s="5"/>
      <c r="Y6" s="5"/>
    </row>
    <row r="7" spans="1:25" ht="16">
      <c r="A7" s="11" t="s">
        <v>17</v>
      </c>
      <c r="B7" s="5"/>
      <c r="C7" s="8"/>
      <c r="D7" s="12">
        <v>0</v>
      </c>
      <c r="E7" s="12">
        <v>0</v>
      </c>
      <c r="F7" s="12"/>
      <c r="G7" s="12"/>
      <c r="H7" s="12"/>
      <c r="I7" s="12">
        <v>25620</v>
      </c>
      <c r="J7" s="12">
        <v>25620</v>
      </c>
      <c r="K7" s="12">
        <v>25620</v>
      </c>
      <c r="L7" s="12">
        <v>25620</v>
      </c>
      <c r="M7" s="12">
        <v>25620</v>
      </c>
      <c r="N7" s="12">
        <v>25620</v>
      </c>
      <c r="O7" s="12">
        <v>25620</v>
      </c>
      <c r="P7" s="12">
        <v>25620</v>
      </c>
      <c r="Q7" s="12">
        <v>25620</v>
      </c>
      <c r="R7" s="12">
        <v>25620</v>
      </c>
      <c r="S7" s="5"/>
      <c r="T7" s="12">
        <f t="shared" si="0"/>
        <v>256200</v>
      </c>
      <c r="U7" s="5"/>
      <c r="V7" s="5"/>
      <c r="W7" s="5"/>
      <c r="X7" s="5"/>
      <c r="Y7" s="5"/>
    </row>
    <row r="8" spans="1:25" ht="16">
      <c r="A8" s="11" t="s">
        <v>18</v>
      </c>
      <c r="B8" s="5"/>
      <c r="C8" s="8"/>
      <c r="D8" s="8"/>
      <c r="E8" s="8"/>
      <c r="F8" s="8">
        <v>0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5"/>
      <c r="T8" s="12">
        <f t="shared" si="0"/>
        <v>0</v>
      </c>
      <c r="U8" s="5"/>
      <c r="V8" s="5"/>
      <c r="W8" s="5"/>
      <c r="X8" s="5"/>
      <c r="Y8" s="5"/>
    </row>
    <row r="9" spans="1:25" ht="16">
      <c r="A9" s="11" t="s">
        <v>19</v>
      </c>
      <c r="B9" s="5"/>
      <c r="C9" s="8"/>
      <c r="D9" s="8"/>
      <c r="E9" s="8"/>
      <c r="F9" s="8">
        <v>0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5"/>
      <c r="T9" s="12">
        <f t="shared" si="0"/>
        <v>0</v>
      </c>
      <c r="U9" s="5"/>
      <c r="V9" s="5"/>
      <c r="W9" s="5"/>
      <c r="X9" s="5"/>
      <c r="Y9" s="5"/>
    </row>
    <row r="10" spans="1:25" ht="16">
      <c r="A10" s="13" t="s">
        <v>20</v>
      </c>
      <c r="B10" s="13"/>
      <c r="C10" s="13">
        <f>SUM(C4:C7)</f>
        <v>0</v>
      </c>
      <c r="D10" s="13">
        <f t="shared" ref="D10:P10" si="1">SUM(D4:D9)</f>
        <v>0</v>
      </c>
      <c r="E10" s="13">
        <f t="shared" si="1"/>
        <v>0</v>
      </c>
      <c r="F10" s="13">
        <f t="shared" si="1"/>
        <v>0</v>
      </c>
      <c r="G10" s="13">
        <f t="shared" si="1"/>
        <v>0</v>
      </c>
      <c r="H10" s="13">
        <f t="shared" si="1"/>
        <v>0</v>
      </c>
      <c r="I10" s="13">
        <f t="shared" si="1"/>
        <v>802060.58138500003</v>
      </c>
      <c r="J10" s="13">
        <f t="shared" si="1"/>
        <v>884990.71588799998</v>
      </c>
      <c r="K10" s="13">
        <f t="shared" si="1"/>
        <v>675860.06321399997</v>
      </c>
      <c r="L10" s="13">
        <f t="shared" si="1"/>
        <v>372591.28819400002</v>
      </c>
      <c r="M10" s="13">
        <f t="shared" si="1"/>
        <v>25620</v>
      </c>
      <c r="N10" s="13">
        <f t="shared" si="1"/>
        <v>25620</v>
      </c>
      <c r="O10" s="13">
        <f t="shared" si="1"/>
        <v>25620</v>
      </c>
      <c r="P10" s="13">
        <f t="shared" si="1"/>
        <v>25620</v>
      </c>
      <c r="Q10" s="13">
        <f t="shared" ref="Q10:R10" si="2">SUM(Q4:Q7)</f>
        <v>25620</v>
      </c>
      <c r="R10" s="13">
        <f t="shared" si="2"/>
        <v>25620</v>
      </c>
      <c r="S10" s="14"/>
      <c r="T10" s="13">
        <f t="shared" si="0"/>
        <v>2889222.6486809999</v>
      </c>
      <c r="U10" s="14"/>
      <c r="V10" s="14"/>
      <c r="W10" s="14"/>
      <c r="X10" s="14"/>
      <c r="Y10" s="14"/>
    </row>
    <row r="11" spans="1:25" ht="16">
      <c r="A11" s="5"/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5"/>
      <c r="T11" s="6">
        <f t="shared" si="0"/>
        <v>0</v>
      </c>
      <c r="U11" s="5"/>
      <c r="V11" s="5"/>
      <c r="W11" s="5"/>
      <c r="X11" s="5"/>
      <c r="Y11" s="5"/>
    </row>
    <row r="12" spans="1:25" ht="16">
      <c r="A12" s="15" t="s">
        <v>21</v>
      </c>
      <c r="B12" s="5"/>
      <c r="C12" s="9"/>
      <c r="D12" s="9"/>
      <c r="E12" s="9"/>
      <c r="F12" s="9"/>
      <c r="G12" s="9">
        <f>'===='!D3</f>
        <v>0</v>
      </c>
      <c r="H12" s="9">
        <f>'===='!E3</f>
        <v>0</v>
      </c>
      <c r="I12" s="9">
        <f>'===='!F3</f>
        <v>0</v>
      </c>
      <c r="J12" s="9">
        <f>'===='!G3</f>
        <v>0</v>
      </c>
      <c r="K12" s="9">
        <f>'===='!H3</f>
        <v>0</v>
      </c>
      <c r="L12" s="9">
        <f>'===='!I3</f>
        <v>0</v>
      </c>
      <c r="M12" s="9">
        <f>'===='!J3</f>
        <v>0</v>
      </c>
      <c r="N12" s="9">
        <f>'===='!K3</f>
        <v>0</v>
      </c>
      <c r="O12" s="9">
        <f>'===='!L3</f>
        <v>0</v>
      </c>
      <c r="P12" s="9">
        <f>'===='!M3</f>
        <v>0</v>
      </c>
      <c r="Q12" s="9">
        <f>'===='!N3</f>
        <v>0</v>
      </c>
      <c r="R12" s="9">
        <f>'===='!O3</f>
        <v>0</v>
      </c>
      <c r="S12" s="5"/>
      <c r="T12" s="9">
        <f t="shared" si="0"/>
        <v>0</v>
      </c>
      <c r="U12" s="5"/>
      <c r="V12" s="5"/>
      <c r="W12" s="5"/>
      <c r="X12" s="5"/>
      <c r="Y12" s="5"/>
    </row>
    <row r="13" spans="1:25" ht="15.75" customHeight="1">
      <c r="A13" s="16" t="s">
        <v>22</v>
      </c>
      <c r="B13" s="5"/>
      <c r="C13" s="9">
        <f>'Salari e Stipendi'!D3</f>
        <v>0</v>
      </c>
      <c r="D13" s="9">
        <f>'Salari e Stipendi'!E3</f>
        <v>0</v>
      </c>
      <c r="E13" s="9">
        <f>'Salari e Stipendi'!F3</f>
        <v>0</v>
      </c>
      <c r="F13" s="9">
        <f>'Salari e Stipendi'!G3</f>
        <v>0</v>
      </c>
      <c r="G13" s="9">
        <f>'Salari e Stipendi'!H3</f>
        <v>0</v>
      </c>
      <c r="H13" s="9">
        <f>'Salari e Stipendi'!I3</f>
        <v>0</v>
      </c>
      <c r="I13" s="9">
        <f>'Salari e Stipendi'!J3</f>
        <v>0</v>
      </c>
      <c r="J13" s="9">
        <f>'Salari e Stipendi'!K3</f>
        <v>120000</v>
      </c>
      <c r="K13" s="9">
        <f>'Salari e Stipendi'!L3</f>
        <v>133000</v>
      </c>
      <c r="L13" s="9">
        <f>'Salari e Stipendi'!M3</f>
        <v>120000</v>
      </c>
      <c r="M13" s="9">
        <f>'Salari e Stipendi'!N3</f>
        <v>171000</v>
      </c>
      <c r="N13" s="9">
        <f>'Salari e Stipendi'!O3</f>
        <v>58052</v>
      </c>
      <c r="O13" s="9">
        <f>'Salari e Stipendi'!P3</f>
        <v>37000</v>
      </c>
      <c r="P13" s="9">
        <f>'Salari e Stipendi'!Q3</f>
        <v>0</v>
      </c>
      <c r="Q13" s="9">
        <f>'Salari e Stipendi'!R3</f>
        <v>0</v>
      </c>
      <c r="R13" s="9">
        <f>'Salari e Stipendi'!S3</f>
        <v>0</v>
      </c>
      <c r="S13" s="5"/>
      <c r="T13" s="9">
        <f t="shared" si="0"/>
        <v>639052</v>
      </c>
      <c r="U13" s="5"/>
      <c r="V13" s="5"/>
      <c r="W13" s="5"/>
      <c r="X13" s="5"/>
      <c r="Y13" s="5"/>
    </row>
    <row r="14" spans="1:25" ht="15.75" customHeight="1">
      <c r="A14" s="16" t="s">
        <v>23</v>
      </c>
      <c r="B14" s="5"/>
      <c r="C14" s="9">
        <f>Utenze!D3</f>
        <v>0</v>
      </c>
      <c r="D14" s="9">
        <f>Utenze!E3</f>
        <v>0</v>
      </c>
      <c r="E14" s="9">
        <f>Utenze!F3</f>
        <v>0</v>
      </c>
      <c r="F14" s="9">
        <f>Utenze!G3</f>
        <v>0</v>
      </c>
      <c r="G14" s="9">
        <f>Utenze!H3</f>
        <v>0</v>
      </c>
      <c r="H14" s="9">
        <f>Utenze!I3</f>
        <v>0</v>
      </c>
      <c r="I14" s="9">
        <f>Utenze!J3</f>
        <v>17910</v>
      </c>
      <c r="J14" s="9">
        <f>Utenze!K3</f>
        <v>38660</v>
      </c>
      <c r="K14" s="9">
        <f>Utenze!L3</f>
        <v>45500</v>
      </c>
      <c r="L14" s="9">
        <f>Utenze!M3</f>
        <v>40850</v>
      </c>
      <c r="M14" s="9">
        <f>Utenze!N3</f>
        <v>25600</v>
      </c>
      <c r="N14" s="9">
        <f>Utenze!O3</f>
        <v>40551</v>
      </c>
      <c r="O14" s="9">
        <f>Utenze!P3</f>
        <v>7720</v>
      </c>
      <c r="P14" s="9">
        <f>Utenze!Q3</f>
        <v>14234</v>
      </c>
      <c r="Q14" s="9">
        <f>Utenze!R3</f>
        <v>0</v>
      </c>
      <c r="R14" s="9">
        <f>Utenze!S3</f>
        <v>0</v>
      </c>
      <c r="S14" s="5"/>
      <c r="T14" s="9">
        <f t="shared" si="0"/>
        <v>231025</v>
      </c>
      <c r="U14" s="5"/>
      <c r="V14" s="5"/>
      <c r="W14" s="5"/>
      <c r="X14" s="5"/>
      <c r="Y14" s="5"/>
    </row>
    <row r="15" spans="1:25" ht="15.75" customHeight="1">
      <c r="A15" s="16" t="s">
        <v>24</v>
      </c>
      <c r="B15" s="5"/>
      <c r="C15" s="9">
        <f>'Materie Prime-Conumo '!D3</f>
        <v>0</v>
      </c>
      <c r="D15" s="9">
        <f>'Materie Prime-Conumo '!E3</f>
        <v>0</v>
      </c>
      <c r="E15" s="9">
        <f>'Materie Prime-Conumo '!F3</f>
        <v>0</v>
      </c>
      <c r="F15" s="9">
        <f>'Materie Prime-Conumo '!G3</f>
        <v>0</v>
      </c>
      <c r="G15" s="9">
        <f>'Materie Prime-Conumo '!H3</f>
        <v>0</v>
      </c>
      <c r="H15" s="9">
        <f>'Materie Prime-Conumo '!I3</f>
        <v>0</v>
      </c>
      <c r="I15" s="9">
        <f>'Materie Prime-Conumo '!J3</f>
        <v>66832.160000000003</v>
      </c>
      <c r="J15" s="9">
        <f>'Materie Prime-Conumo '!K3</f>
        <v>151523</v>
      </c>
      <c r="K15" s="9">
        <f>'Materie Prime-Conumo '!L3</f>
        <v>184172</v>
      </c>
      <c r="L15" s="9">
        <f>'Materie Prime-Conumo '!M3</f>
        <v>87369</v>
      </c>
      <c r="M15" s="9">
        <f>'Materie Prime-Conumo '!N3</f>
        <v>72493.399999999994</v>
      </c>
      <c r="N15" s="9">
        <f>'Materie Prime-Conumo '!O3</f>
        <v>60742</v>
      </c>
      <c r="O15" s="9">
        <f>'Materie Prime-Conumo '!P3</f>
        <v>23748</v>
      </c>
      <c r="P15" s="9">
        <f>'Materie Prime-Conumo '!Q3</f>
        <v>12355.4</v>
      </c>
      <c r="Q15" s="9">
        <f>'Materie Prime-Conumo '!R3</f>
        <v>0</v>
      </c>
      <c r="R15" s="9">
        <f>'Materie Prime-Conumo '!S3</f>
        <v>0</v>
      </c>
      <c r="S15" s="5"/>
      <c r="T15" s="9">
        <f t="shared" si="0"/>
        <v>659234.96000000008</v>
      </c>
      <c r="U15" s="5"/>
      <c r="V15" s="5"/>
      <c r="W15" s="5"/>
      <c r="X15" s="5"/>
      <c r="Y15" s="5"/>
    </row>
    <row r="16" spans="1:25" ht="15.75" customHeight="1">
      <c r="A16" s="16" t="s">
        <v>25</v>
      </c>
      <c r="B16" s="5"/>
      <c r="C16" s="9">
        <f>'Materie Prime-Conumo '!D4</f>
        <v>0</v>
      </c>
      <c r="D16" s="9">
        <f>'Tasse e Imposte'!E3</f>
        <v>0</v>
      </c>
      <c r="E16" s="9">
        <f>'Tasse e Imposte'!D3</f>
        <v>0</v>
      </c>
      <c r="F16" s="9">
        <f>'Tasse e Imposte'!E3</f>
        <v>0</v>
      </c>
      <c r="G16" s="9">
        <f>'Tasse e Imposte'!F3</f>
        <v>0</v>
      </c>
      <c r="H16" s="9">
        <f>'Tasse e Imposte'!G3</f>
        <v>0</v>
      </c>
      <c r="I16" s="9">
        <f>'Tasse e Imposte'!H3</f>
        <v>0</v>
      </c>
      <c r="J16" s="9">
        <f>'Tasse e Imposte'!I3</f>
        <v>0</v>
      </c>
      <c r="K16" s="9">
        <f>'Tasse e Imposte'!J3</f>
        <v>0</v>
      </c>
      <c r="L16" s="9">
        <f>'Tasse e Imposte'!K3</f>
        <v>170870.45199999999</v>
      </c>
      <c r="M16" s="9">
        <f>'Tasse e Imposte'!L3</f>
        <v>21367.084200000001</v>
      </c>
      <c r="N16" s="9">
        <f>'Tasse e Imposte'!M3</f>
        <v>20279.855199999998</v>
      </c>
      <c r="O16" s="9">
        <f>'Tasse e Imposte'!N3</f>
        <v>71933.914199999999</v>
      </c>
      <c r="P16" s="9">
        <f>'Tasse e Imposte'!O3</f>
        <v>5896.9934000000003</v>
      </c>
      <c r="Q16" s="9">
        <f>'Tasse e Imposte'!P3</f>
        <v>146</v>
      </c>
      <c r="R16" s="9">
        <f>'Tasse e Imposte'!Q3</f>
        <v>10000</v>
      </c>
      <c r="S16" s="5"/>
      <c r="T16" s="9">
        <f t="shared" si="0"/>
        <v>300494.29899999994</v>
      </c>
      <c r="U16" s="5"/>
      <c r="V16" s="5"/>
      <c r="W16" s="5"/>
      <c r="X16" s="5"/>
      <c r="Y16" s="5"/>
    </row>
    <row r="17" spans="1:25" ht="15.75" customHeight="1">
      <c r="A17" s="16" t="s">
        <v>26</v>
      </c>
      <c r="B17" s="5"/>
      <c r="C17" s="9">
        <f>'Materie Prime-Conumo '!D5</f>
        <v>0</v>
      </c>
      <c r="D17" s="9">
        <f>'Commisisoni Portali'!E3</f>
        <v>0</v>
      </c>
      <c r="E17" s="9">
        <f>'Salari e Stipendi'!F7</f>
        <v>0</v>
      </c>
      <c r="F17" s="9">
        <f>'Commisisoni Portali'!G3</f>
        <v>0</v>
      </c>
      <c r="G17" s="9">
        <f>'Commisisoni Portali'!H3</f>
        <v>0</v>
      </c>
      <c r="H17" s="9">
        <f>'Commisisoni Portali'!I3</f>
        <v>0</v>
      </c>
      <c r="I17" s="9">
        <f>'Commisisoni Portali'!J3</f>
        <v>45351.58</v>
      </c>
      <c r="J17" s="9">
        <f>'Commisisoni Portali'!K3</f>
        <v>60794.17</v>
      </c>
      <c r="K17" s="9">
        <f>'Commisisoni Portali'!L3</f>
        <v>49374.62</v>
      </c>
      <c r="L17" s="9">
        <f>'Commisisoni Portali'!M3</f>
        <v>42229.5</v>
      </c>
      <c r="M17" s="9">
        <f>'Commisisoni Portali'!N3</f>
        <v>20573.900000000001</v>
      </c>
      <c r="N17" s="9">
        <f>'Commisisoni Portali'!O3</f>
        <v>784.66</v>
      </c>
      <c r="O17" s="9">
        <f>'Commisisoni Portali'!P3</f>
        <v>0</v>
      </c>
      <c r="P17" s="9">
        <f>'Commisisoni Portali'!Q3</f>
        <v>0</v>
      </c>
      <c r="Q17" s="9">
        <f>'Commisisoni Portali'!R3</f>
        <v>0</v>
      </c>
      <c r="R17" s="9">
        <f>'Commisisoni Portali'!S3</f>
        <v>0</v>
      </c>
      <c r="S17" s="5"/>
      <c r="T17" s="9">
        <f t="shared" si="0"/>
        <v>219108.43</v>
      </c>
      <c r="U17" s="5"/>
      <c r="V17" s="5"/>
      <c r="W17" s="5"/>
      <c r="X17" s="5"/>
      <c r="Y17" s="5"/>
    </row>
    <row r="18" spans="1:25" ht="15.75" customHeight="1">
      <c r="A18" s="16" t="s">
        <v>27</v>
      </c>
      <c r="B18" s="5"/>
      <c r="C18" s="9">
        <f>'Materie Prime-Conumo '!D6</f>
        <v>0</v>
      </c>
      <c r="D18" s="9"/>
      <c r="E18" s="9"/>
      <c r="F18" s="9">
        <f>'Mutui e Finaziamenti'!G3</f>
        <v>0</v>
      </c>
      <c r="G18" s="9">
        <f>'Mutui e Finaziamenti'!H3</f>
        <v>0</v>
      </c>
      <c r="H18" s="9">
        <f>'Mutui e Finaziamenti'!I3</f>
        <v>0</v>
      </c>
      <c r="I18" s="9">
        <f>'Mutui e Finaziamenti'!J3</f>
        <v>0</v>
      </c>
      <c r="J18" s="9">
        <f>'Mutui e Finaziamenti'!K3</f>
        <v>13156.5</v>
      </c>
      <c r="K18" s="9">
        <f>'Mutui e Finaziamenti'!L3</f>
        <v>13156.5</v>
      </c>
      <c r="L18" s="9">
        <f>'Mutui e Finaziamenti'!M3</f>
        <v>13156.5</v>
      </c>
      <c r="M18" s="9">
        <f>'Mutui e Finaziamenti'!N3</f>
        <v>13156.5</v>
      </c>
      <c r="N18" s="9">
        <f>'Mutui e Finaziamenti'!O3</f>
        <v>85956.5</v>
      </c>
      <c r="O18" s="9">
        <f>'Mutui e Finaziamenti'!L3</f>
        <v>13156.5</v>
      </c>
      <c r="P18" s="9">
        <f>'Mutui e Finaziamenti'!M3</f>
        <v>13156.5</v>
      </c>
      <c r="Q18" s="9">
        <f>'Mutui e Finaziamenti'!N3</f>
        <v>13156.5</v>
      </c>
      <c r="R18" s="9">
        <f>'Mutui e Finaziamenti'!O3</f>
        <v>85956.5</v>
      </c>
      <c r="S18" s="5"/>
      <c r="T18" s="9">
        <f t="shared" si="0"/>
        <v>264008.5</v>
      </c>
      <c r="U18" s="5"/>
      <c r="V18" s="5"/>
      <c r="W18" s="5"/>
      <c r="X18" s="5"/>
      <c r="Y18" s="5"/>
    </row>
    <row r="19" spans="1:25" ht="15.75" customHeight="1">
      <c r="A19" s="16" t="s">
        <v>28</v>
      </c>
      <c r="B19" s="5"/>
      <c r="C19" s="9">
        <f>Consulenze!D3</f>
        <v>0</v>
      </c>
      <c r="D19" s="9">
        <f>Consulenze!E3</f>
        <v>0</v>
      </c>
      <c r="E19" s="9">
        <f>Consulenze!F3</f>
        <v>0</v>
      </c>
      <c r="F19" s="9">
        <f>Consulenze!G3</f>
        <v>0</v>
      </c>
      <c r="G19" s="9">
        <f>Consulenze!H3</f>
        <v>0</v>
      </c>
      <c r="H19" s="9">
        <f>Consulenze!I3</f>
        <v>0</v>
      </c>
      <c r="I19" s="9">
        <f>Consulenze!J3</f>
        <v>10000</v>
      </c>
      <c r="J19" s="9">
        <f>Consulenze!K3</f>
        <v>0</v>
      </c>
      <c r="K19" s="9">
        <f>Consulenze!L3</f>
        <v>0</v>
      </c>
      <c r="L19" s="9">
        <f>Consulenze!M3</f>
        <v>5000</v>
      </c>
      <c r="M19" s="9">
        <f>Consulenze!N3</f>
        <v>5000</v>
      </c>
      <c r="N19" s="9">
        <f>Consulenze!O3</f>
        <v>5000</v>
      </c>
      <c r="O19" s="9">
        <f>Consulenze!P3</f>
        <v>0</v>
      </c>
      <c r="P19" s="9">
        <f>Consulenze!Q3</f>
        <v>0</v>
      </c>
      <c r="Q19" s="9">
        <f>Consulenze!R3</f>
        <v>0</v>
      </c>
      <c r="R19" s="9">
        <f>Consulenze!S3</f>
        <v>0</v>
      </c>
      <c r="S19" s="5"/>
      <c r="T19" s="9">
        <f t="shared" si="0"/>
        <v>25000</v>
      </c>
      <c r="U19" s="5"/>
      <c r="V19" s="5"/>
      <c r="W19" s="5"/>
      <c r="X19" s="5"/>
      <c r="Y19" s="5"/>
    </row>
    <row r="20" spans="1:25" ht="15" customHeight="1">
      <c r="A20" s="16" t="s">
        <v>29</v>
      </c>
      <c r="B20" s="5"/>
      <c r="C20" s="9">
        <f>'Godimento Beni di Terzi'!D3</f>
        <v>0</v>
      </c>
      <c r="D20" s="9">
        <f>'Godimento Beni di Terzi'!E3</f>
        <v>0</v>
      </c>
      <c r="E20" s="9">
        <f>'Godimento Beni di Terzi'!F3</f>
        <v>0</v>
      </c>
      <c r="F20" s="9">
        <f>'Godimento Beni di Terzi'!G3</f>
        <v>0</v>
      </c>
      <c r="G20" s="9">
        <f>'Godimento Beni di Terzi'!H3</f>
        <v>0</v>
      </c>
      <c r="H20" s="9">
        <f>'Godimento Beni di Terzi'!I3</f>
        <v>0</v>
      </c>
      <c r="I20" s="9">
        <f>'Godimento Beni di Terzi'!J3</f>
        <v>0</v>
      </c>
      <c r="J20" s="9">
        <f>'Godimento Beni di Terzi'!K3</f>
        <v>116000</v>
      </c>
      <c r="K20" s="9">
        <f>'Godimento Beni di Terzi'!L3</f>
        <v>166000</v>
      </c>
      <c r="L20" s="9">
        <f>'Godimento Beni di Terzi'!M3</f>
        <v>120000</v>
      </c>
      <c r="M20" s="9">
        <f>'Godimento Beni di Terzi'!N3</f>
        <v>50000</v>
      </c>
      <c r="N20" s="9">
        <f>'Godimento Beni di Terzi'!O3</f>
        <v>0</v>
      </c>
      <c r="O20" s="9">
        <f>'Godimento Beni di Terzi'!P3</f>
        <v>0</v>
      </c>
      <c r="P20" s="9">
        <f>'Godimento Beni di Terzi'!Q3</f>
        <v>0</v>
      </c>
      <c r="Q20" s="9">
        <f>'Godimento Beni di Terzi'!R3</f>
        <v>0</v>
      </c>
      <c r="R20" s="9">
        <f>'Godimento Beni di Terzi'!S3</f>
        <v>0</v>
      </c>
      <c r="S20" s="5"/>
      <c r="T20" s="9">
        <f t="shared" si="0"/>
        <v>452000</v>
      </c>
      <c r="U20" s="5"/>
      <c r="V20" s="5"/>
      <c r="W20" s="5"/>
      <c r="X20" s="5"/>
      <c r="Y20" s="5"/>
    </row>
    <row r="21" spans="1:25" ht="15.75" customHeight="1">
      <c r="A21" s="16" t="s">
        <v>30</v>
      </c>
      <c r="B21" s="5"/>
      <c r="C21" s="8">
        <v>0</v>
      </c>
      <c r="D21" s="9"/>
      <c r="E21" s="9"/>
      <c r="F21" s="9">
        <f>' Varie ed Eventuali'!G3</f>
        <v>0</v>
      </c>
      <c r="G21" s="9">
        <f>' Varie ed Eventuali'!H3</f>
        <v>0</v>
      </c>
      <c r="H21" s="9">
        <f>' Varie ed Eventuali'!I3</f>
        <v>0</v>
      </c>
      <c r="I21" s="9">
        <f>' Varie ed Eventuali'!J3</f>
        <v>20000</v>
      </c>
      <c r="J21" s="9">
        <f>' Varie ed Eventuali'!K3</f>
        <v>20000</v>
      </c>
      <c r="K21" s="9">
        <f>' Varie ed Eventuali'!L3</f>
        <v>20000</v>
      </c>
      <c r="L21" s="9">
        <f>' Varie ed Eventuali'!M3</f>
        <v>20000</v>
      </c>
      <c r="M21" s="9">
        <f>' Varie ed Eventuali'!N3</f>
        <v>20000</v>
      </c>
      <c r="N21" s="9">
        <f>' Varie ed Eventuali'!O3</f>
        <v>20000</v>
      </c>
      <c r="O21" s="9">
        <f>' Varie ed Eventuali'!P3</f>
        <v>20000</v>
      </c>
      <c r="P21" s="9">
        <f>' Varie ed Eventuali'!Q3</f>
        <v>20000</v>
      </c>
      <c r="Q21" s="9">
        <f>' Varie ed Eventuali'!R3</f>
        <v>20000</v>
      </c>
      <c r="R21" s="9">
        <f>' Varie ed Eventuali'!S3</f>
        <v>20000</v>
      </c>
      <c r="S21" s="5"/>
      <c r="T21" s="9">
        <f t="shared" si="0"/>
        <v>200000</v>
      </c>
      <c r="U21" s="5"/>
      <c r="V21" s="5"/>
      <c r="W21" s="5"/>
      <c r="X21" s="5"/>
      <c r="Y21" s="5"/>
    </row>
    <row r="22" spans="1:25" ht="15.75" customHeight="1">
      <c r="A22" s="16" t="s">
        <v>31</v>
      </c>
      <c r="B22" s="5"/>
      <c r="C22" s="9"/>
      <c r="D22" s="9">
        <f>'Canoni e servizi'!E3</f>
        <v>0</v>
      </c>
      <c r="E22" s="9">
        <f>'Canoni e servizi'!F3</f>
        <v>0</v>
      </c>
      <c r="F22" s="9">
        <f>'Canoni e servizi'!G3</f>
        <v>0</v>
      </c>
      <c r="G22" s="9">
        <f>'Canoni e servizi'!H3</f>
        <v>0</v>
      </c>
      <c r="H22" s="9">
        <f>'Canoni e servizi'!I3</f>
        <v>0</v>
      </c>
      <c r="I22" s="9">
        <f>'Canoni e servizi'!J3</f>
        <v>0</v>
      </c>
      <c r="J22" s="9">
        <f>'Canoni e servizi'!K3</f>
        <v>20619.71</v>
      </c>
      <c r="K22" s="9">
        <f>'Canoni e servizi'!L3</f>
        <v>22255.55</v>
      </c>
      <c r="L22" s="9">
        <f>'Canoni e servizi'!M3</f>
        <v>17053.419999999998</v>
      </c>
      <c r="M22" s="9">
        <f>'Canoni e servizi'!N3</f>
        <v>8384.14</v>
      </c>
      <c r="N22" s="9">
        <f>'Canoni e servizi'!O3</f>
        <v>16538.62</v>
      </c>
      <c r="O22" s="9">
        <f>'Canoni e servizi'!P3</f>
        <v>1322.1</v>
      </c>
      <c r="P22" s="9">
        <f>'Canoni e servizi'!Q3</f>
        <v>1022.1</v>
      </c>
      <c r="Q22" s="9">
        <f>'Canoni e servizi'!R3</f>
        <v>1022.1</v>
      </c>
      <c r="R22" s="9">
        <f>'Canoni e servizi'!S3</f>
        <v>1022.1</v>
      </c>
      <c r="S22" s="5"/>
      <c r="T22" s="9">
        <f t="shared" si="0"/>
        <v>89239.840000000011</v>
      </c>
      <c r="U22" s="5"/>
      <c r="V22" s="5"/>
      <c r="W22" s="5"/>
      <c r="X22" s="5"/>
      <c r="Y22" s="5"/>
    </row>
    <row r="23" spans="1:25" ht="15.75" customHeight="1">
      <c r="A23" s="16" t="s">
        <v>32</v>
      </c>
      <c r="B23" s="5"/>
      <c r="C23" s="9">
        <f>'Ristr. Apt SDP Jr'!E3</f>
        <v>0</v>
      </c>
      <c r="D23" s="9">
        <f>'Ristr. Apt SDP Jr'!F4</f>
        <v>0</v>
      </c>
      <c r="E23" s="9">
        <f>'Ristr. Apt SDP Jr'!F4</f>
        <v>0</v>
      </c>
      <c r="F23" s="9">
        <f>'Ristr. Apt SDP Jr'!G4</f>
        <v>0</v>
      </c>
      <c r="G23" s="9">
        <f>'Ristr. Apt SDP Jr'!H4</f>
        <v>0</v>
      </c>
      <c r="H23" s="9">
        <f>'Ristr. Apt SDP Jr'!I4</f>
        <v>0</v>
      </c>
      <c r="I23" s="9">
        <f>'Ristr. Apt SDP Jr'!J4</f>
        <v>0</v>
      </c>
      <c r="J23" s="9">
        <f>'Ristr. Apt SDP Jr'!K4</f>
        <v>4000</v>
      </c>
      <c r="K23" s="9">
        <f>'Ristr. Apt SDP Jr'!L4</f>
        <v>4000</v>
      </c>
      <c r="L23" s="9">
        <f>'Ristr. Apt SDP Jr'!M4</f>
        <v>0</v>
      </c>
      <c r="M23" s="9">
        <f>'Ristr. Apt SDP Jr'!N4</f>
        <v>0</v>
      </c>
      <c r="N23" s="9">
        <f>'Ristr. Apt SDP Jr'!O4</f>
        <v>0</v>
      </c>
      <c r="O23" s="9">
        <f>'Ristr. Apt SDP Jr'!P4</f>
        <v>0</v>
      </c>
      <c r="P23" s="9">
        <f>'Ristr. Apt SDP Jr'!Q4</f>
        <v>0</v>
      </c>
      <c r="Q23" s="9">
        <f>'Ristr. Apt SDP Jr'!R4</f>
        <v>0</v>
      </c>
      <c r="R23" s="9">
        <f>'Ristr. Apt SDP Jr'!S4</f>
        <v>0</v>
      </c>
      <c r="S23" s="5"/>
      <c r="T23" s="9">
        <f t="shared" si="0"/>
        <v>8000</v>
      </c>
      <c r="U23" s="5"/>
      <c r="V23" s="5"/>
      <c r="W23" s="5"/>
      <c r="X23" s="5"/>
      <c r="Y23" s="5"/>
    </row>
    <row r="24" spans="1:25" ht="15.75" customHeight="1">
      <c r="A24" s="16" t="s">
        <v>33</v>
      </c>
      <c r="B24" s="5"/>
      <c r="C24" s="9"/>
      <c r="D24" s="9"/>
      <c r="E24" s="9"/>
      <c r="F24" s="8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5"/>
      <c r="T24" s="9">
        <f t="shared" si="0"/>
        <v>0</v>
      </c>
      <c r="U24" s="5"/>
      <c r="V24" s="5"/>
      <c r="W24" s="5"/>
      <c r="X24" s="5"/>
      <c r="Y24" s="5"/>
    </row>
    <row r="25" spans="1:25" ht="15.75" customHeight="1">
      <c r="A25" s="11"/>
      <c r="B25" s="5"/>
      <c r="C25" s="9"/>
      <c r="D25" s="8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5"/>
      <c r="T25" s="9">
        <f t="shared" si="0"/>
        <v>0</v>
      </c>
      <c r="U25" s="5"/>
      <c r="V25" s="5"/>
      <c r="W25" s="5"/>
      <c r="X25" s="5"/>
      <c r="Y25" s="5"/>
    </row>
    <row r="26" spans="1:25" ht="15.75" customHeight="1">
      <c r="A26" s="17"/>
      <c r="B26" s="18"/>
      <c r="C26" s="19"/>
      <c r="D26" s="20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8"/>
      <c r="T26" s="19">
        <f t="shared" si="0"/>
        <v>0</v>
      </c>
      <c r="U26" s="18"/>
      <c r="V26" s="18"/>
      <c r="W26" s="18"/>
      <c r="X26" s="18"/>
      <c r="Y26" s="18"/>
    </row>
    <row r="27" spans="1:25" ht="15.75" customHeight="1">
      <c r="A27" s="21" t="s">
        <v>34</v>
      </c>
      <c r="B27" s="22"/>
      <c r="C27" s="22">
        <f t="shared" ref="C27:R27" si="3">SUM(C12:C26)</f>
        <v>0</v>
      </c>
      <c r="D27" s="22">
        <f t="shared" si="3"/>
        <v>0</v>
      </c>
      <c r="E27" s="22">
        <f t="shared" si="3"/>
        <v>0</v>
      </c>
      <c r="F27" s="22">
        <f t="shared" si="3"/>
        <v>0</v>
      </c>
      <c r="G27" s="22">
        <f t="shared" si="3"/>
        <v>0</v>
      </c>
      <c r="H27" s="22">
        <f t="shared" si="3"/>
        <v>0</v>
      </c>
      <c r="I27" s="22">
        <f t="shared" si="3"/>
        <v>160093.74</v>
      </c>
      <c r="J27" s="22">
        <f t="shared" si="3"/>
        <v>544753.38</v>
      </c>
      <c r="K27" s="22">
        <f t="shared" si="3"/>
        <v>637458.67000000004</v>
      </c>
      <c r="L27" s="22">
        <f t="shared" si="3"/>
        <v>636528.87200000009</v>
      </c>
      <c r="M27" s="22">
        <f t="shared" si="3"/>
        <v>407575.02420000004</v>
      </c>
      <c r="N27" s="22">
        <f t="shared" si="3"/>
        <v>307904.63520000002</v>
      </c>
      <c r="O27" s="22">
        <f t="shared" si="3"/>
        <v>174880.51420000001</v>
      </c>
      <c r="P27" s="22">
        <f t="shared" si="3"/>
        <v>66664.993400000007</v>
      </c>
      <c r="Q27" s="22">
        <f t="shared" si="3"/>
        <v>34324.6</v>
      </c>
      <c r="R27" s="22">
        <f t="shared" si="3"/>
        <v>116978.6</v>
      </c>
      <c r="S27" s="5"/>
      <c r="T27" s="22">
        <f t="shared" si="0"/>
        <v>3087163.0290000001</v>
      </c>
      <c r="U27" s="5"/>
      <c r="V27" s="5"/>
      <c r="W27" s="5"/>
      <c r="X27" s="5"/>
      <c r="Y27" s="5"/>
    </row>
    <row r="28" spans="1:25" ht="15.75" customHeight="1">
      <c r="A28" s="5"/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5"/>
      <c r="T28" s="6">
        <f t="shared" si="0"/>
        <v>0</v>
      </c>
      <c r="U28" s="5"/>
      <c r="V28" s="5"/>
      <c r="W28" s="5"/>
      <c r="X28" s="5"/>
      <c r="Y28" s="5"/>
    </row>
    <row r="29" spans="1:25" ht="15.75" customHeight="1">
      <c r="A29" s="23" t="s">
        <v>35</v>
      </c>
      <c r="B29" s="24"/>
      <c r="C29" s="24">
        <f t="shared" ref="C29:R29" si="4">C10-C27</f>
        <v>0</v>
      </c>
      <c r="D29" s="24">
        <f t="shared" si="4"/>
        <v>0</v>
      </c>
      <c r="E29" s="24">
        <f t="shared" si="4"/>
        <v>0</v>
      </c>
      <c r="F29" s="24">
        <f t="shared" si="4"/>
        <v>0</v>
      </c>
      <c r="G29" s="24">
        <f t="shared" si="4"/>
        <v>0</v>
      </c>
      <c r="H29" s="24">
        <f t="shared" si="4"/>
        <v>0</v>
      </c>
      <c r="I29" s="24">
        <f t="shared" si="4"/>
        <v>641966.84138500004</v>
      </c>
      <c r="J29" s="24">
        <f t="shared" si="4"/>
        <v>340237.33588799997</v>
      </c>
      <c r="K29" s="24">
        <f t="shared" si="4"/>
        <v>38401.393213999923</v>
      </c>
      <c r="L29" s="24">
        <f t="shared" si="4"/>
        <v>-263937.58380600007</v>
      </c>
      <c r="M29" s="24">
        <f t="shared" si="4"/>
        <v>-381955.02420000004</v>
      </c>
      <c r="N29" s="24">
        <f t="shared" si="4"/>
        <v>-282284.63520000002</v>
      </c>
      <c r="O29" s="24">
        <f t="shared" si="4"/>
        <v>-149260.51420000001</v>
      </c>
      <c r="P29" s="24">
        <f t="shared" si="4"/>
        <v>-41044.993400000007</v>
      </c>
      <c r="Q29" s="24">
        <f t="shared" si="4"/>
        <v>-8704.5999999999985</v>
      </c>
      <c r="R29" s="24">
        <f t="shared" si="4"/>
        <v>-91358.6</v>
      </c>
      <c r="S29" s="18"/>
      <c r="T29" s="24">
        <f>T10-T27</f>
        <v>-197940.38031900022</v>
      </c>
      <c r="U29" s="18"/>
      <c r="V29" s="18"/>
      <c r="W29" s="18"/>
      <c r="X29" s="18"/>
      <c r="Y29" s="18"/>
    </row>
    <row r="30" spans="1:25" ht="15.75" customHeight="1">
      <c r="A30" s="5"/>
      <c r="B30" s="5"/>
      <c r="C30" s="6"/>
      <c r="D30" s="25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5"/>
      <c r="T30" s="6">
        <f t="shared" ref="T30:T34" si="5">SUM(C30:S30)</f>
        <v>0</v>
      </c>
      <c r="U30" s="5"/>
      <c r="V30" s="5"/>
      <c r="W30" s="5"/>
      <c r="X30" s="5"/>
      <c r="Y30" s="5"/>
    </row>
    <row r="31" spans="1:25" ht="16">
      <c r="A31" s="5" t="s">
        <v>36</v>
      </c>
      <c r="B31" s="5"/>
      <c r="C31" s="8">
        <v>0</v>
      </c>
      <c r="D31" s="8"/>
      <c r="E31" s="9"/>
      <c r="F31" s="8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5"/>
      <c r="T31" s="9">
        <f t="shared" si="5"/>
        <v>0</v>
      </c>
      <c r="U31" s="5"/>
      <c r="V31" s="5"/>
      <c r="W31" s="5"/>
      <c r="X31" s="5"/>
      <c r="Y31" s="5"/>
    </row>
    <row r="32" spans="1:25" ht="16">
      <c r="A32" s="5" t="s">
        <v>37</v>
      </c>
      <c r="B32" s="5"/>
      <c r="C32" s="8">
        <v>572486.27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5"/>
      <c r="T32" s="9">
        <f t="shared" si="5"/>
        <v>572486.27</v>
      </c>
      <c r="U32" s="5"/>
      <c r="V32" s="5"/>
      <c r="W32" s="5"/>
      <c r="X32" s="5"/>
      <c r="Y32" s="5"/>
    </row>
    <row r="33" spans="1:25" ht="16">
      <c r="A33" s="5" t="s">
        <v>38</v>
      </c>
      <c r="B33" s="5"/>
      <c r="C33" s="8">
        <v>67840.88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5"/>
      <c r="T33" s="9">
        <f t="shared" si="5"/>
        <v>67840.88</v>
      </c>
      <c r="U33" s="5"/>
      <c r="V33" s="5"/>
      <c r="W33" s="5"/>
      <c r="X33" s="5"/>
      <c r="Y33" s="5"/>
    </row>
    <row r="34" spans="1:25" ht="16">
      <c r="A34" s="5"/>
      <c r="B34" s="5"/>
      <c r="C34" s="12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5"/>
      <c r="T34" s="26">
        <f t="shared" si="5"/>
        <v>0</v>
      </c>
      <c r="U34" s="5"/>
      <c r="V34" s="5"/>
      <c r="W34" s="5"/>
      <c r="X34" s="5"/>
      <c r="Y34" s="5"/>
    </row>
    <row r="35" spans="1:25" ht="16">
      <c r="A35" s="27" t="s">
        <v>39</v>
      </c>
      <c r="B35" s="28"/>
      <c r="C35" s="28">
        <f>SUM(C30:C34)</f>
        <v>640327.15</v>
      </c>
      <c r="D35" s="28">
        <f t="shared" ref="D35:R35" si="6">C39</f>
        <v>640327.15</v>
      </c>
      <c r="E35" s="28">
        <f t="shared" si="6"/>
        <v>640327.15</v>
      </c>
      <c r="F35" s="28">
        <f t="shared" si="6"/>
        <v>640327.15</v>
      </c>
      <c r="G35" s="28">
        <f t="shared" si="6"/>
        <v>640327.15</v>
      </c>
      <c r="H35" s="28">
        <f t="shared" si="6"/>
        <v>640327.15</v>
      </c>
      <c r="I35" s="28">
        <f t="shared" si="6"/>
        <v>640327.15</v>
      </c>
      <c r="J35" s="28">
        <f t="shared" si="6"/>
        <v>1282293.9913850001</v>
      </c>
      <c r="K35" s="28">
        <f t="shared" si="6"/>
        <v>1622531.327273</v>
      </c>
      <c r="L35" s="28">
        <f t="shared" si="6"/>
        <v>1660932.720487</v>
      </c>
      <c r="M35" s="28">
        <f t="shared" si="6"/>
        <v>1396995.1366809998</v>
      </c>
      <c r="N35" s="28">
        <f t="shared" si="6"/>
        <v>1015040.1124809997</v>
      </c>
      <c r="O35" s="28">
        <f t="shared" si="6"/>
        <v>732755.47728099965</v>
      </c>
      <c r="P35" s="28">
        <f t="shared" si="6"/>
        <v>583494.96308099967</v>
      </c>
      <c r="Q35" s="28">
        <f t="shared" si="6"/>
        <v>542449.96968099964</v>
      </c>
      <c r="R35" s="28">
        <f t="shared" si="6"/>
        <v>533745.36968099966</v>
      </c>
      <c r="S35" s="18"/>
      <c r="T35" s="28">
        <f>T29+T32+T33</f>
        <v>442386.7696809998</v>
      </c>
      <c r="U35" s="18"/>
      <c r="V35" s="18"/>
      <c r="W35" s="18"/>
      <c r="X35" s="18"/>
      <c r="Y35" s="18"/>
    </row>
    <row r="36" spans="1:25" ht="16">
      <c r="A36" s="5"/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5"/>
      <c r="T36" s="6">
        <f t="shared" ref="T36:T38" si="7">SUM(C36:S36)</f>
        <v>0</v>
      </c>
      <c r="U36" s="5"/>
      <c r="V36" s="5"/>
      <c r="W36" s="5"/>
      <c r="X36" s="5"/>
      <c r="Y36" s="5"/>
    </row>
    <row r="37" spans="1:25" ht="16">
      <c r="A37" s="29" t="s">
        <v>40</v>
      </c>
      <c r="B37" s="30"/>
      <c r="C37" s="29"/>
      <c r="D37" s="29"/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  <c r="Q37" s="31">
        <v>0</v>
      </c>
      <c r="R37" s="31">
        <v>0</v>
      </c>
      <c r="S37" s="18"/>
      <c r="T37" s="31">
        <f t="shared" si="7"/>
        <v>0</v>
      </c>
      <c r="U37" s="18"/>
      <c r="V37" s="18"/>
      <c r="W37" s="18"/>
      <c r="X37" s="18"/>
      <c r="Y37" s="18"/>
    </row>
    <row r="38" spans="1:25" ht="16">
      <c r="A38" s="4"/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5"/>
      <c r="T38" s="6">
        <f t="shared" si="7"/>
        <v>0</v>
      </c>
      <c r="U38" s="5"/>
      <c r="V38" s="5"/>
      <c r="W38" s="5"/>
      <c r="X38" s="5"/>
      <c r="Y38" s="5"/>
    </row>
    <row r="39" spans="1:25" ht="16">
      <c r="A39" s="32" t="s">
        <v>41</v>
      </c>
      <c r="B39" s="23"/>
      <c r="C39" s="24">
        <f>C35+C29</f>
        <v>640327.15</v>
      </c>
      <c r="D39" s="24">
        <f t="shared" ref="D39:R39" si="8">D29+D35</f>
        <v>640327.15</v>
      </c>
      <c r="E39" s="24">
        <f t="shared" si="8"/>
        <v>640327.15</v>
      </c>
      <c r="F39" s="24">
        <f t="shared" si="8"/>
        <v>640327.15</v>
      </c>
      <c r="G39" s="24">
        <f t="shared" si="8"/>
        <v>640327.15</v>
      </c>
      <c r="H39" s="24">
        <f t="shared" si="8"/>
        <v>640327.15</v>
      </c>
      <c r="I39" s="24">
        <f t="shared" si="8"/>
        <v>1282293.9913850001</v>
      </c>
      <c r="J39" s="24">
        <f t="shared" si="8"/>
        <v>1622531.327273</v>
      </c>
      <c r="K39" s="24">
        <f t="shared" si="8"/>
        <v>1660932.720487</v>
      </c>
      <c r="L39" s="24">
        <f t="shared" si="8"/>
        <v>1396995.1366809998</v>
      </c>
      <c r="M39" s="24">
        <f t="shared" si="8"/>
        <v>1015040.1124809997</v>
      </c>
      <c r="N39" s="24">
        <f t="shared" si="8"/>
        <v>732755.47728099965</v>
      </c>
      <c r="O39" s="24">
        <f t="shared" si="8"/>
        <v>583494.96308099967</v>
      </c>
      <c r="P39" s="24">
        <f t="shared" si="8"/>
        <v>542449.96968099964</v>
      </c>
      <c r="Q39" s="24">
        <f t="shared" si="8"/>
        <v>533745.36968099966</v>
      </c>
      <c r="R39" s="24">
        <f t="shared" si="8"/>
        <v>442386.76968099969</v>
      </c>
      <c r="S39" s="18"/>
      <c r="T39" s="24">
        <f>R39-T35</f>
        <v>0</v>
      </c>
      <c r="U39" s="18"/>
      <c r="V39" s="18"/>
      <c r="W39" s="18"/>
      <c r="X39" s="18"/>
      <c r="Y39" s="18"/>
    </row>
    <row r="40" spans="1:25" ht="16">
      <c r="A40" s="4"/>
      <c r="B40" s="5"/>
      <c r="C40" s="6"/>
      <c r="D40" s="25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5"/>
      <c r="T40" s="6">
        <f t="shared" ref="T40:T46" si="9">SUM(C40:S40)</f>
        <v>0</v>
      </c>
      <c r="U40" s="5"/>
      <c r="V40" s="5"/>
      <c r="W40" s="5"/>
      <c r="X40" s="5"/>
      <c r="Y40" s="5"/>
    </row>
    <row r="41" spans="1:25" ht="15.75" customHeight="1">
      <c r="A41" s="11" t="s">
        <v>42</v>
      </c>
      <c r="B41" s="5"/>
      <c r="C41" s="9"/>
      <c r="D41" s="8">
        <v>0</v>
      </c>
      <c r="E41" s="8">
        <v>0</v>
      </c>
      <c r="F41" s="8"/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5"/>
      <c r="T41" s="8">
        <f t="shared" si="9"/>
        <v>0</v>
      </c>
      <c r="U41" s="5"/>
      <c r="V41" s="5"/>
      <c r="W41" s="5"/>
      <c r="X41" s="5"/>
      <c r="Y41" s="5"/>
    </row>
    <row r="42" spans="1:25" ht="15.75" hidden="1" customHeight="1">
      <c r="A42" s="5"/>
      <c r="B42" s="5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5"/>
      <c r="T42" s="9">
        <f t="shared" si="9"/>
        <v>0</v>
      </c>
      <c r="U42" s="5"/>
      <c r="V42" s="5"/>
      <c r="W42" s="5"/>
      <c r="X42" s="5"/>
      <c r="Y42" s="5"/>
    </row>
    <row r="43" spans="1:25" ht="15.75" hidden="1" customHeight="1">
      <c r="A43" s="5"/>
      <c r="B43" s="5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5"/>
      <c r="T43" s="9">
        <f t="shared" si="9"/>
        <v>0</v>
      </c>
      <c r="U43" s="5"/>
      <c r="V43" s="5"/>
      <c r="W43" s="5"/>
      <c r="X43" s="5"/>
      <c r="Y43" s="5"/>
    </row>
    <row r="44" spans="1:25" ht="15.75" hidden="1" customHeight="1">
      <c r="A44" s="5"/>
      <c r="B44" s="5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5"/>
      <c r="T44" s="9">
        <f t="shared" si="9"/>
        <v>0</v>
      </c>
      <c r="U44" s="5"/>
      <c r="V44" s="5"/>
      <c r="W44" s="5"/>
      <c r="X44" s="5"/>
      <c r="Y44" s="5"/>
    </row>
    <row r="45" spans="1:25" ht="15.75" customHeight="1">
      <c r="A45" s="33" t="s">
        <v>43</v>
      </c>
      <c r="B45" s="34"/>
      <c r="C45" s="34">
        <f t="shared" ref="C45:R45" si="10">SUM(C41:C44)</f>
        <v>0</v>
      </c>
      <c r="D45" s="34">
        <f t="shared" si="10"/>
        <v>0</v>
      </c>
      <c r="E45" s="34">
        <f t="shared" si="10"/>
        <v>0</v>
      </c>
      <c r="F45" s="34">
        <f t="shared" si="10"/>
        <v>0</v>
      </c>
      <c r="G45" s="34">
        <f t="shared" si="10"/>
        <v>0</v>
      </c>
      <c r="H45" s="34">
        <f t="shared" si="10"/>
        <v>0</v>
      </c>
      <c r="I45" s="34">
        <f t="shared" si="10"/>
        <v>0</v>
      </c>
      <c r="J45" s="34">
        <f t="shared" si="10"/>
        <v>0</v>
      </c>
      <c r="K45" s="34">
        <f t="shared" si="10"/>
        <v>0</v>
      </c>
      <c r="L45" s="34">
        <f t="shared" si="10"/>
        <v>0</v>
      </c>
      <c r="M45" s="34">
        <f t="shared" si="10"/>
        <v>0</v>
      </c>
      <c r="N45" s="34">
        <f t="shared" si="10"/>
        <v>0</v>
      </c>
      <c r="O45" s="34">
        <f t="shared" si="10"/>
        <v>0</v>
      </c>
      <c r="P45" s="34">
        <f t="shared" si="10"/>
        <v>0</v>
      </c>
      <c r="Q45" s="34">
        <f t="shared" si="10"/>
        <v>0</v>
      </c>
      <c r="R45" s="34">
        <f t="shared" si="10"/>
        <v>0</v>
      </c>
      <c r="S45" s="5"/>
      <c r="T45" s="34">
        <f t="shared" si="9"/>
        <v>0</v>
      </c>
      <c r="U45" s="5"/>
      <c r="V45" s="5"/>
      <c r="W45" s="5"/>
      <c r="X45" s="5"/>
      <c r="Y45" s="5"/>
    </row>
    <row r="46" spans="1:25" ht="15.75" customHeight="1">
      <c r="A46" s="5"/>
      <c r="B46" s="5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5"/>
      <c r="T46" s="6">
        <f t="shared" si="9"/>
        <v>0</v>
      </c>
      <c r="U46" s="5"/>
      <c r="V46" s="5"/>
      <c r="W46" s="5"/>
      <c r="X46" s="5"/>
      <c r="Y46" s="5"/>
    </row>
    <row r="47" spans="1:25" ht="16">
      <c r="A47" s="32" t="s">
        <v>44</v>
      </c>
      <c r="B47" s="23"/>
      <c r="C47" s="24">
        <f t="shared" ref="C47:R47" si="11">C39+C45</f>
        <v>640327.15</v>
      </c>
      <c r="D47" s="24">
        <f t="shared" si="11"/>
        <v>640327.15</v>
      </c>
      <c r="E47" s="24">
        <f t="shared" si="11"/>
        <v>640327.15</v>
      </c>
      <c r="F47" s="24">
        <f t="shared" si="11"/>
        <v>640327.15</v>
      </c>
      <c r="G47" s="24">
        <f t="shared" si="11"/>
        <v>640327.15</v>
      </c>
      <c r="H47" s="24">
        <f t="shared" si="11"/>
        <v>640327.15</v>
      </c>
      <c r="I47" s="24">
        <f t="shared" si="11"/>
        <v>1282293.9913850001</v>
      </c>
      <c r="J47" s="24">
        <f t="shared" si="11"/>
        <v>1622531.327273</v>
      </c>
      <c r="K47" s="24">
        <f t="shared" si="11"/>
        <v>1660932.720487</v>
      </c>
      <c r="L47" s="24">
        <f t="shared" si="11"/>
        <v>1396995.1366809998</v>
      </c>
      <c r="M47" s="24">
        <f t="shared" si="11"/>
        <v>1015040.1124809997</v>
      </c>
      <c r="N47" s="24">
        <f t="shared" si="11"/>
        <v>732755.47728099965</v>
      </c>
      <c r="O47" s="24">
        <f t="shared" si="11"/>
        <v>583494.96308099967</v>
      </c>
      <c r="P47" s="24">
        <f t="shared" si="11"/>
        <v>542449.96968099964</v>
      </c>
      <c r="Q47" s="24">
        <f t="shared" si="11"/>
        <v>533745.36968099966</v>
      </c>
      <c r="R47" s="24">
        <f t="shared" si="11"/>
        <v>442386.76968099969</v>
      </c>
      <c r="S47" s="18"/>
      <c r="T47" s="24"/>
      <c r="U47" s="18"/>
      <c r="V47" s="18"/>
      <c r="W47" s="18"/>
      <c r="X47" s="18"/>
      <c r="Y47" s="18"/>
    </row>
    <row r="48" spans="1:25" ht="16">
      <c r="A48" s="32"/>
      <c r="B48" s="23"/>
      <c r="C48" s="24"/>
      <c r="D48" s="24">
        <f t="shared" ref="D48:R48" si="12">C47+D47</f>
        <v>1280654.3</v>
      </c>
      <c r="E48" s="24">
        <f t="shared" si="12"/>
        <v>1280654.3</v>
      </c>
      <c r="F48" s="24">
        <f t="shared" si="12"/>
        <v>1280654.3</v>
      </c>
      <c r="G48" s="24">
        <f t="shared" si="12"/>
        <v>1280654.3</v>
      </c>
      <c r="H48" s="24">
        <f t="shared" si="12"/>
        <v>1280654.3</v>
      </c>
      <c r="I48" s="24">
        <f t="shared" si="12"/>
        <v>1922621.1413850002</v>
      </c>
      <c r="J48" s="24">
        <f t="shared" si="12"/>
        <v>2904825.3186579999</v>
      </c>
      <c r="K48" s="24">
        <f t="shared" si="12"/>
        <v>3283464.04776</v>
      </c>
      <c r="L48" s="24">
        <f t="shared" si="12"/>
        <v>3057927.8571679997</v>
      </c>
      <c r="M48" s="24">
        <f t="shared" si="12"/>
        <v>2412035.2491619997</v>
      </c>
      <c r="N48" s="24">
        <f t="shared" si="12"/>
        <v>1747795.5897619994</v>
      </c>
      <c r="O48" s="24">
        <f t="shared" si="12"/>
        <v>1316250.4403619994</v>
      </c>
      <c r="P48" s="24">
        <f t="shared" si="12"/>
        <v>1125944.9327619993</v>
      </c>
      <c r="Q48" s="24">
        <f t="shared" si="12"/>
        <v>1076195.3393619992</v>
      </c>
      <c r="R48" s="24">
        <f t="shared" si="12"/>
        <v>976132.13936199935</v>
      </c>
      <c r="S48" s="18"/>
      <c r="T48" s="24"/>
      <c r="U48" s="18"/>
      <c r="V48" s="18"/>
      <c r="W48" s="18"/>
      <c r="X48" s="18"/>
      <c r="Y48" s="18"/>
    </row>
    <row r="49" spans="1:25" ht="15.75" customHeight="1">
      <c r="A49" s="5"/>
      <c r="B49" s="5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5"/>
      <c r="T49" s="5"/>
      <c r="U49" s="5"/>
      <c r="V49" s="5"/>
      <c r="W49" s="5"/>
      <c r="X49" s="5"/>
      <c r="Y49" s="5"/>
    </row>
    <row r="50" spans="1:25" ht="15.75" customHeight="1">
      <c r="A50" s="5"/>
      <c r="B50" s="5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5"/>
      <c r="T50" s="5"/>
      <c r="U50" s="5"/>
      <c r="V50" s="5"/>
      <c r="W50" s="5"/>
      <c r="X50" s="5"/>
      <c r="Y50" s="5"/>
    </row>
    <row r="51" spans="1:25" ht="15.75" customHeight="1">
      <c r="A51" s="5"/>
      <c r="B51" s="5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5"/>
      <c r="T51" s="5"/>
      <c r="U51" s="5"/>
      <c r="V51" s="5"/>
      <c r="W51" s="5"/>
      <c r="X51" s="5"/>
      <c r="Y51" s="5"/>
    </row>
    <row r="52" spans="1:25" ht="15.75" customHeight="1">
      <c r="A52" s="5"/>
      <c r="B52" s="5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5"/>
      <c r="T52" s="5"/>
      <c r="U52" s="5"/>
      <c r="V52" s="5"/>
      <c r="W52" s="5"/>
      <c r="X52" s="5"/>
      <c r="Y52" s="5"/>
    </row>
    <row r="53" spans="1:25" ht="15.75" customHeight="1">
      <c r="A53" s="5"/>
      <c r="B53" s="5"/>
      <c r="C53" s="6"/>
      <c r="D53" s="6"/>
      <c r="E53" s="25"/>
      <c r="F53" s="35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5"/>
      <c r="T53" s="5"/>
      <c r="U53" s="5"/>
      <c r="V53" s="5"/>
      <c r="W53" s="5"/>
      <c r="X53" s="5"/>
      <c r="Y53" s="5"/>
    </row>
    <row r="54" spans="1:25" ht="15.75" customHeight="1">
      <c r="A54" s="5"/>
      <c r="B54" s="5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5"/>
      <c r="T54" s="5"/>
      <c r="U54" s="5"/>
      <c r="V54" s="5"/>
      <c r="W54" s="5"/>
      <c r="X54" s="5"/>
      <c r="Y54" s="5"/>
    </row>
    <row r="55" spans="1:25" ht="15.75" customHeight="1">
      <c r="A55" s="5"/>
      <c r="B55" s="5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5"/>
      <c r="T55" s="5"/>
      <c r="U55" s="5"/>
      <c r="V55" s="5"/>
      <c r="W55" s="5"/>
      <c r="X55" s="5"/>
      <c r="Y55" s="5"/>
    </row>
    <row r="56" spans="1:25" ht="15.75" customHeight="1">
      <c r="A56" s="5"/>
      <c r="B56" s="5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5"/>
      <c r="T56" s="5"/>
      <c r="U56" s="5"/>
      <c r="V56" s="5"/>
      <c r="W56" s="5"/>
      <c r="X56" s="5"/>
      <c r="Y56" s="5"/>
    </row>
    <row r="57" spans="1:25" ht="15.75" customHeight="1">
      <c r="A57" s="5"/>
      <c r="B57" s="5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5"/>
      <c r="T57" s="5"/>
      <c r="U57" s="5"/>
      <c r="V57" s="5"/>
      <c r="W57" s="5"/>
      <c r="X57" s="5"/>
      <c r="Y57" s="5"/>
    </row>
    <row r="58" spans="1:25" ht="15.75" customHeight="1">
      <c r="A58" s="5"/>
      <c r="B58" s="5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5"/>
      <c r="T58" s="5"/>
      <c r="U58" s="5"/>
      <c r="V58" s="5"/>
      <c r="W58" s="5"/>
      <c r="X58" s="5"/>
      <c r="Y58" s="5"/>
    </row>
    <row r="59" spans="1:25" ht="15.75" customHeight="1">
      <c r="A59" s="5"/>
      <c r="B59" s="5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5"/>
      <c r="T59" s="5"/>
      <c r="U59" s="5"/>
      <c r="V59" s="5"/>
      <c r="W59" s="5"/>
      <c r="X59" s="5"/>
      <c r="Y59" s="5"/>
    </row>
    <row r="60" spans="1:25" ht="15.75" customHeight="1">
      <c r="A60" s="5"/>
      <c r="B60" s="5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5"/>
      <c r="T60" s="5"/>
      <c r="U60" s="5"/>
      <c r="V60" s="5"/>
      <c r="W60" s="5"/>
      <c r="X60" s="5"/>
      <c r="Y60" s="5"/>
    </row>
    <row r="61" spans="1:25" ht="15.75" customHeight="1">
      <c r="A61" s="5"/>
      <c r="B61" s="5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5"/>
      <c r="T61" s="5"/>
      <c r="U61" s="5"/>
      <c r="V61" s="5"/>
      <c r="W61" s="5"/>
      <c r="X61" s="5"/>
      <c r="Y61" s="5"/>
    </row>
    <row r="62" spans="1:25" ht="15.75" customHeight="1">
      <c r="A62" s="5"/>
      <c r="B62" s="5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5"/>
      <c r="T62" s="5"/>
      <c r="U62" s="5"/>
      <c r="V62" s="5"/>
      <c r="W62" s="5"/>
      <c r="X62" s="5"/>
      <c r="Y62" s="5"/>
    </row>
    <row r="63" spans="1:25" ht="15.75" customHeight="1">
      <c r="A63" s="5"/>
      <c r="B63" s="5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5"/>
      <c r="T63" s="5"/>
      <c r="U63" s="5"/>
      <c r="V63" s="5"/>
      <c r="W63" s="5"/>
      <c r="X63" s="5"/>
      <c r="Y63" s="5"/>
    </row>
    <row r="64" spans="1:25" ht="15.75" customHeight="1">
      <c r="A64" s="5"/>
      <c r="B64" s="5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5"/>
      <c r="T64" s="5"/>
      <c r="U64" s="5"/>
      <c r="V64" s="5"/>
      <c r="W64" s="5"/>
      <c r="X64" s="5"/>
      <c r="Y64" s="5"/>
    </row>
    <row r="65" spans="1:25" ht="15.75" customHeight="1">
      <c r="A65" s="5"/>
      <c r="B65" s="5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5"/>
      <c r="T65" s="5"/>
      <c r="U65" s="5"/>
      <c r="V65" s="5"/>
      <c r="W65" s="5"/>
      <c r="X65" s="5"/>
      <c r="Y65" s="5"/>
    </row>
    <row r="66" spans="1:25" ht="15.75" customHeight="1">
      <c r="A66" s="5"/>
      <c r="B66" s="5"/>
      <c r="C66" s="36">
        <v>286591.62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5"/>
      <c r="T66" s="5"/>
      <c r="U66" s="5"/>
      <c r="V66" s="5"/>
      <c r="W66" s="5"/>
      <c r="X66" s="5"/>
      <c r="Y66" s="5"/>
    </row>
    <row r="67" spans="1:25" ht="15.75" customHeight="1">
      <c r="A67" s="5"/>
      <c r="B67" s="5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5"/>
      <c r="T67" s="5"/>
      <c r="U67" s="5"/>
      <c r="V67" s="5"/>
      <c r="W67" s="5"/>
      <c r="X67" s="5"/>
      <c r="Y67" s="5"/>
    </row>
    <row r="68" spans="1:25" ht="15.75" customHeight="1">
      <c r="A68" s="5"/>
      <c r="B68" s="5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5"/>
      <c r="T68" s="5"/>
      <c r="U68" s="5"/>
      <c r="V68" s="5"/>
      <c r="W68" s="5"/>
      <c r="X68" s="5"/>
      <c r="Y68" s="5"/>
    </row>
    <row r="69" spans="1:25" ht="15.75" customHeight="1">
      <c r="A69" s="5"/>
      <c r="B69" s="5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5"/>
      <c r="T69" s="5"/>
      <c r="U69" s="5"/>
      <c r="V69" s="5"/>
      <c r="W69" s="5"/>
      <c r="X69" s="5"/>
      <c r="Y69" s="5"/>
    </row>
    <row r="70" spans="1:25" ht="15.75" customHeight="1">
      <c r="A70" s="5"/>
      <c r="B70" s="5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5"/>
      <c r="T70" s="5"/>
      <c r="U70" s="5"/>
      <c r="V70" s="5"/>
      <c r="W70" s="5"/>
      <c r="X70" s="5"/>
      <c r="Y70" s="5"/>
    </row>
    <row r="71" spans="1:25" ht="15.75" customHeight="1">
      <c r="A71" s="5"/>
      <c r="B71" s="5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5"/>
      <c r="T71" s="5"/>
      <c r="U71" s="5"/>
      <c r="V71" s="5"/>
      <c r="W71" s="5"/>
      <c r="X71" s="5"/>
      <c r="Y71" s="5"/>
    </row>
    <row r="72" spans="1:25" ht="15.75" customHeight="1">
      <c r="A72" s="5"/>
      <c r="B72" s="5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5"/>
      <c r="T72" s="5"/>
      <c r="U72" s="5"/>
      <c r="V72" s="5"/>
      <c r="W72" s="5"/>
      <c r="X72" s="5"/>
      <c r="Y72" s="5"/>
    </row>
    <row r="73" spans="1:25" ht="15.75" customHeight="1">
      <c r="A73" s="5"/>
      <c r="B73" s="5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5"/>
      <c r="T73" s="5"/>
      <c r="U73" s="5"/>
      <c r="V73" s="5"/>
      <c r="W73" s="5"/>
      <c r="X73" s="5"/>
      <c r="Y73" s="5"/>
    </row>
    <row r="74" spans="1:25" ht="15.75" customHeight="1">
      <c r="A74" s="5"/>
      <c r="B74" s="5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5"/>
      <c r="T74" s="5"/>
      <c r="U74" s="5"/>
      <c r="V74" s="5"/>
      <c r="W74" s="5"/>
      <c r="X74" s="5"/>
      <c r="Y74" s="5"/>
    </row>
    <row r="75" spans="1:25" ht="15.75" customHeight="1">
      <c r="A75" s="5"/>
      <c r="B75" s="5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5"/>
      <c r="T75" s="5"/>
      <c r="U75" s="5"/>
      <c r="V75" s="5"/>
      <c r="W75" s="5"/>
      <c r="X75" s="5"/>
      <c r="Y75" s="5"/>
    </row>
    <row r="76" spans="1:25" ht="15.75" customHeight="1">
      <c r="A76" s="5"/>
      <c r="B76" s="5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5"/>
      <c r="T76" s="5"/>
      <c r="U76" s="5"/>
      <c r="V76" s="5"/>
      <c r="W76" s="5"/>
      <c r="X76" s="5"/>
      <c r="Y76" s="5"/>
    </row>
    <row r="77" spans="1:25" ht="15.75" customHeight="1">
      <c r="A77" s="5"/>
      <c r="B77" s="5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5"/>
      <c r="T77" s="5"/>
      <c r="U77" s="5"/>
      <c r="V77" s="5"/>
      <c r="W77" s="5"/>
      <c r="X77" s="5"/>
      <c r="Y77" s="5"/>
    </row>
    <row r="78" spans="1:25" ht="15.75" customHeight="1">
      <c r="A78" s="5"/>
      <c r="B78" s="5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5"/>
      <c r="T78" s="5"/>
      <c r="U78" s="5"/>
      <c r="V78" s="5"/>
      <c r="W78" s="5"/>
      <c r="X78" s="5"/>
      <c r="Y78" s="5"/>
    </row>
    <row r="79" spans="1:25" ht="15.75" customHeight="1">
      <c r="A79" s="5"/>
      <c r="B79" s="5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5"/>
      <c r="T79" s="5"/>
      <c r="U79" s="5"/>
      <c r="V79" s="5"/>
      <c r="W79" s="5"/>
      <c r="X79" s="5"/>
      <c r="Y79" s="5"/>
    </row>
    <row r="80" spans="1:25" ht="15.75" customHeight="1">
      <c r="A80" s="5"/>
      <c r="B80" s="5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5"/>
      <c r="T80" s="5"/>
      <c r="U80" s="5"/>
      <c r="V80" s="5"/>
      <c r="W80" s="5"/>
      <c r="X80" s="5"/>
      <c r="Y80" s="5"/>
    </row>
    <row r="81" spans="1:25" ht="15.75" customHeight="1">
      <c r="A81" s="5"/>
      <c r="B81" s="5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5"/>
      <c r="T81" s="5"/>
      <c r="U81" s="5"/>
      <c r="V81" s="5"/>
      <c r="W81" s="5"/>
      <c r="X81" s="5"/>
      <c r="Y81" s="5"/>
    </row>
    <row r="82" spans="1:25" ht="15.75" customHeight="1">
      <c r="A82" s="5"/>
      <c r="B82" s="5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5"/>
      <c r="T82" s="5"/>
      <c r="U82" s="5"/>
      <c r="V82" s="5"/>
      <c r="W82" s="5"/>
      <c r="X82" s="5"/>
      <c r="Y82" s="5"/>
    </row>
    <row r="83" spans="1:25" ht="15.75" customHeight="1">
      <c r="A83" s="5"/>
      <c r="B83" s="5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5"/>
      <c r="T83" s="5"/>
      <c r="U83" s="5"/>
      <c r="V83" s="5"/>
      <c r="W83" s="5"/>
      <c r="X83" s="5"/>
      <c r="Y83" s="5"/>
    </row>
    <row r="84" spans="1:25" ht="15.75" customHeight="1">
      <c r="A84" s="5"/>
      <c r="B84" s="5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5"/>
      <c r="T84" s="5"/>
      <c r="U84" s="5"/>
      <c r="V84" s="5"/>
      <c r="W84" s="5"/>
      <c r="X84" s="5"/>
      <c r="Y84" s="5"/>
    </row>
    <row r="85" spans="1:25" ht="15.75" customHeight="1">
      <c r="A85" s="5"/>
      <c r="B85" s="5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5"/>
      <c r="T85" s="5"/>
      <c r="U85" s="5"/>
      <c r="V85" s="5"/>
      <c r="W85" s="5"/>
      <c r="X85" s="5"/>
      <c r="Y85" s="5"/>
    </row>
    <row r="86" spans="1:25" ht="15.75" customHeight="1">
      <c r="A86" s="5"/>
      <c r="B86" s="5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5"/>
      <c r="T86" s="5"/>
      <c r="U86" s="5"/>
      <c r="V86" s="5"/>
      <c r="W86" s="5"/>
      <c r="X86" s="5"/>
      <c r="Y86" s="5"/>
    </row>
    <row r="87" spans="1:25" ht="15.75" customHeight="1">
      <c r="A87" s="5"/>
      <c r="B87" s="5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5"/>
      <c r="T87" s="5"/>
      <c r="U87" s="5"/>
      <c r="V87" s="5"/>
      <c r="W87" s="5"/>
      <c r="X87" s="5"/>
      <c r="Y87" s="5"/>
    </row>
    <row r="88" spans="1:25" ht="15.75" customHeight="1">
      <c r="A88" s="5"/>
      <c r="B88" s="5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5"/>
      <c r="T88" s="5"/>
      <c r="U88" s="5"/>
      <c r="V88" s="5"/>
      <c r="W88" s="5"/>
      <c r="X88" s="5"/>
      <c r="Y88" s="5"/>
    </row>
    <row r="89" spans="1:25" ht="15.75" customHeight="1">
      <c r="A89" s="5"/>
      <c r="B89" s="5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5"/>
      <c r="T89" s="5"/>
      <c r="U89" s="5"/>
      <c r="V89" s="5"/>
      <c r="W89" s="5"/>
      <c r="X89" s="5"/>
      <c r="Y89" s="5"/>
    </row>
    <row r="90" spans="1:25" ht="15.75" customHeight="1">
      <c r="A90" s="5"/>
      <c r="B90" s="5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5"/>
      <c r="T90" s="5"/>
      <c r="U90" s="5"/>
      <c r="V90" s="5"/>
      <c r="W90" s="5"/>
      <c r="X90" s="5"/>
      <c r="Y90" s="5"/>
    </row>
    <row r="91" spans="1:25" ht="15.75" customHeight="1">
      <c r="A91" s="5"/>
      <c r="B91" s="5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5"/>
      <c r="T91" s="5"/>
      <c r="U91" s="5"/>
      <c r="V91" s="5"/>
      <c r="W91" s="5"/>
      <c r="X91" s="5"/>
      <c r="Y91" s="5"/>
    </row>
    <row r="92" spans="1:25" ht="15.75" customHeight="1">
      <c r="A92" s="5"/>
      <c r="B92" s="5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5"/>
      <c r="T92" s="5"/>
      <c r="U92" s="5"/>
      <c r="V92" s="5"/>
      <c r="W92" s="5"/>
      <c r="X92" s="5"/>
      <c r="Y92" s="5"/>
    </row>
    <row r="93" spans="1:25" ht="15.75" customHeight="1">
      <c r="A93" s="5"/>
      <c r="B93" s="5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5"/>
      <c r="T93" s="5"/>
      <c r="U93" s="5"/>
      <c r="V93" s="5"/>
      <c r="W93" s="5"/>
      <c r="X93" s="5"/>
      <c r="Y93" s="5"/>
    </row>
    <row r="94" spans="1:25" ht="15.75" customHeight="1">
      <c r="A94" s="5"/>
      <c r="B94" s="5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5"/>
      <c r="T94" s="5"/>
      <c r="U94" s="5"/>
      <c r="V94" s="5"/>
      <c r="W94" s="5"/>
      <c r="X94" s="5"/>
      <c r="Y94" s="5"/>
    </row>
    <row r="95" spans="1:25" ht="15.75" customHeight="1">
      <c r="A95" s="5"/>
      <c r="B95" s="5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5"/>
      <c r="T95" s="5"/>
      <c r="U95" s="5"/>
      <c r="V95" s="5"/>
      <c r="W95" s="5"/>
      <c r="X95" s="5"/>
      <c r="Y95" s="5"/>
    </row>
    <row r="96" spans="1:25" ht="15.75" customHeight="1">
      <c r="A96" s="5"/>
      <c r="B96" s="5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5"/>
      <c r="T96" s="5"/>
      <c r="U96" s="5"/>
      <c r="V96" s="5"/>
      <c r="W96" s="5"/>
      <c r="X96" s="5"/>
      <c r="Y96" s="5"/>
    </row>
    <row r="97" spans="1:25" ht="15.75" customHeight="1">
      <c r="A97" s="5"/>
      <c r="B97" s="5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5"/>
      <c r="T97" s="5"/>
      <c r="U97" s="5"/>
      <c r="V97" s="5"/>
      <c r="W97" s="5"/>
      <c r="X97" s="5"/>
      <c r="Y97" s="5"/>
    </row>
    <row r="98" spans="1:25" ht="15.75" customHeight="1">
      <c r="A98" s="5"/>
      <c r="B98" s="5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5"/>
      <c r="T98" s="5"/>
      <c r="U98" s="5"/>
      <c r="V98" s="5"/>
      <c r="W98" s="5"/>
      <c r="X98" s="5"/>
      <c r="Y98" s="5"/>
    </row>
    <row r="99" spans="1:25" ht="15.75" customHeight="1">
      <c r="A99" s="5"/>
      <c r="B99" s="5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5"/>
      <c r="T99" s="5"/>
      <c r="U99" s="5"/>
      <c r="V99" s="5"/>
      <c r="W99" s="5"/>
      <c r="X99" s="5"/>
      <c r="Y99" s="5"/>
    </row>
    <row r="100" spans="1:25" ht="15.75" customHeight="1">
      <c r="A100" s="5"/>
      <c r="B100" s="5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5"/>
      <c r="T100" s="5"/>
      <c r="U100" s="5"/>
      <c r="V100" s="5"/>
      <c r="W100" s="5"/>
      <c r="X100" s="5"/>
      <c r="Y100" s="5"/>
    </row>
    <row r="101" spans="1:25" ht="15.75" customHeight="1">
      <c r="A101" s="5"/>
      <c r="B101" s="5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5"/>
      <c r="T101" s="5"/>
      <c r="U101" s="5"/>
      <c r="V101" s="5"/>
      <c r="W101" s="5"/>
      <c r="X101" s="5"/>
      <c r="Y101" s="5"/>
    </row>
    <row r="102" spans="1:25" ht="15.75" customHeight="1">
      <c r="A102" s="5"/>
      <c r="B102" s="5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5"/>
      <c r="T102" s="5"/>
      <c r="U102" s="5"/>
      <c r="V102" s="5"/>
      <c r="W102" s="5"/>
      <c r="X102" s="5"/>
      <c r="Y102" s="5"/>
    </row>
    <row r="103" spans="1:25" ht="15.75" customHeight="1">
      <c r="A103" s="5"/>
      <c r="B103" s="5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5"/>
      <c r="T103" s="5"/>
      <c r="U103" s="5"/>
      <c r="V103" s="5"/>
      <c r="W103" s="5"/>
      <c r="X103" s="5"/>
      <c r="Y103" s="5"/>
    </row>
    <row r="104" spans="1:25" ht="15.75" customHeight="1">
      <c r="A104" s="5"/>
      <c r="B104" s="5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5"/>
      <c r="T104" s="5"/>
      <c r="U104" s="5"/>
      <c r="V104" s="5"/>
      <c r="W104" s="5"/>
      <c r="X104" s="5"/>
      <c r="Y104" s="5"/>
    </row>
    <row r="105" spans="1:25" ht="15.75" customHeight="1">
      <c r="A105" s="5"/>
      <c r="B105" s="5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5"/>
      <c r="T105" s="5"/>
      <c r="U105" s="5"/>
      <c r="V105" s="5"/>
      <c r="W105" s="5"/>
      <c r="X105" s="5"/>
      <c r="Y105" s="5"/>
    </row>
    <row r="106" spans="1:25" ht="15.75" customHeight="1">
      <c r="A106" s="5"/>
      <c r="B106" s="5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5"/>
      <c r="T106" s="5"/>
      <c r="U106" s="5"/>
      <c r="V106" s="5"/>
      <c r="W106" s="5"/>
      <c r="X106" s="5"/>
      <c r="Y106" s="5"/>
    </row>
    <row r="107" spans="1:25" ht="15.75" customHeight="1">
      <c r="A107" s="5"/>
      <c r="B107" s="5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5"/>
      <c r="T107" s="5"/>
      <c r="U107" s="5"/>
      <c r="V107" s="5"/>
      <c r="W107" s="5"/>
      <c r="X107" s="5"/>
      <c r="Y107" s="5"/>
    </row>
    <row r="108" spans="1:25" ht="15.75" customHeight="1">
      <c r="A108" s="5"/>
      <c r="B108" s="5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5"/>
      <c r="T108" s="5"/>
      <c r="U108" s="5"/>
      <c r="V108" s="5"/>
      <c r="W108" s="5"/>
      <c r="X108" s="5"/>
      <c r="Y108" s="5"/>
    </row>
    <row r="109" spans="1:25" ht="15.75" customHeight="1">
      <c r="A109" s="5"/>
      <c r="B109" s="5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5"/>
      <c r="T109" s="5"/>
      <c r="U109" s="5"/>
      <c r="V109" s="5"/>
      <c r="W109" s="5"/>
      <c r="X109" s="5"/>
      <c r="Y109" s="5"/>
    </row>
    <row r="110" spans="1:25" ht="15.75" customHeight="1">
      <c r="A110" s="5"/>
      <c r="B110" s="5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5"/>
      <c r="T110" s="5"/>
      <c r="U110" s="5"/>
      <c r="V110" s="5"/>
      <c r="W110" s="5"/>
      <c r="X110" s="5"/>
      <c r="Y110" s="5"/>
    </row>
    <row r="111" spans="1:25" ht="15.75" customHeight="1">
      <c r="A111" s="5"/>
      <c r="B111" s="5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5"/>
      <c r="T111" s="5"/>
      <c r="U111" s="5"/>
      <c r="V111" s="5"/>
      <c r="W111" s="5"/>
      <c r="X111" s="5"/>
      <c r="Y111" s="5"/>
    </row>
    <row r="112" spans="1:25" ht="15.75" customHeight="1">
      <c r="A112" s="5"/>
      <c r="B112" s="5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5"/>
      <c r="T112" s="5"/>
      <c r="U112" s="5"/>
      <c r="V112" s="5"/>
      <c r="W112" s="5"/>
      <c r="X112" s="5"/>
      <c r="Y112" s="5"/>
    </row>
    <row r="113" spans="1:25" ht="15.75" customHeight="1">
      <c r="A113" s="5"/>
      <c r="B113" s="5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5"/>
      <c r="T113" s="5"/>
      <c r="U113" s="5"/>
      <c r="V113" s="5"/>
      <c r="W113" s="5"/>
      <c r="X113" s="5"/>
      <c r="Y113" s="5"/>
    </row>
    <row r="114" spans="1:25" ht="15.75" customHeight="1">
      <c r="A114" s="5"/>
      <c r="B114" s="5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5"/>
      <c r="T114" s="5"/>
      <c r="U114" s="5"/>
      <c r="V114" s="5"/>
      <c r="W114" s="5"/>
      <c r="X114" s="5"/>
      <c r="Y114" s="5"/>
    </row>
    <row r="115" spans="1:25" ht="15.75" customHeight="1">
      <c r="A115" s="5"/>
      <c r="B115" s="5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5"/>
      <c r="T115" s="5"/>
      <c r="U115" s="5"/>
      <c r="V115" s="5"/>
      <c r="W115" s="5"/>
      <c r="X115" s="5"/>
      <c r="Y115" s="5"/>
    </row>
    <row r="116" spans="1:25" ht="15.75" customHeight="1">
      <c r="A116" s="5"/>
      <c r="B116" s="5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5"/>
      <c r="T116" s="5"/>
      <c r="U116" s="5"/>
      <c r="V116" s="5"/>
      <c r="W116" s="5"/>
      <c r="X116" s="5"/>
      <c r="Y116" s="5"/>
    </row>
    <row r="117" spans="1:25" ht="15.75" customHeight="1">
      <c r="A117" s="5"/>
      <c r="B117" s="5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5"/>
      <c r="T117" s="5"/>
      <c r="U117" s="5"/>
      <c r="V117" s="5"/>
      <c r="W117" s="5"/>
      <c r="X117" s="5"/>
      <c r="Y117" s="5"/>
    </row>
    <row r="118" spans="1:25" ht="15.75" customHeight="1">
      <c r="A118" s="5"/>
      <c r="B118" s="5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5"/>
      <c r="T118" s="5"/>
      <c r="U118" s="5"/>
      <c r="V118" s="5"/>
      <c r="W118" s="5"/>
      <c r="X118" s="5"/>
      <c r="Y118" s="5"/>
    </row>
    <row r="119" spans="1:25" ht="15.75" customHeight="1">
      <c r="A119" s="5"/>
      <c r="B119" s="5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5"/>
      <c r="T119" s="5"/>
      <c r="U119" s="5"/>
      <c r="V119" s="5"/>
      <c r="W119" s="5"/>
      <c r="X119" s="5"/>
      <c r="Y119" s="5"/>
    </row>
    <row r="120" spans="1:25" ht="15.75" customHeight="1">
      <c r="A120" s="5"/>
      <c r="B120" s="5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5"/>
      <c r="T120" s="5"/>
      <c r="U120" s="5"/>
      <c r="V120" s="5"/>
      <c r="W120" s="5"/>
      <c r="X120" s="5"/>
      <c r="Y120" s="5"/>
    </row>
    <row r="121" spans="1:25" ht="15.75" customHeight="1">
      <c r="A121" s="5"/>
      <c r="B121" s="5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5"/>
      <c r="T121" s="5"/>
      <c r="U121" s="5"/>
      <c r="V121" s="5"/>
      <c r="W121" s="5"/>
      <c r="X121" s="5"/>
      <c r="Y121" s="5"/>
    </row>
    <row r="122" spans="1:25" ht="15.75" customHeight="1">
      <c r="A122" s="5"/>
      <c r="B122" s="5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5"/>
      <c r="T122" s="5"/>
      <c r="U122" s="5"/>
      <c r="V122" s="5"/>
      <c r="W122" s="5"/>
      <c r="X122" s="5"/>
      <c r="Y122" s="5"/>
    </row>
    <row r="123" spans="1:25" ht="15.75" customHeight="1">
      <c r="A123" s="5"/>
      <c r="B123" s="5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5"/>
      <c r="T123" s="5"/>
      <c r="U123" s="5"/>
      <c r="V123" s="5"/>
      <c r="W123" s="5"/>
      <c r="X123" s="5"/>
      <c r="Y123" s="5"/>
    </row>
    <row r="124" spans="1:25" ht="15.75" customHeight="1">
      <c r="A124" s="5"/>
      <c r="B124" s="5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5"/>
      <c r="T124" s="5"/>
      <c r="U124" s="5"/>
      <c r="V124" s="5"/>
      <c r="W124" s="5"/>
      <c r="X124" s="5"/>
      <c r="Y124" s="5"/>
    </row>
    <row r="125" spans="1:25" ht="15.75" customHeight="1">
      <c r="A125" s="5"/>
      <c r="B125" s="5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5"/>
      <c r="T125" s="5"/>
      <c r="U125" s="5"/>
      <c r="V125" s="5"/>
      <c r="W125" s="5"/>
      <c r="X125" s="5"/>
      <c r="Y125" s="5"/>
    </row>
    <row r="126" spans="1:25" ht="15.75" customHeight="1">
      <c r="A126" s="5"/>
      <c r="B126" s="5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5"/>
      <c r="T126" s="5"/>
      <c r="U126" s="5"/>
      <c r="V126" s="5"/>
      <c r="W126" s="5"/>
      <c r="X126" s="5"/>
      <c r="Y126" s="5"/>
    </row>
    <row r="127" spans="1:25" ht="15.75" customHeight="1">
      <c r="A127" s="5"/>
      <c r="B127" s="5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5"/>
      <c r="T127" s="5"/>
      <c r="U127" s="5"/>
      <c r="V127" s="5"/>
      <c r="W127" s="5"/>
      <c r="X127" s="5"/>
      <c r="Y127" s="5"/>
    </row>
    <row r="128" spans="1:25" ht="15.75" customHeight="1">
      <c r="A128" s="5"/>
      <c r="B128" s="5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5"/>
      <c r="T128" s="5"/>
      <c r="U128" s="5"/>
      <c r="V128" s="5"/>
      <c r="W128" s="5"/>
      <c r="X128" s="5"/>
      <c r="Y128" s="5"/>
    </row>
    <row r="129" spans="1:25" ht="15.75" customHeight="1">
      <c r="A129" s="5"/>
      <c r="B129" s="5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5"/>
      <c r="T129" s="5"/>
      <c r="U129" s="5"/>
      <c r="V129" s="5"/>
      <c r="W129" s="5"/>
      <c r="X129" s="5"/>
      <c r="Y129" s="5"/>
    </row>
    <row r="130" spans="1:25" ht="15.75" customHeight="1">
      <c r="A130" s="5"/>
      <c r="B130" s="5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5"/>
      <c r="T130" s="5"/>
      <c r="U130" s="5"/>
      <c r="V130" s="5"/>
      <c r="W130" s="5"/>
      <c r="X130" s="5"/>
      <c r="Y130" s="5"/>
    </row>
    <row r="131" spans="1:25" ht="15.75" customHeight="1">
      <c r="A131" s="5"/>
      <c r="B131" s="5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5"/>
      <c r="T131" s="5"/>
      <c r="U131" s="5"/>
      <c r="V131" s="5"/>
      <c r="W131" s="5"/>
      <c r="X131" s="5"/>
      <c r="Y131" s="5"/>
    </row>
    <row r="132" spans="1:25" ht="15.75" customHeight="1">
      <c r="A132" s="5"/>
      <c r="B132" s="5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5"/>
      <c r="T132" s="5"/>
      <c r="U132" s="5"/>
      <c r="V132" s="5"/>
      <c r="W132" s="5"/>
      <c r="X132" s="5"/>
      <c r="Y132" s="5"/>
    </row>
    <row r="133" spans="1:25" ht="15.75" customHeight="1">
      <c r="A133" s="5"/>
      <c r="B133" s="5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5"/>
      <c r="T133" s="5"/>
      <c r="U133" s="5"/>
      <c r="V133" s="5"/>
      <c r="W133" s="5"/>
      <c r="X133" s="5"/>
      <c r="Y133" s="5"/>
    </row>
    <row r="134" spans="1:25" ht="15.75" customHeight="1">
      <c r="A134" s="5"/>
      <c r="B134" s="5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5"/>
      <c r="T134" s="5"/>
      <c r="U134" s="5"/>
      <c r="V134" s="5"/>
      <c r="W134" s="5"/>
      <c r="X134" s="5"/>
      <c r="Y134" s="5"/>
    </row>
    <row r="135" spans="1:25" ht="15.75" customHeight="1">
      <c r="A135" s="5"/>
      <c r="B135" s="5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5"/>
      <c r="T135" s="5"/>
      <c r="U135" s="5"/>
      <c r="V135" s="5"/>
      <c r="W135" s="5"/>
      <c r="X135" s="5"/>
      <c r="Y135" s="5"/>
    </row>
    <row r="136" spans="1:25" ht="15.75" customHeight="1">
      <c r="A136" s="5"/>
      <c r="B136" s="5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5"/>
      <c r="T136" s="5"/>
      <c r="U136" s="5"/>
      <c r="V136" s="5"/>
      <c r="W136" s="5"/>
      <c r="X136" s="5"/>
      <c r="Y136" s="5"/>
    </row>
    <row r="137" spans="1:25" ht="15.75" customHeight="1">
      <c r="A137" s="5"/>
      <c r="B137" s="5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5"/>
      <c r="T137" s="5"/>
      <c r="U137" s="5"/>
      <c r="V137" s="5"/>
      <c r="W137" s="5"/>
      <c r="X137" s="5"/>
      <c r="Y137" s="5"/>
    </row>
    <row r="138" spans="1:25" ht="15.75" customHeight="1">
      <c r="A138" s="5"/>
      <c r="B138" s="5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5"/>
      <c r="T138" s="5"/>
      <c r="U138" s="5"/>
      <c r="V138" s="5"/>
      <c r="W138" s="5"/>
      <c r="X138" s="5"/>
      <c r="Y138" s="5"/>
    </row>
    <row r="139" spans="1:25" ht="15.75" customHeight="1">
      <c r="A139" s="5"/>
      <c r="B139" s="5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5"/>
      <c r="T139" s="5"/>
      <c r="U139" s="5"/>
      <c r="V139" s="5"/>
      <c r="W139" s="5"/>
      <c r="X139" s="5"/>
      <c r="Y139" s="5"/>
    </row>
    <row r="140" spans="1:25" ht="15.75" customHeight="1">
      <c r="A140" s="5"/>
      <c r="B140" s="5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5"/>
      <c r="T140" s="5"/>
      <c r="U140" s="5"/>
      <c r="V140" s="5"/>
      <c r="W140" s="5"/>
      <c r="X140" s="5"/>
      <c r="Y140" s="5"/>
    </row>
    <row r="141" spans="1:25" ht="15.75" customHeight="1">
      <c r="A141" s="5"/>
      <c r="B141" s="5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5"/>
      <c r="T141" s="5"/>
      <c r="U141" s="5"/>
      <c r="V141" s="5"/>
      <c r="W141" s="5"/>
      <c r="X141" s="5"/>
      <c r="Y141" s="5"/>
    </row>
    <row r="142" spans="1:25" ht="15.75" customHeight="1">
      <c r="A142" s="5"/>
      <c r="B142" s="5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5"/>
      <c r="T142" s="5"/>
      <c r="U142" s="5"/>
      <c r="V142" s="5"/>
      <c r="W142" s="5"/>
      <c r="X142" s="5"/>
      <c r="Y142" s="5"/>
    </row>
    <row r="143" spans="1:25" ht="15.75" customHeight="1">
      <c r="A143" s="5"/>
      <c r="B143" s="5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5"/>
      <c r="T143" s="5"/>
      <c r="U143" s="5"/>
      <c r="V143" s="5"/>
      <c r="W143" s="5"/>
      <c r="X143" s="5"/>
      <c r="Y143" s="5"/>
    </row>
    <row r="144" spans="1:25" ht="15.75" customHeight="1">
      <c r="A144" s="5"/>
      <c r="B144" s="5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5"/>
      <c r="T144" s="5"/>
      <c r="U144" s="5"/>
      <c r="V144" s="5"/>
      <c r="W144" s="5"/>
      <c r="X144" s="5"/>
      <c r="Y144" s="5"/>
    </row>
    <row r="145" spans="1:25" ht="15.75" customHeight="1">
      <c r="A145" s="5"/>
      <c r="B145" s="5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5"/>
      <c r="T145" s="5"/>
      <c r="U145" s="5"/>
      <c r="V145" s="5"/>
      <c r="W145" s="5"/>
      <c r="X145" s="5"/>
      <c r="Y145" s="5"/>
    </row>
    <row r="146" spans="1:25" ht="15.75" customHeight="1">
      <c r="A146" s="5"/>
      <c r="B146" s="5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5"/>
      <c r="T146" s="5"/>
      <c r="U146" s="5"/>
      <c r="V146" s="5"/>
      <c r="W146" s="5"/>
      <c r="X146" s="5"/>
      <c r="Y146" s="5"/>
    </row>
    <row r="147" spans="1:25" ht="15.75" customHeight="1">
      <c r="A147" s="5"/>
      <c r="B147" s="5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5"/>
      <c r="T147" s="5"/>
      <c r="U147" s="5"/>
      <c r="V147" s="5"/>
      <c r="W147" s="5"/>
      <c r="X147" s="5"/>
      <c r="Y147" s="5"/>
    </row>
    <row r="148" spans="1:25" ht="15.75" customHeight="1">
      <c r="A148" s="5"/>
      <c r="B148" s="5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5"/>
      <c r="T148" s="5"/>
      <c r="U148" s="5"/>
      <c r="V148" s="5"/>
      <c r="W148" s="5"/>
      <c r="X148" s="5"/>
      <c r="Y148" s="5"/>
    </row>
    <row r="149" spans="1:25" ht="15.75" customHeight="1">
      <c r="A149" s="5"/>
      <c r="B149" s="5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5"/>
      <c r="T149" s="5"/>
      <c r="U149" s="5"/>
      <c r="V149" s="5"/>
      <c r="W149" s="5"/>
      <c r="X149" s="5"/>
      <c r="Y149" s="5"/>
    </row>
    <row r="150" spans="1:25" ht="15.75" customHeight="1">
      <c r="A150" s="5"/>
      <c r="B150" s="5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5"/>
      <c r="T150" s="5"/>
      <c r="U150" s="5"/>
      <c r="V150" s="5"/>
      <c r="W150" s="5"/>
      <c r="X150" s="5"/>
      <c r="Y150" s="5"/>
    </row>
    <row r="151" spans="1:25" ht="15.75" customHeight="1">
      <c r="A151" s="5"/>
      <c r="B151" s="5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5"/>
      <c r="T151" s="5"/>
      <c r="U151" s="5"/>
      <c r="V151" s="5"/>
      <c r="W151" s="5"/>
      <c r="X151" s="5"/>
      <c r="Y151" s="5"/>
    </row>
    <row r="152" spans="1:25" ht="15.75" customHeight="1">
      <c r="A152" s="5"/>
      <c r="B152" s="5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5"/>
      <c r="T152" s="5"/>
      <c r="U152" s="5"/>
      <c r="V152" s="5"/>
      <c r="W152" s="5"/>
      <c r="X152" s="5"/>
      <c r="Y152" s="5"/>
    </row>
    <row r="153" spans="1:25" ht="15.75" customHeight="1">
      <c r="A153" s="5"/>
      <c r="B153" s="5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5"/>
      <c r="T153" s="5"/>
      <c r="U153" s="5"/>
      <c r="V153" s="5"/>
      <c r="W153" s="5"/>
      <c r="X153" s="5"/>
      <c r="Y153" s="5"/>
    </row>
    <row r="154" spans="1:25" ht="15.75" customHeight="1">
      <c r="A154" s="5"/>
      <c r="B154" s="5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5"/>
      <c r="T154" s="5"/>
      <c r="U154" s="5"/>
      <c r="V154" s="5"/>
      <c r="W154" s="5"/>
      <c r="X154" s="5"/>
      <c r="Y154" s="5"/>
    </row>
    <row r="155" spans="1:25" ht="15.75" customHeight="1">
      <c r="A155" s="5"/>
      <c r="B155" s="5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5"/>
      <c r="T155" s="5"/>
      <c r="U155" s="5"/>
      <c r="V155" s="5"/>
      <c r="W155" s="5"/>
      <c r="X155" s="5"/>
      <c r="Y155" s="5"/>
    </row>
    <row r="156" spans="1:25" ht="15.75" customHeight="1">
      <c r="A156" s="5"/>
      <c r="B156" s="5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5"/>
      <c r="T156" s="5"/>
      <c r="U156" s="5"/>
      <c r="V156" s="5"/>
      <c r="W156" s="5"/>
      <c r="X156" s="5"/>
      <c r="Y156" s="5"/>
    </row>
    <row r="157" spans="1:25" ht="15.75" customHeight="1">
      <c r="A157" s="5"/>
      <c r="B157" s="5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5"/>
      <c r="T157" s="5"/>
      <c r="U157" s="5"/>
      <c r="V157" s="5"/>
      <c r="W157" s="5"/>
      <c r="X157" s="5"/>
      <c r="Y157" s="5"/>
    </row>
    <row r="158" spans="1:25" ht="15.75" customHeight="1">
      <c r="A158" s="5"/>
      <c r="B158" s="5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5"/>
      <c r="T158" s="5"/>
      <c r="U158" s="5"/>
      <c r="V158" s="5"/>
      <c r="W158" s="5"/>
      <c r="X158" s="5"/>
      <c r="Y158" s="5"/>
    </row>
    <row r="159" spans="1:25" ht="15.75" customHeight="1">
      <c r="A159" s="5"/>
      <c r="B159" s="5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5"/>
      <c r="T159" s="5"/>
      <c r="U159" s="5"/>
      <c r="V159" s="5"/>
      <c r="W159" s="5"/>
      <c r="X159" s="5"/>
      <c r="Y159" s="5"/>
    </row>
    <row r="160" spans="1:25" ht="15.75" customHeight="1">
      <c r="A160" s="5"/>
      <c r="B160" s="5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5"/>
      <c r="T160" s="5"/>
      <c r="U160" s="5"/>
      <c r="V160" s="5"/>
      <c r="W160" s="5"/>
      <c r="X160" s="5"/>
      <c r="Y160" s="5"/>
    </row>
    <row r="161" spans="1:25" ht="15.75" customHeight="1">
      <c r="A161" s="5"/>
      <c r="B161" s="5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5"/>
      <c r="T161" s="5"/>
      <c r="U161" s="5"/>
      <c r="V161" s="5"/>
      <c r="W161" s="5"/>
      <c r="X161" s="5"/>
      <c r="Y161" s="5"/>
    </row>
    <row r="162" spans="1:25" ht="15.75" customHeight="1">
      <c r="A162" s="5"/>
      <c r="B162" s="5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5"/>
      <c r="T162" s="5"/>
      <c r="U162" s="5"/>
      <c r="V162" s="5"/>
      <c r="W162" s="5"/>
      <c r="X162" s="5"/>
      <c r="Y162" s="5"/>
    </row>
    <row r="163" spans="1:25" ht="15.75" customHeight="1">
      <c r="A163" s="5"/>
      <c r="B163" s="5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5"/>
      <c r="T163" s="5"/>
      <c r="U163" s="5"/>
      <c r="V163" s="5"/>
      <c r="W163" s="5"/>
      <c r="X163" s="5"/>
      <c r="Y163" s="5"/>
    </row>
    <row r="164" spans="1:25" ht="15.75" customHeight="1">
      <c r="A164" s="5"/>
      <c r="B164" s="5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5"/>
      <c r="T164" s="5"/>
      <c r="U164" s="5"/>
      <c r="V164" s="5"/>
      <c r="W164" s="5"/>
      <c r="X164" s="5"/>
      <c r="Y164" s="5"/>
    </row>
    <row r="165" spans="1:25" ht="15.75" customHeight="1">
      <c r="A165" s="5"/>
      <c r="B165" s="5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5"/>
      <c r="T165" s="5"/>
      <c r="U165" s="5"/>
      <c r="V165" s="5"/>
      <c r="W165" s="5"/>
      <c r="X165" s="5"/>
      <c r="Y165" s="5"/>
    </row>
    <row r="166" spans="1:25" ht="15.75" customHeight="1">
      <c r="A166" s="5"/>
      <c r="B166" s="5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5"/>
      <c r="T166" s="5"/>
      <c r="U166" s="5"/>
      <c r="V166" s="5"/>
      <c r="W166" s="5"/>
      <c r="X166" s="5"/>
      <c r="Y166" s="5"/>
    </row>
    <row r="167" spans="1:25" ht="15.75" customHeight="1">
      <c r="A167" s="5"/>
      <c r="B167" s="5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5"/>
      <c r="T167" s="5"/>
      <c r="U167" s="5"/>
      <c r="V167" s="5"/>
      <c r="W167" s="5"/>
      <c r="X167" s="5"/>
      <c r="Y167" s="5"/>
    </row>
    <row r="168" spans="1:25" ht="15.75" customHeight="1">
      <c r="A168" s="5"/>
      <c r="B168" s="5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5"/>
      <c r="T168" s="5"/>
      <c r="U168" s="5"/>
      <c r="V168" s="5"/>
      <c r="W168" s="5"/>
      <c r="X168" s="5"/>
      <c r="Y168" s="5"/>
    </row>
    <row r="169" spans="1:25" ht="15.75" customHeight="1">
      <c r="A169" s="5"/>
      <c r="B169" s="5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5"/>
      <c r="T169" s="5"/>
      <c r="U169" s="5"/>
      <c r="V169" s="5"/>
      <c r="W169" s="5"/>
      <c r="X169" s="5"/>
      <c r="Y169" s="5"/>
    </row>
    <row r="170" spans="1:25" ht="15.75" customHeight="1">
      <c r="A170" s="5"/>
      <c r="B170" s="5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5"/>
      <c r="T170" s="5"/>
      <c r="U170" s="5"/>
      <c r="V170" s="5"/>
      <c r="W170" s="5"/>
      <c r="X170" s="5"/>
      <c r="Y170" s="5"/>
    </row>
    <row r="171" spans="1:25" ht="15.75" customHeight="1">
      <c r="A171" s="5"/>
      <c r="B171" s="5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5"/>
      <c r="T171" s="5"/>
      <c r="U171" s="5"/>
      <c r="V171" s="5"/>
      <c r="W171" s="5"/>
      <c r="X171" s="5"/>
      <c r="Y171" s="5"/>
    </row>
    <row r="172" spans="1:25" ht="15.75" customHeight="1">
      <c r="A172" s="5"/>
      <c r="B172" s="5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5"/>
      <c r="T172" s="5"/>
      <c r="U172" s="5"/>
      <c r="V172" s="5"/>
      <c r="W172" s="5"/>
      <c r="X172" s="5"/>
      <c r="Y172" s="5"/>
    </row>
    <row r="173" spans="1:25" ht="15.75" customHeight="1">
      <c r="A173" s="5"/>
      <c r="B173" s="5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5"/>
      <c r="T173" s="5"/>
      <c r="U173" s="5"/>
      <c r="V173" s="5"/>
      <c r="W173" s="5"/>
      <c r="X173" s="5"/>
      <c r="Y173" s="5"/>
    </row>
    <row r="174" spans="1:25" ht="15.75" customHeight="1">
      <c r="A174" s="5"/>
      <c r="B174" s="5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5"/>
      <c r="T174" s="5"/>
      <c r="U174" s="5"/>
      <c r="V174" s="5"/>
      <c r="W174" s="5"/>
      <c r="X174" s="5"/>
      <c r="Y174" s="5"/>
    </row>
    <row r="175" spans="1:25" ht="15.75" customHeight="1">
      <c r="A175" s="5"/>
      <c r="B175" s="5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5"/>
      <c r="T175" s="5"/>
      <c r="U175" s="5"/>
      <c r="V175" s="5"/>
      <c r="W175" s="5"/>
      <c r="X175" s="5"/>
      <c r="Y175" s="5"/>
    </row>
    <row r="176" spans="1:25" ht="15.75" customHeight="1">
      <c r="A176" s="5"/>
      <c r="B176" s="5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5"/>
      <c r="T176" s="5"/>
      <c r="U176" s="5"/>
      <c r="V176" s="5"/>
      <c r="W176" s="5"/>
      <c r="X176" s="5"/>
      <c r="Y176" s="5"/>
    </row>
    <row r="177" spans="1:25" ht="15.75" customHeight="1">
      <c r="A177" s="5"/>
      <c r="B177" s="5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5"/>
      <c r="T177" s="5"/>
      <c r="U177" s="5"/>
      <c r="V177" s="5"/>
      <c r="W177" s="5"/>
      <c r="X177" s="5"/>
      <c r="Y177" s="5"/>
    </row>
    <row r="178" spans="1:25" ht="15.75" customHeight="1">
      <c r="A178" s="5"/>
      <c r="B178" s="5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5"/>
      <c r="T178" s="5"/>
      <c r="U178" s="5"/>
      <c r="V178" s="5"/>
      <c r="W178" s="5"/>
      <c r="X178" s="5"/>
      <c r="Y178" s="5"/>
    </row>
    <row r="179" spans="1:25" ht="15.75" customHeight="1">
      <c r="A179" s="5"/>
      <c r="B179" s="5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5"/>
      <c r="T179" s="5"/>
      <c r="U179" s="5"/>
      <c r="V179" s="5"/>
      <c r="W179" s="5"/>
      <c r="X179" s="5"/>
      <c r="Y179" s="5"/>
    </row>
    <row r="180" spans="1:25" ht="15.75" customHeight="1">
      <c r="A180" s="5"/>
      <c r="B180" s="5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5"/>
      <c r="T180" s="5"/>
      <c r="U180" s="5"/>
      <c r="V180" s="5"/>
      <c r="W180" s="5"/>
      <c r="X180" s="5"/>
      <c r="Y180" s="5"/>
    </row>
    <row r="181" spans="1:25" ht="15.75" customHeight="1">
      <c r="A181" s="5"/>
      <c r="B181" s="5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5"/>
      <c r="T181" s="5"/>
      <c r="U181" s="5"/>
      <c r="V181" s="5"/>
      <c r="W181" s="5"/>
      <c r="X181" s="5"/>
      <c r="Y181" s="5"/>
    </row>
    <row r="182" spans="1:25" ht="15.75" customHeight="1">
      <c r="A182" s="5"/>
      <c r="B182" s="5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5"/>
      <c r="T182" s="5"/>
      <c r="U182" s="5"/>
      <c r="V182" s="5"/>
      <c r="W182" s="5"/>
      <c r="X182" s="5"/>
      <c r="Y182" s="5"/>
    </row>
    <row r="183" spans="1:25" ht="15.75" customHeight="1">
      <c r="A183" s="5"/>
      <c r="B183" s="5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5"/>
      <c r="T183" s="5"/>
      <c r="U183" s="5"/>
      <c r="V183" s="5"/>
      <c r="W183" s="5"/>
      <c r="X183" s="5"/>
      <c r="Y183" s="5"/>
    </row>
    <row r="184" spans="1:25" ht="15.75" customHeight="1">
      <c r="A184" s="5"/>
      <c r="B184" s="5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5"/>
      <c r="T184" s="5"/>
      <c r="U184" s="5"/>
      <c r="V184" s="5"/>
      <c r="W184" s="5"/>
      <c r="X184" s="5"/>
      <c r="Y184" s="5"/>
    </row>
    <row r="185" spans="1:25" ht="15.75" customHeight="1">
      <c r="A185" s="5"/>
      <c r="B185" s="5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5"/>
      <c r="T185" s="5"/>
      <c r="U185" s="5"/>
      <c r="V185" s="5"/>
      <c r="W185" s="5"/>
      <c r="X185" s="5"/>
      <c r="Y185" s="5"/>
    </row>
    <row r="186" spans="1:25" ht="15.75" customHeight="1">
      <c r="A186" s="5"/>
      <c r="B186" s="5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5"/>
      <c r="T186" s="5"/>
      <c r="U186" s="5"/>
      <c r="V186" s="5"/>
      <c r="W186" s="5"/>
      <c r="X186" s="5"/>
      <c r="Y186" s="5"/>
    </row>
    <row r="187" spans="1:25" ht="15.75" customHeight="1">
      <c r="A187" s="5"/>
      <c r="B187" s="5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5"/>
      <c r="T187" s="5"/>
      <c r="U187" s="5"/>
      <c r="V187" s="5"/>
      <c r="W187" s="5"/>
      <c r="X187" s="5"/>
      <c r="Y187" s="5"/>
    </row>
    <row r="188" spans="1:25" ht="15.75" customHeight="1">
      <c r="A188" s="5"/>
      <c r="B188" s="5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5"/>
      <c r="T188" s="5"/>
      <c r="U188" s="5"/>
      <c r="V188" s="5"/>
      <c r="W188" s="5"/>
      <c r="X188" s="5"/>
      <c r="Y188" s="5"/>
    </row>
    <row r="189" spans="1:25" ht="15.75" customHeight="1">
      <c r="A189" s="5"/>
      <c r="B189" s="5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5"/>
      <c r="T189" s="5"/>
      <c r="U189" s="5"/>
      <c r="V189" s="5"/>
      <c r="W189" s="5"/>
      <c r="X189" s="5"/>
      <c r="Y189" s="5"/>
    </row>
    <row r="190" spans="1:25" ht="15.75" customHeight="1">
      <c r="A190" s="5"/>
      <c r="B190" s="5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5"/>
      <c r="T190" s="5"/>
      <c r="U190" s="5"/>
      <c r="V190" s="5"/>
      <c r="W190" s="5"/>
      <c r="X190" s="5"/>
      <c r="Y190" s="5"/>
    </row>
    <row r="191" spans="1:25" ht="15.75" customHeight="1">
      <c r="A191" s="5"/>
      <c r="B191" s="5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5"/>
      <c r="T191" s="5"/>
      <c r="U191" s="5"/>
      <c r="V191" s="5"/>
      <c r="W191" s="5"/>
      <c r="X191" s="5"/>
      <c r="Y191" s="5"/>
    </row>
    <row r="192" spans="1:25" ht="15.75" customHeight="1">
      <c r="A192" s="5"/>
      <c r="B192" s="5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5"/>
      <c r="T192" s="5"/>
      <c r="U192" s="5"/>
      <c r="V192" s="5"/>
      <c r="W192" s="5"/>
      <c r="X192" s="5"/>
      <c r="Y192" s="5"/>
    </row>
    <row r="193" spans="1:25" ht="15.75" customHeight="1">
      <c r="A193" s="5"/>
      <c r="B193" s="5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5"/>
      <c r="T193" s="5"/>
      <c r="U193" s="5"/>
      <c r="V193" s="5"/>
      <c r="W193" s="5"/>
      <c r="X193" s="5"/>
      <c r="Y193" s="5"/>
    </row>
    <row r="194" spans="1:25" ht="15.75" customHeight="1">
      <c r="A194" s="5"/>
      <c r="B194" s="5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5"/>
      <c r="T194" s="5"/>
      <c r="U194" s="5"/>
      <c r="V194" s="5"/>
      <c r="W194" s="5"/>
      <c r="X194" s="5"/>
      <c r="Y194" s="5"/>
    </row>
    <row r="195" spans="1:25" ht="15.75" customHeight="1">
      <c r="A195" s="5"/>
      <c r="B195" s="5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5"/>
      <c r="T195" s="5"/>
      <c r="U195" s="5"/>
      <c r="V195" s="5"/>
      <c r="W195" s="5"/>
      <c r="X195" s="5"/>
      <c r="Y195" s="5"/>
    </row>
    <row r="196" spans="1:25" ht="15.75" customHeight="1">
      <c r="A196" s="5"/>
      <c r="B196" s="5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5"/>
      <c r="T196" s="5"/>
      <c r="U196" s="5"/>
      <c r="V196" s="5"/>
      <c r="W196" s="5"/>
      <c r="X196" s="5"/>
      <c r="Y196" s="5"/>
    </row>
    <row r="197" spans="1:25" ht="15.75" customHeight="1">
      <c r="A197" s="5"/>
      <c r="B197" s="5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5"/>
      <c r="T197" s="5"/>
      <c r="U197" s="5"/>
      <c r="V197" s="5"/>
      <c r="W197" s="5"/>
      <c r="X197" s="5"/>
      <c r="Y197" s="5"/>
    </row>
    <row r="198" spans="1:25" ht="15.75" customHeight="1">
      <c r="A198" s="5"/>
      <c r="B198" s="5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5"/>
      <c r="T198" s="5"/>
      <c r="U198" s="5"/>
      <c r="V198" s="5"/>
      <c r="W198" s="5"/>
      <c r="X198" s="5"/>
      <c r="Y198" s="5"/>
    </row>
    <row r="199" spans="1:25" ht="15.75" customHeight="1">
      <c r="A199" s="5"/>
      <c r="B199" s="5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5"/>
      <c r="T199" s="5"/>
      <c r="U199" s="5"/>
      <c r="V199" s="5"/>
      <c r="W199" s="5"/>
      <c r="X199" s="5"/>
      <c r="Y199" s="5"/>
    </row>
    <row r="200" spans="1:25" ht="15.75" customHeight="1">
      <c r="A200" s="5"/>
      <c r="B200" s="5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5"/>
      <c r="T200" s="5"/>
      <c r="U200" s="5"/>
      <c r="V200" s="5"/>
      <c r="W200" s="5"/>
      <c r="X200" s="5"/>
      <c r="Y200" s="5"/>
    </row>
    <row r="201" spans="1:25" ht="15.75" customHeight="1">
      <c r="A201" s="5"/>
      <c r="B201" s="5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5"/>
      <c r="T201" s="5"/>
      <c r="U201" s="5"/>
      <c r="V201" s="5"/>
      <c r="W201" s="5"/>
      <c r="X201" s="5"/>
      <c r="Y201" s="5"/>
    </row>
    <row r="202" spans="1:25" ht="15.75" customHeight="1">
      <c r="A202" s="5"/>
      <c r="B202" s="5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5"/>
      <c r="T202" s="5"/>
      <c r="U202" s="5"/>
      <c r="V202" s="5"/>
      <c r="W202" s="5"/>
      <c r="X202" s="5"/>
      <c r="Y202" s="5"/>
    </row>
    <row r="203" spans="1:25" ht="15.75" customHeight="1">
      <c r="A203" s="5"/>
      <c r="B203" s="5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5"/>
      <c r="T203" s="5"/>
      <c r="U203" s="5"/>
      <c r="V203" s="5"/>
      <c r="W203" s="5"/>
      <c r="X203" s="5"/>
      <c r="Y203" s="5"/>
    </row>
    <row r="204" spans="1:25" ht="15.75" customHeight="1">
      <c r="A204" s="5"/>
      <c r="B204" s="5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5"/>
      <c r="T204" s="5"/>
      <c r="U204" s="5"/>
      <c r="V204" s="5"/>
      <c r="W204" s="5"/>
      <c r="X204" s="5"/>
      <c r="Y204" s="5"/>
    </row>
    <row r="205" spans="1:25" ht="15.75" customHeight="1">
      <c r="A205" s="5"/>
      <c r="B205" s="5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5"/>
      <c r="T205" s="5"/>
      <c r="U205" s="5"/>
      <c r="V205" s="5"/>
      <c r="W205" s="5"/>
      <c r="X205" s="5"/>
      <c r="Y205" s="5"/>
    </row>
    <row r="206" spans="1:25" ht="15.75" customHeight="1">
      <c r="A206" s="5"/>
      <c r="B206" s="5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5"/>
      <c r="T206" s="5"/>
      <c r="U206" s="5"/>
      <c r="V206" s="5"/>
      <c r="W206" s="5"/>
      <c r="X206" s="5"/>
      <c r="Y206" s="5"/>
    </row>
    <row r="207" spans="1:25" ht="15.75" customHeight="1">
      <c r="A207" s="5"/>
      <c r="B207" s="5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5"/>
      <c r="T207" s="5"/>
      <c r="U207" s="5"/>
      <c r="V207" s="5"/>
      <c r="W207" s="5"/>
      <c r="X207" s="5"/>
      <c r="Y207" s="5"/>
    </row>
    <row r="208" spans="1:25" ht="15.75" customHeight="1">
      <c r="A208" s="5"/>
      <c r="B208" s="5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5"/>
      <c r="T208" s="5"/>
      <c r="U208" s="5"/>
      <c r="V208" s="5"/>
      <c r="W208" s="5"/>
      <c r="X208" s="5"/>
      <c r="Y208" s="5"/>
    </row>
    <row r="209" spans="1:25" ht="15.75" customHeight="1">
      <c r="A209" s="5"/>
      <c r="B209" s="5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5"/>
      <c r="T209" s="5"/>
      <c r="U209" s="5"/>
      <c r="V209" s="5"/>
      <c r="W209" s="5"/>
      <c r="X209" s="5"/>
      <c r="Y209" s="5"/>
    </row>
    <row r="210" spans="1:25" ht="15.75" customHeight="1">
      <c r="A210" s="5"/>
      <c r="B210" s="5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5"/>
      <c r="T210" s="5"/>
      <c r="U210" s="5"/>
      <c r="V210" s="5"/>
      <c r="W210" s="5"/>
      <c r="X210" s="5"/>
      <c r="Y210" s="5"/>
    </row>
    <row r="211" spans="1:25" ht="15.75" customHeight="1">
      <c r="A211" s="5"/>
      <c r="B211" s="5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5"/>
      <c r="T211" s="5"/>
      <c r="U211" s="5"/>
      <c r="V211" s="5"/>
      <c r="W211" s="5"/>
      <c r="X211" s="5"/>
      <c r="Y211" s="5"/>
    </row>
    <row r="212" spans="1:25" ht="15.75" customHeight="1">
      <c r="A212" s="5"/>
      <c r="B212" s="5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5"/>
      <c r="T212" s="5"/>
      <c r="U212" s="5"/>
      <c r="V212" s="5"/>
      <c r="W212" s="5"/>
      <c r="X212" s="5"/>
      <c r="Y212" s="5"/>
    </row>
    <row r="213" spans="1:25" ht="15.75" customHeight="1">
      <c r="A213" s="5"/>
      <c r="B213" s="5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5"/>
      <c r="T213" s="5"/>
      <c r="U213" s="5"/>
      <c r="V213" s="5"/>
      <c r="W213" s="5"/>
      <c r="X213" s="5"/>
      <c r="Y213" s="5"/>
    </row>
    <row r="214" spans="1:25" ht="15.75" customHeight="1">
      <c r="A214" s="5"/>
      <c r="B214" s="5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5"/>
      <c r="T214" s="5"/>
      <c r="U214" s="5"/>
      <c r="V214" s="5"/>
      <c r="W214" s="5"/>
      <c r="X214" s="5"/>
      <c r="Y214" s="5"/>
    </row>
    <row r="215" spans="1:25" ht="15.75" customHeight="1">
      <c r="A215" s="5"/>
      <c r="B215" s="5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5"/>
      <c r="T215" s="5"/>
      <c r="U215" s="5"/>
      <c r="V215" s="5"/>
      <c r="W215" s="5"/>
      <c r="X215" s="5"/>
      <c r="Y215" s="5"/>
    </row>
    <row r="216" spans="1:25" ht="15.75" customHeight="1">
      <c r="A216" s="5"/>
      <c r="B216" s="5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5"/>
      <c r="T216" s="5"/>
      <c r="U216" s="5"/>
      <c r="V216" s="5"/>
      <c r="W216" s="5"/>
      <c r="X216" s="5"/>
      <c r="Y216" s="5"/>
    </row>
    <row r="217" spans="1:25" ht="15.75" customHeight="1">
      <c r="A217" s="5"/>
      <c r="B217" s="5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5"/>
      <c r="T217" s="5"/>
      <c r="U217" s="5"/>
      <c r="V217" s="5"/>
      <c r="W217" s="5"/>
      <c r="X217" s="5"/>
      <c r="Y217" s="5"/>
    </row>
    <row r="218" spans="1:25" ht="15.75" customHeight="1">
      <c r="A218" s="5"/>
      <c r="B218" s="5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5"/>
      <c r="T218" s="5"/>
      <c r="U218" s="5"/>
      <c r="V218" s="5"/>
      <c r="W218" s="5"/>
      <c r="X218" s="5"/>
      <c r="Y218" s="5"/>
    </row>
    <row r="219" spans="1:25" ht="15.75" customHeight="1">
      <c r="A219" s="5"/>
      <c r="B219" s="5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5"/>
      <c r="T219" s="5"/>
      <c r="U219" s="5"/>
      <c r="V219" s="5"/>
      <c r="W219" s="5"/>
      <c r="X219" s="5"/>
      <c r="Y219" s="5"/>
    </row>
    <row r="220" spans="1:25" ht="15.75" customHeight="1">
      <c r="A220" s="5"/>
      <c r="B220" s="5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5"/>
      <c r="T220" s="5"/>
      <c r="U220" s="5"/>
      <c r="V220" s="5"/>
      <c r="W220" s="5"/>
      <c r="X220" s="5"/>
      <c r="Y220" s="5"/>
    </row>
    <row r="221" spans="1:25" ht="15.75" customHeight="1">
      <c r="A221" s="5"/>
      <c r="B221" s="5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5"/>
      <c r="T221" s="5"/>
      <c r="U221" s="5"/>
      <c r="V221" s="5"/>
      <c r="W221" s="5"/>
      <c r="X221" s="5"/>
      <c r="Y221" s="5"/>
    </row>
    <row r="222" spans="1:25" ht="15.75" customHeight="1">
      <c r="A222" s="5"/>
      <c r="B222" s="5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5"/>
      <c r="T222" s="5"/>
      <c r="U222" s="5"/>
      <c r="V222" s="5"/>
      <c r="W222" s="5"/>
      <c r="X222" s="5"/>
      <c r="Y222" s="5"/>
    </row>
    <row r="223" spans="1:25" ht="15.75" customHeight="1">
      <c r="A223" s="5"/>
      <c r="B223" s="5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5"/>
      <c r="T223" s="5"/>
      <c r="U223" s="5"/>
      <c r="V223" s="5"/>
      <c r="W223" s="5"/>
      <c r="X223" s="5"/>
      <c r="Y223" s="5"/>
    </row>
    <row r="224" spans="1:25" ht="15.75" customHeight="1">
      <c r="A224" s="5"/>
      <c r="B224" s="5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5"/>
      <c r="T224" s="5"/>
      <c r="U224" s="5"/>
      <c r="V224" s="5"/>
      <c r="W224" s="5"/>
      <c r="X224" s="5"/>
      <c r="Y224" s="5"/>
    </row>
    <row r="225" spans="1:25" ht="15.75" customHeight="1">
      <c r="A225" s="5"/>
      <c r="B225" s="5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5"/>
      <c r="T225" s="5"/>
      <c r="U225" s="5"/>
      <c r="V225" s="5"/>
      <c r="W225" s="5"/>
      <c r="X225" s="5"/>
      <c r="Y225" s="5"/>
    </row>
    <row r="226" spans="1:25" ht="15.75" customHeight="1">
      <c r="A226" s="5"/>
      <c r="B226" s="5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5"/>
      <c r="T226" s="5"/>
      <c r="U226" s="5"/>
      <c r="V226" s="5"/>
      <c r="W226" s="5"/>
      <c r="X226" s="5"/>
      <c r="Y226" s="5"/>
    </row>
    <row r="227" spans="1:25" ht="15.75" customHeight="1">
      <c r="A227" s="5"/>
      <c r="B227" s="5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5"/>
      <c r="T227" s="5"/>
      <c r="U227" s="5"/>
      <c r="V227" s="5"/>
      <c r="W227" s="5"/>
      <c r="X227" s="5"/>
      <c r="Y227" s="5"/>
    </row>
    <row r="228" spans="1:25" ht="15.75" customHeight="1">
      <c r="A228" s="5"/>
      <c r="B228" s="5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5"/>
      <c r="T228" s="5"/>
      <c r="U228" s="5"/>
      <c r="V228" s="5"/>
      <c r="W228" s="5"/>
      <c r="X228" s="5"/>
      <c r="Y228" s="5"/>
    </row>
    <row r="229" spans="1:25" ht="15.75" customHeight="1">
      <c r="A229" s="5"/>
      <c r="B229" s="5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5"/>
      <c r="T229" s="5"/>
      <c r="U229" s="5"/>
      <c r="V229" s="5"/>
      <c r="W229" s="5"/>
      <c r="X229" s="5"/>
      <c r="Y229" s="5"/>
    </row>
    <row r="230" spans="1:25" ht="15.75" customHeight="1">
      <c r="A230" s="5"/>
      <c r="B230" s="5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5"/>
      <c r="T230" s="5"/>
      <c r="U230" s="5"/>
      <c r="V230" s="5"/>
      <c r="W230" s="5"/>
      <c r="X230" s="5"/>
      <c r="Y230" s="5"/>
    </row>
    <row r="231" spans="1:25" ht="15.75" customHeight="1">
      <c r="A231" s="5"/>
      <c r="B231" s="5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5"/>
      <c r="T231" s="5"/>
      <c r="U231" s="5"/>
      <c r="V231" s="5"/>
      <c r="W231" s="5"/>
      <c r="X231" s="5"/>
      <c r="Y231" s="5"/>
    </row>
    <row r="232" spans="1:25" ht="15.75" customHeight="1">
      <c r="A232" s="5"/>
      <c r="B232" s="5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5"/>
      <c r="T232" s="5"/>
      <c r="U232" s="5"/>
      <c r="V232" s="5"/>
      <c r="W232" s="5"/>
      <c r="X232" s="5"/>
      <c r="Y232" s="5"/>
    </row>
    <row r="233" spans="1:25" ht="15.75" customHeight="1">
      <c r="A233" s="5"/>
      <c r="B233" s="5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5"/>
      <c r="T233" s="5"/>
      <c r="U233" s="5"/>
      <c r="V233" s="5"/>
      <c r="W233" s="5"/>
      <c r="X233" s="5"/>
      <c r="Y233" s="5"/>
    </row>
    <row r="234" spans="1:25" ht="15.75" customHeight="1">
      <c r="A234" s="5"/>
      <c r="B234" s="5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5"/>
      <c r="T234" s="5"/>
      <c r="U234" s="5"/>
      <c r="V234" s="5"/>
      <c r="W234" s="5"/>
      <c r="X234" s="5"/>
      <c r="Y234" s="5"/>
    </row>
    <row r="235" spans="1:25" ht="15.75" customHeight="1">
      <c r="A235" s="5"/>
      <c r="B235" s="5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5"/>
      <c r="T235" s="5"/>
      <c r="U235" s="5"/>
      <c r="V235" s="5"/>
      <c r="W235" s="5"/>
      <c r="X235" s="5"/>
      <c r="Y235" s="5"/>
    </row>
    <row r="236" spans="1:25" ht="15.75" customHeight="1">
      <c r="A236" s="5"/>
      <c r="B236" s="5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5"/>
      <c r="T236" s="5"/>
      <c r="U236" s="5"/>
      <c r="V236" s="5"/>
      <c r="W236" s="5"/>
      <c r="X236" s="5"/>
      <c r="Y236" s="5"/>
    </row>
    <row r="237" spans="1:25" ht="15.75" customHeight="1">
      <c r="A237" s="5"/>
      <c r="B237" s="5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5"/>
      <c r="T237" s="5"/>
      <c r="U237" s="5"/>
      <c r="V237" s="5"/>
      <c r="W237" s="5"/>
      <c r="X237" s="5"/>
      <c r="Y237" s="5"/>
    </row>
    <row r="238" spans="1:25" ht="15.75" customHeight="1">
      <c r="A238" s="5"/>
      <c r="B238" s="5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5"/>
      <c r="T238" s="5"/>
      <c r="U238" s="5"/>
      <c r="V238" s="5"/>
      <c r="W238" s="5"/>
      <c r="X238" s="5"/>
      <c r="Y238" s="5"/>
    </row>
    <row r="239" spans="1:25" ht="15.75" customHeight="1">
      <c r="A239" s="5"/>
      <c r="B239" s="5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5"/>
      <c r="T239" s="5"/>
      <c r="U239" s="5"/>
      <c r="V239" s="5"/>
      <c r="W239" s="5"/>
      <c r="X239" s="5"/>
      <c r="Y239" s="5"/>
    </row>
    <row r="240" spans="1:25" ht="15.75" customHeight="1">
      <c r="A240" s="5"/>
      <c r="B240" s="5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5"/>
      <c r="T240" s="5"/>
      <c r="U240" s="5"/>
      <c r="V240" s="5"/>
      <c r="W240" s="5"/>
      <c r="X240" s="5"/>
      <c r="Y240" s="5"/>
    </row>
    <row r="241" spans="1:25" ht="15.75" customHeight="1">
      <c r="A241" s="5"/>
      <c r="B241" s="5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5"/>
      <c r="T241" s="5"/>
      <c r="U241" s="5"/>
      <c r="V241" s="5"/>
      <c r="W241" s="5"/>
      <c r="X241" s="5"/>
      <c r="Y241" s="5"/>
    </row>
    <row r="242" spans="1:25" ht="15.75" customHeight="1">
      <c r="A242" s="5"/>
      <c r="B242" s="5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5"/>
      <c r="T242" s="5"/>
      <c r="U242" s="5"/>
      <c r="V242" s="5"/>
      <c r="W242" s="5"/>
      <c r="X242" s="5"/>
      <c r="Y242" s="5"/>
    </row>
    <row r="243" spans="1:25" ht="15.75" customHeight="1">
      <c r="A243" s="5"/>
      <c r="B243" s="5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5"/>
      <c r="T243" s="5"/>
      <c r="U243" s="5"/>
      <c r="V243" s="5"/>
      <c r="W243" s="5"/>
      <c r="X243" s="5"/>
      <c r="Y243" s="5"/>
    </row>
    <row r="244" spans="1:25" ht="15.75" customHeight="1">
      <c r="A244" s="5"/>
      <c r="B244" s="5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5"/>
      <c r="T244" s="5"/>
      <c r="U244" s="5"/>
      <c r="V244" s="5"/>
      <c r="W244" s="5"/>
      <c r="X244" s="5"/>
      <c r="Y244" s="5"/>
    </row>
    <row r="245" spans="1:2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</sheetData>
  <mergeCells count="3">
    <mergeCell ref="A1:A2"/>
    <mergeCell ref="C1:N1"/>
    <mergeCell ref="O1:R1"/>
  </mergeCells>
  <conditionalFormatting sqref="C39:R39 T39 C47:R48 T47:T48">
    <cfRule type="cellIs" dxfId="1" priority="1" operator="greaterThan">
      <formula>0</formula>
    </cfRule>
    <cfRule type="cellIs" dxfId="0" priority="2" operator="lessThanOrEqual">
      <formula>0</formula>
    </cfRule>
  </conditionalFormatting>
  <pageMargins left="0.7" right="0.7" top="0.75" bottom="0.75" header="0" footer="0"/>
  <pageSetup paperSize="8" orientation="landscape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E06666"/>
  </sheetPr>
  <dimension ref="A1:Z1000"/>
  <sheetViews>
    <sheetView topLeftCell="BA1" workbookViewId="0">
      <selection activeCell="B2" sqref="B2:S7"/>
    </sheetView>
  </sheetViews>
  <sheetFormatPr baseColWidth="10" defaultColWidth="11.1640625" defaultRowHeight="15" customHeight="1"/>
  <cols>
    <col min="1" max="1" width="8.33203125" customWidth="1"/>
    <col min="2" max="2" width="20.83203125" bestFit="1" customWidth="1"/>
    <col min="3" max="3" width="14.1640625" bestFit="1" customWidth="1"/>
    <col min="4" max="4" width="10.5" bestFit="1" customWidth="1"/>
    <col min="5" max="5" width="9.6640625" bestFit="1" customWidth="1"/>
    <col min="6" max="6" width="7.33203125" bestFit="1" customWidth="1"/>
    <col min="7" max="7" width="7.1640625" bestFit="1" customWidth="1"/>
    <col min="8" max="8" width="8.33203125" bestFit="1" customWidth="1"/>
    <col min="9" max="9" width="8.1640625" bestFit="1" customWidth="1"/>
    <col min="10" max="10" width="7.5" bestFit="1" customWidth="1"/>
    <col min="11" max="13" width="14.1640625" bestFit="1" customWidth="1"/>
    <col min="14" max="14" width="13" bestFit="1" customWidth="1"/>
    <col min="15" max="15" width="10.1640625" bestFit="1" customWidth="1"/>
    <col min="16" max="16" width="10.5" bestFit="1" customWidth="1"/>
    <col min="17" max="17" width="9.6640625" bestFit="1" customWidth="1"/>
    <col min="18" max="18" width="7.33203125" bestFit="1" customWidth="1"/>
    <col min="19" max="19" width="7.1640625" bestFit="1" customWidth="1"/>
    <col min="20" max="26" width="8.33203125" customWidth="1"/>
  </cols>
  <sheetData>
    <row r="1" spans="1:26" ht="16">
      <c r="A1" s="1"/>
      <c r="B1" s="37"/>
      <c r="C1" s="1"/>
      <c r="D1" s="70">
        <v>2025</v>
      </c>
      <c r="E1" s="71"/>
      <c r="F1" s="71"/>
      <c r="G1" s="71"/>
      <c r="H1" s="71"/>
      <c r="I1" s="71"/>
      <c r="J1" s="71"/>
      <c r="K1" s="71"/>
      <c r="L1" s="71"/>
      <c r="M1" s="71"/>
      <c r="N1" s="71"/>
      <c r="O1" s="72"/>
      <c r="P1" s="70">
        <v>2026</v>
      </c>
      <c r="Q1" s="71"/>
      <c r="R1" s="71"/>
      <c r="S1" s="72"/>
      <c r="T1" s="1"/>
      <c r="U1" s="1"/>
      <c r="V1" s="1"/>
      <c r="W1" s="1"/>
      <c r="X1" s="1"/>
      <c r="Y1" s="1"/>
      <c r="Z1" s="1"/>
    </row>
    <row r="2" spans="1:26" ht="16">
      <c r="A2" s="1"/>
      <c r="B2" s="37"/>
      <c r="C2" s="1"/>
      <c r="D2" s="2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2" t="s">
        <v>1</v>
      </c>
      <c r="Q2" s="3" t="s">
        <v>2</v>
      </c>
      <c r="R2" s="3" t="s">
        <v>3</v>
      </c>
      <c r="S2" s="3" t="s">
        <v>4</v>
      </c>
      <c r="T2" s="1"/>
      <c r="U2" s="1"/>
      <c r="V2" s="1"/>
      <c r="W2" s="1"/>
      <c r="X2" s="1"/>
      <c r="Y2" s="1"/>
      <c r="Z2" s="1"/>
    </row>
    <row r="3" spans="1:26" ht="16">
      <c r="A3" s="18"/>
      <c r="B3" s="24" t="s">
        <v>88</v>
      </c>
      <c r="C3" s="24">
        <f>SUM(D3:S3)</f>
        <v>452000</v>
      </c>
      <c r="D3" s="24">
        <f t="shared" ref="D3:S3" si="0">SUM(D4:D134)</f>
        <v>0</v>
      </c>
      <c r="E3" s="24">
        <f t="shared" si="0"/>
        <v>0</v>
      </c>
      <c r="F3" s="24">
        <f t="shared" si="0"/>
        <v>0</v>
      </c>
      <c r="G3" s="24">
        <f t="shared" si="0"/>
        <v>0</v>
      </c>
      <c r="H3" s="24">
        <f t="shared" si="0"/>
        <v>0</v>
      </c>
      <c r="I3" s="24">
        <f t="shared" si="0"/>
        <v>0</v>
      </c>
      <c r="J3" s="24">
        <f t="shared" si="0"/>
        <v>0</v>
      </c>
      <c r="K3" s="24">
        <f t="shared" si="0"/>
        <v>116000</v>
      </c>
      <c r="L3" s="24">
        <f t="shared" si="0"/>
        <v>166000</v>
      </c>
      <c r="M3" s="24">
        <f t="shared" si="0"/>
        <v>120000</v>
      </c>
      <c r="N3" s="24">
        <f t="shared" si="0"/>
        <v>50000</v>
      </c>
      <c r="O3" s="24">
        <f t="shared" si="0"/>
        <v>0</v>
      </c>
      <c r="P3" s="24">
        <f t="shared" si="0"/>
        <v>0</v>
      </c>
      <c r="Q3" s="24">
        <f t="shared" si="0"/>
        <v>0</v>
      </c>
      <c r="R3" s="24">
        <f t="shared" si="0"/>
        <v>0</v>
      </c>
      <c r="S3" s="24">
        <f t="shared" si="0"/>
        <v>0</v>
      </c>
      <c r="U3" s="18"/>
      <c r="V3" s="18"/>
      <c r="W3" s="18"/>
      <c r="X3" s="18"/>
      <c r="Y3" s="18"/>
      <c r="Z3" s="18"/>
    </row>
    <row r="4" spans="1:26" ht="16">
      <c r="A4" s="5"/>
      <c r="B4" s="59" t="s">
        <v>89</v>
      </c>
      <c r="C4" s="40">
        <f t="shared" ref="C4:C68" si="1">SUM(D4:S4)</f>
        <v>232000</v>
      </c>
      <c r="D4" s="39"/>
      <c r="E4" s="39"/>
      <c r="F4" s="39"/>
      <c r="G4" s="41"/>
      <c r="H4" s="40"/>
      <c r="I4" s="40"/>
      <c r="J4" s="40"/>
      <c r="K4" s="40">
        <v>116000</v>
      </c>
      <c r="L4" s="40">
        <v>116000</v>
      </c>
      <c r="M4" s="40"/>
      <c r="N4" s="39"/>
      <c r="O4" s="39"/>
      <c r="P4" s="39"/>
      <c r="Q4" s="39"/>
      <c r="R4" s="39"/>
      <c r="S4" s="39"/>
      <c r="T4" s="5"/>
      <c r="U4" s="5"/>
      <c r="V4" s="5"/>
      <c r="W4" s="5"/>
      <c r="X4" s="5"/>
      <c r="Y4" s="5"/>
      <c r="Z4" s="5"/>
    </row>
    <row r="5" spans="1:26" ht="16">
      <c r="A5" s="5"/>
      <c r="B5" s="47" t="s">
        <v>90</v>
      </c>
      <c r="C5" s="40">
        <f t="shared" si="1"/>
        <v>120000</v>
      </c>
      <c r="D5" s="9"/>
      <c r="E5" s="9"/>
      <c r="F5" s="9"/>
      <c r="G5" s="8"/>
      <c r="H5" s="9"/>
      <c r="I5" s="8"/>
      <c r="J5" s="8"/>
      <c r="K5" s="8"/>
      <c r="L5" s="8"/>
      <c r="M5" s="8">
        <v>120000</v>
      </c>
      <c r="N5" s="9"/>
      <c r="O5" s="9"/>
      <c r="P5" s="9"/>
      <c r="Q5" s="9"/>
      <c r="R5" s="9"/>
      <c r="S5" s="9"/>
      <c r="T5" s="5"/>
      <c r="U5" s="5"/>
      <c r="V5" s="5"/>
      <c r="W5" s="5"/>
      <c r="X5" s="5"/>
      <c r="Y5" s="5"/>
      <c r="Z5" s="5"/>
    </row>
    <row r="6" spans="1:26" ht="16">
      <c r="A6" s="5"/>
      <c r="B6" s="47" t="s">
        <v>91</v>
      </c>
      <c r="C6" s="40">
        <f t="shared" si="1"/>
        <v>100000</v>
      </c>
      <c r="D6" s="9"/>
      <c r="E6" s="9"/>
      <c r="F6" s="9"/>
      <c r="G6" s="8"/>
      <c r="H6" s="9"/>
      <c r="I6" s="8"/>
      <c r="J6" s="8"/>
      <c r="K6" s="8"/>
      <c r="L6" s="8">
        <v>50000</v>
      </c>
      <c r="M6" s="8">
        <v>0</v>
      </c>
      <c r="N6" s="8">
        <v>50000</v>
      </c>
      <c r="O6" s="9"/>
      <c r="P6" s="9"/>
      <c r="Q6" s="9"/>
      <c r="R6" s="9"/>
      <c r="S6" s="9"/>
      <c r="T6" s="5"/>
      <c r="U6" s="5"/>
      <c r="V6" s="5"/>
      <c r="W6" s="5"/>
      <c r="X6" s="5"/>
      <c r="Y6" s="5"/>
      <c r="Z6" s="5"/>
    </row>
    <row r="7" spans="1:26" ht="16">
      <c r="A7" s="5"/>
      <c r="B7" s="56"/>
      <c r="C7" s="40">
        <f t="shared" si="1"/>
        <v>0</v>
      </c>
      <c r="D7" s="9"/>
      <c r="E7" s="9"/>
      <c r="F7" s="9"/>
      <c r="G7" s="9"/>
      <c r="H7" s="8"/>
      <c r="I7" s="8"/>
      <c r="J7" s="8"/>
      <c r="K7" s="8"/>
      <c r="L7" s="8"/>
      <c r="M7" s="8"/>
      <c r="N7" s="8"/>
      <c r="O7" s="8"/>
      <c r="P7" s="9"/>
      <c r="Q7" s="9"/>
      <c r="R7" s="9"/>
      <c r="S7" s="9"/>
      <c r="T7" s="5"/>
      <c r="U7" s="5"/>
      <c r="V7" s="5"/>
      <c r="W7" s="5"/>
      <c r="X7" s="5"/>
      <c r="Y7" s="5"/>
      <c r="Z7" s="5"/>
    </row>
    <row r="8" spans="1:26" ht="16">
      <c r="A8" s="5"/>
      <c r="B8" s="9"/>
      <c r="C8" s="40">
        <f t="shared" si="1"/>
        <v>0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5"/>
      <c r="U8" s="5"/>
      <c r="V8" s="5"/>
      <c r="W8" s="5"/>
      <c r="X8" s="5"/>
      <c r="Y8" s="5"/>
      <c r="Z8" s="5"/>
    </row>
    <row r="9" spans="1:26" ht="16">
      <c r="A9" s="5"/>
      <c r="B9" s="9"/>
      <c r="C9" s="40">
        <f t="shared" si="1"/>
        <v>0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5"/>
      <c r="U9" s="5"/>
      <c r="V9" s="5"/>
      <c r="W9" s="5"/>
      <c r="X9" s="5"/>
      <c r="Y9" s="5"/>
      <c r="Z9" s="5"/>
    </row>
    <row r="10" spans="1:26" ht="16">
      <c r="A10" s="5"/>
      <c r="B10" s="9"/>
      <c r="C10" s="40">
        <f t="shared" si="1"/>
        <v>0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5"/>
      <c r="U10" s="5"/>
      <c r="V10" s="5"/>
      <c r="W10" s="5"/>
      <c r="X10" s="5"/>
      <c r="Y10" s="5"/>
      <c r="Z10" s="5"/>
    </row>
    <row r="11" spans="1:26" ht="16">
      <c r="A11" s="5"/>
      <c r="B11" s="9"/>
      <c r="C11" s="40">
        <f t="shared" si="1"/>
        <v>0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5"/>
      <c r="U11" s="5"/>
      <c r="V11" s="5"/>
      <c r="W11" s="5"/>
      <c r="X11" s="5"/>
      <c r="Y11" s="5"/>
      <c r="Z11" s="5"/>
    </row>
    <row r="12" spans="1:26" ht="16">
      <c r="A12" s="5"/>
      <c r="B12" s="9"/>
      <c r="C12" s="40">
        <f t="shared" si="1"/>
        <v>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5"/>
      <c r="U12" s="5"/>
      <c r="V12" s="5"/>
      <c r="W12" s="5"/>
      <c r="X12" s="5"/>
      <c r="Y12" s="5"/>
      <c r="Z12" s="5"/>
    </row>
    <row r="13" spans="1:26" ht="16">
      <c r="A13" s="5"/>
      <c r="B13" s="9"/>
      <c r="C13" s="40">
        <f t="shared" si="1"/>
        <v>0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5"/>
      <c r="U13" s="5"/>
      <c r="V13" s="5"/>
      <c r="W13" s="5"/>
      <c r="X13" s="5"/>
      <c r="Y13" s="5"/>
      <c r="Z13" s="5"/>
    </row>
    <row r="14" spans="1:26" ht="16">
      <c r="A14" s="5"/>
      <c r="B14" s="9"/>
      <c r="C14" s="40">
        <f t="shared" si="1"/>
        <v>0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5"/>
      <c r="U14" s="5"/>
      <c r="V14" s="5"/>
      <c r="W14" s="5"/>
      <c r="X14" s="5"/>
      <c r="Y14" s="5"/>
      <c r="Z14" s="5"/>
    </row>
    <row r="15" spans="1:26" ht="16">
      <c r="A15" s="5"/>
      <c r="B15" s="8"/>
      <c r="C15" s="40">
        <f t="shared" si="1"/>
        <v>0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5"/>
      <c r="U15" s="5"/>
      <c r="V15" s="5"/>
      <c r="W15" s="5"/>
      <c r="X15" s="5"/>
      <c r="Y15" s="5"/>
      <c r="Z15" s="5"/>
    </row>
    <row r="16" spans="1:26" ht="16">
      <c r="A16" s="5"/>
      <c r="B16" s="9"/>
      <c r="C16" s="40">
        <f t="shared" si="1"/>
        <v>0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5"/>
      <c r="U16" s="5"/>
      <c r="V16" s="5"/>
      <c r="W16" s="5"/>
      <c r="X16" s="5"/>
      <c r="Y16" s="5"/>
      <c r="Z16" s="5"/>
    </row>
    <row r="17" spans="1:26" ht="16">
      <c r="A17" s="5"/>
      <c r="B17" s="9"/>
      <c r="C17" s="40">
        <f t="shared" si="1"/>
        <v>0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5"/>
      <c r="U17" s="5"/>
      <c r="V17" s="5"/>
      <c r="W17" s="5"/>
      <c r="X17" s="5"/>
      <c r="Y17" s="5"/>
      <c r="Z17" s="5"/>
    </row>
    <row r="18" spans="1:26" ht="16">
      <c r="A18" s="5"/>
      <c r="B18" s="9"/>
      <c r="C18" s="40">
        <f t="shared" si="1"/>
        <v>0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5"/>
      <c r="U18" s="5"/>
      <c r="V18" s="5"/>
      <c r="W18" s="5"/>
      <c r="X18" s="5"/>
      <c r="Y18" s="5"/>
      <c r="Z18" s="5"/>
    </row>
    <row r="19" spans="1:26" ht="16">
      <c r="A19" s="5"/>
      <c r="B19" s="9"/>
      <c r="C19" s="40">
        <f t="shared" si="1"/>
        <v>0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5"/>
      <c r="U19" s="5"/>
      <c r="V19" s="5"/>
      <c r="W19" s="5"/>
      <c r="X19" s="5"/>
      <c r="Y19" s="5"/>
      <c r="Z19" s="5"/>
    </row>
    <row r="20" spans="1:26" ht="16">
      <c r="A20" s="5"/>
      <c r="B20" s="9"/>
      <c r="C20" s="40">
        <f t="shared" si="1"/>
        <v>0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5"/>
      <c r="U20" s="5"/>
      <c r="V20" s="5"/>
      <c r="W20" s="5"/>
      <c r="X20" s="5"/>
      <c r="Y20" s="5"/>
      <c r="Z20" s="5"/>
    </row>
    <row r="21" spans="1:26" ht="15.75" customHeight="1">
      <c r="A21" s="5"/>
      <c r="B21" s="9"/>
      <c r="C21" s="40">
        <f t="shared" si="1"/>
        <v>0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5"/>
      <c r="U21" s="5"/>
      <c r="V21" s="5"/>
      <c r="W21" s="5"/>
      <c r="X21" s="5"/>
      <c r="Y21" s="5"/>
      <c r="Z21" s="5"/>
    </row>
    <row r="22" spans="1:26" ht="15.75" customHeight="1">
      <c r="A22" s="5"/>
      <c r="B22" s="9"/>
      <c r="C22" s="40">
        <f t="shared" si="1"/>
        <v>0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5"/>
      <c r="U22" s="5"/>
      <c r="V22" s="5"/>
      <c r="W22" s="5"/>
      <c r="X22" s="5"/>
      <c r="Y22" s="5"/>
      <c r="Z22" s="5"/>
    </row>
    <row r="23" spans="1:26" ht="15.75" customHeight="1">
      <c r="A23" s="5"/>
      <c r="B23" s="9"/>
      <c r="C23" s="40">
        <f t="shared" si="1"/>
        <v>0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5"/>
      <c r="U23" s="5"/>
      <c r="V23" s="5"/>
      <c r="W23" s="5"/>
      <c r="X23" s="5"/>
      <c r="Y23" s="5"/>
      <c r="Z23" s="5"/>
    </row>
    <row r="24" spans="1:26" ht="15.75" customHeight="1">
      <c r="A24" s="5"/>
      <c r="B24" s="9"/>
      <c r="C24" s="40">
        <f t="shared" si="1"/>
        <v>0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5"/>
      <c r="U24" s="5"/>
      <c r="V24" s="5"/>
      <c r="W24" s="5"/>
      <c r="X24" s="5"/>
      <c r="Y24" s="5"/>
      <c r="Z24" s="5"/>
    </row>
    <row r="25" spans="1:26" ht="15.75" customHeight="1">
      <c r="A25" s="5"/>
      <c r="B25" s="9"/>
      <c r="C25" s="40">
        <f t="shared" si="1"/>
        <v>0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5"/>
      <c r="U25" s="5"/>
      <c r="V25" s="5"/>
      <c r="W25" s="5"/>
      <c r="X25" s="5"/>
      <c r="Y25" s="5"/>
      <c r="Z25" s="5"/>
    </row>
    <row r="26" spans="1:26" ht="15.75" customHeight="1">
      <c r="A26" s="5"/>
      <c r="B26" s="9"/>
      <c r="C26" s="40">
        <f t="shared" si="1"/>
        <v>0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5"/>
      <c r="U26" s="5"/>
      <c r="V26" s="5"/>
      <c r="W26" s="5"/>
      <c r="X26" s="5"/>
      <c r="Y26" s="5"/>
      <c r="Z26" s="5"/>
    </row>
    <row r="27" spans="1:26" ht="15.75" customHeight="1">
      <c r="A27" s="5"/>
      <c r="B27" s="9"/>
      <c r="C27" s="40">
        <f t="shared" si="1"/>
        <v>0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5"/>
      <c r="U27" s="5"/>
      <c r="V27" s="5"/>
      <c r="W27" s="5"/>
      <c r="X27" s="5"/>
      <c r="Y27" s="5"/>
      <c r="Z27" s="5"/>
    </row>
    <row r="28" spans="1:26" ht="15.75" customHeight="1">
      <c r="A28" s="5"/>
      <c r="B28" s="9"/>
      <c r="C28" s="40">
        <f t="shared" si="1"/>
        <v>0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5"/>
      <c r="U28" s="5"/>
      <c r="V28" s="5"/>
      <c r="W28" s="5"/>
      <c r="X28" s="5"/>
      <c r="Y28" s="5"/>
      <c r="Z28" s="5"/>
    </row>
    <row r="29" spans="1:26" ht="15.75" customHeight="1">
      <c r="A29" s="5"/>
      <c r="B29" s="9"/>
      <c r="C29" s="40">
        <f t="shared" si="1"/>
        <v>0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5"/>
      <c r="U29" s="5"/>
      <c r="V29" s="5"/>
      <c r="W29" s="5"/>
      <c r="X29" s="5"/>
      <c r="Y29" s="5"/>
      <c r="Z29" s="5"/>
    </row>
    <row r="30" spans="1:26" ht="15.75" customHeight="1">
      <c r="A30" s="5"/>
      <c r="B30" s="9"/>
      <c r="C30" s="40">
        <f t="shared" si="1"/>
        <v>0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5"/>
      <c r="U30" s="5"/>
      <c r="V30" s="5"/>
      <c r="W30" s="5"/>
      <c r="X30" s="5"/>
      <c r="Y30" s="5"/>
      <c r="Z30" s="5"/>
    </row>
    <row r="31" spans="1:26" ht="15.75" customHeight="1">
      <c r="A31" s="5"/>
      <c r="B31" s="9"/>
      <c r="C31" s="40">
        <f t="shared" si="1"/>
        <v>0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9"/>
      <c r="C32" s="40">
        <f t="shared" si="1"/>
        <v>0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9"/>
      <c r="C33" s="40">
        <f t="shared" si="1"/>
        <v>0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9"/>
      <c r="C34" s="40">
        <f t="shared" si="1"/>
        <v>0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9"/>
      <c r="C35" s="40">
        <f t="shared" si="1"/>
        <v>0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9"/>
      <c r="C36" s="40">
        <f t="shared" si="1"/>
        <v>0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9"/>
      <c r="C37" s="40">
        <f t="shared" si="1"/>
        <v>0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9"/>
      <c r="C38" s="40">
        <f t="shared" si="1"/>
        <v>0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9"/>
      <c r="C39" s="40">
        <f t="shared" si="1"/>
        <v>0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9"/>
      <c r="C40" s="40">
        <f t="shared" si="1"/>
        <v>0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9"/>
      <c r="C41" s="40">
        <f t="shared" si="1"/>
        <v>0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9"/>
      <c r="C42" s="40">
        <f t="shared" si="1"/>
        <v>0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9"/>
      <c r="C43" s="40">
        <f t="shared" si="1"/>
        <v>0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9"/>
      <c r="C44" s="40">
        <f t="shared" si="1"/>
        <v>0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9"/>
      <c r="C45" s="40">
        <f t="shared" si="1"/>
        <v>0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9"/>
      <c r="C46" s="40">
        <f t="shared" si="1"/>
        <v>0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9"/>
      <c r="C47" s="40">
        <f t="shared" si="1"/>
        <v>0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9"/>
      <c r="C48" s="40">
        <f t="shared" si="1"/>
        <v>0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9"/>
      <c r="C49" s="40">
        <f t="shared" si="1"/>
        <v>0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9"/>
      <c r="C50" s="40">
        <f t="shared" si="1"/>
        <v>0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9"/>
      <c r="C51" s="40">
        <f t="shared" si="1"/>
        <v>0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9"/>
      <c r="C52" s="40">
        <f t="shared" si="1"/>
        <v>0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9"/>
      <c r="C53" s="40">
        <f t="shared" si="1"/>
        <v>0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9"/>
      <c r="C54" s="40">
        <f t="shared" si="1"/>
        <v>0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9"/>
      <c r="C55" s="40">
        <f t="shared" si="1"/>
        <v>0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9"/>
      <c r="C56" s="40">
        <f t="shared" si="1"/>
        <v>0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9"/>
      <c r="C57" s="40">
        <f t="shared" si="1"/>
        <v>0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9"/>
      <c r="C58" s="40">
        <f t="shared" si="1"/>
        <v>0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9"/>
      <c r="C59" s="40">
        <f t="shared" si="1"/>
        <v>0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9"/>
      <c r="C60" s="40">
        <f t="shared" si="1"/>
        <v>0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9"/>
      <c r="C61" s="40">
        <f t="shared" si="1"/>
        <v>0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9"/>
      <c r="C62" s="40">
        <f t="shared" si="1"/>
        <v>0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9"/>
      <c r="C63" s="40">
        <f t="shared" si="1"/>
        <v>0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9"/>
      <c r="C64" s="40">
        <f t="shared" si="1"/>
        <v>0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9"/>
      <c r="C65" s="40">
        <f t="shared" si="1"/>
        <v>0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9"/>
      <c r="C66" s="40">
        <f t="shared" si="1"/>
        <v>0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9"/>
      <c r="C67" s="40">
        <f t="shared" si="1"/>
        <v>0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6"/>
      <c r="C68" s="40">
        <f t="shared" si="1"/>
        <v>0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6"/>
      <c r="C69" s="5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6"/>
      <c r="C70" s="5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6"/>
      <c r="C71" s="5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6"/>
      <c r="C72" s="5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6"/>
      <c r="C73" s="5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6"/>
      <c r="C74" s="5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6"/>
      <c r="C75" s="5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6"/>
      <c r="C76" s="5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6"/>
      <c r="C77" s="5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6"/>
      <c r="C78" s="5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6"/>
      <c r="C79" s="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6"/>
      <c r="C80" s="5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6"/>
      <c r="C81" s="5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6"/>
      <c r="C82" s="5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6"/>
      <c r="C83" s="5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6"/>
      <c r="C84" s="5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6"/>
      <c r="C85" s="5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6"/>
      <c r="C86" s="5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6"/>
      <c r="C87" s="5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6"/>
      <c r="C88" s="5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6"/>
      <c r="C89" s="5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6"/>
      <c r="C90" s="5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6"/>
      <c r="C91" s="5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6"/>
      <c r="C92" s="5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6"/>
      <c r="C93" s="5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6"/>
      <c r="C94" s="5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6"/>
      <c r="C95" s="5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6"/>
      <c r="C96" s="5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6"/>
      <c r="C97" s="5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6"/>
      <c r="C98" s="5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6"/>
      <c r="C99" s="5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6"/>
      <c r="C100" s="5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6"/>
      <c r="C101" s="5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6"/>
      <c r="C102" s="5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6"/>
      <c r="C103" s="5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6"/>
      <c r="C104" s="5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6"/>
      <c r="C105" s="5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6"/>
      <c r="C106" s="5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6"/>
      <c r="C107" s="5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6"/>
      <c r="C108" s="5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6"/>
      <c r="C109" s="5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6"/>
      <c r="C110" s="5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6"/>
      <c r="C111" s="5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6"/>
      <c r="C112" s="5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6"/>
      <c r="C113" s="5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6"/>
      <c r="C114" s="5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6"/>
      <c r="C115" s="5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6"/>
      <c r="C116" s="5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6"/>
      <c r="C117" s="5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6"/>
      <c r="C118" s="5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6"/>
      <c r="C119" s="5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6"/>
      <c r="C120" s="5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6"/>
      <c r="C121" s="5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6"/>
      <c r="C122" s="5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6"/>
      <c r="C123" s="5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6"/>
      <c r="C124" s="5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6"/>
      <c r="C125" s="5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6"/>
      <c r="C126" s="5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6"/>
      <c r="C127" s="5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6"/>
      <c r="C128" s="5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6"/>
      <c r="C129" s="5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6"/>
      <c r="C130" s="5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6"/>
      <c r="C131" s="5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6"/>
      <c r="C132" s="5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6"/>
      <c r="C133" s="5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6"/>
      <c r="C134" s="5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6"/>
      <c r="C135" s="5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6"/>
      <c r="C136" s="5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6"/>
      <c r="C137" s="5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6"/>
      <c r="C138" s="5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6"/>
      <c r="C139" s="5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6"/>
      <c r="C140" s="5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6"/>
      <c r="C141" s="5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6"/>
      <c r="C142" s="5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6"/>
      <c r="C143" s="5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6"/>
      <c r="C144" s="5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6"/>
      <c r="C145" s="5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6"/>
      <c r="C146" s="5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6"/>
      <c r="C147" s="5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6"/>
      <c r="C148" s="5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6"/>
      <c r="C149" s="5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6"/>
      <c r="C150" s="5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6"/>
      <c r="C151" s="5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6"/>
      <c r="C152" s="5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6"/>
      <c r="C153" s="5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6"/>
      <c r="C154" s="5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6"/>
      <c r="C155" s="5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6"/>
      <c r="C156" s="5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6"/>
      <c r="C157" s="5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6"/>
      <c r="C158" s="5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6"/>
      <c r="C159" s="5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6"/>
      <c r="C160" s="5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6"/>
      <c r="C161" s="5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6"/>
      <c r="C162" s="5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6"/>
      <c r="C163" s="5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6"/>
      <c r="C164" s="5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6"/>
      <c r="C165" s="5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6"/>
      <c r="C166" s="5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6"/>
      <c r="C167" s="5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6"/>
      <c r="C168" s="5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6"/>
      <c r="C169" s="5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6"/>
      <c r="C170" s="5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6"/>
      <c r="C171" s="5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6"/>
      <c r="C172" s="5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6"/>
      <c r="C173" s="5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6"/>
      <c r="C174" s="5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6"/>
      <c r="C175" s="5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6"/>
      <c r="C176" s="5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6"/>
      <c r="C177" s="5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6"/>
      <c r="C178" s="5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6"/>
      <c r="C179" s="5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6"/>
      <c r="C180" s="5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6"/>
      <c r="C181" s="5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6"/>
      <c r="C182" s="5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6"/>
      <c r="C183" s="5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6"/>
      <c r="C184" s="5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6"/>
      <c r="C185" s="5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6"/>
      <c r="C186" s="5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6"/>
      <c r="C187" s="5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6"/>
      <c r="C188" s="5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6"/>
      <c r="C189" s="5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6"/>
      <c r="C190" s="5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6"/>
      <c r="C191" s="5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6"/>
      <c r="C192" s="5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6"/>
      <c r="C193" s="5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6"/>
      <c r="C194" s="5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6"/>
      <c r="C195" s="5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6"/>
      <c r="C196" s="5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6"/>
      <c r="C197" s="5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6"/>
      <c r="C198" s="5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6"/>
      <c r="C199" s="5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6"/>
      <c r="C200" s="5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6"/>
      <c r="C201" s="5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6"/>
      <c r="C202" s="5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6"/>
      <c r="C203" s="5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6"/>
      <c r="C204" s="5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6"/>
      <c r="C205" s="5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6"/>
      <c r="C206" s="5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6"/>
      <c r="C207" s="5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6"/>
      <c r="C208" s="5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6"/>
      <c r="C209" s="5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6"/>
      <c r="C210" s="5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6"/>
      <c r="C211" s="5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6"/>
      <c r="C212" s="5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6"/>
      <c r="C213" s="5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6"/>
      <c r="C214" s="5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6"/>
      <c r="C215" s="5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6"/>
      <c r="C216" s="5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6"/>
      <c r="C217" s="5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6"/>
      <c r="C218" s="5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6"/>
      <c r="C219" s="5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2">
    <mergeCell ref="D1:O1"/>
    <mergeCell ref="P1:S1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E06666"/>
  </sheetPr>
  <dimension ref="A1:Z1000"/>
  <sheetViews>
    <sheetView workbookViewId="0">
      <selection activeCell="B1" sqref="B1:S9"/>
    </sheetView>
  </sheetViews>
  <sheetFormatPr baseColWidth="10" defaultColWidth="11.1640625" defaultRowHeight="15" customHeight="1"/>
  <cols>
    <col min="1" max="1" width="8.33203125" customWidth="1"/>
    <col min="2" max="2" width="19.83203125" bestFit="1" customWidth="1"/>
    <col min="3" max="3" width="13" bestFit="1" customWidth="1"/>
    <col min="4" max="4" width="10.5" bestFit="1" customWidth="1"/>
    <col min="5" max="5" width="9.6640625" bestFit="1" customWidth="1"/>
    <col min="6" max="6" width="7.33203125" bestFit="1" customWidth="1"/>
    <col min="7" max="7" width="7.1640625" bestFit="1" customWidth="1"/>
    <col min="8" max="8" width="8.33203125" bestFit="1" customWidth="1"/>
    <col min="9" max="9" width="8.1640625" bestFit="1" customWidth="1"/>
    <col min="10" max="10" width="12" bestFit="1" customWidth="1"/>
    <col min="11" max="11" width="8.1640625" bestFit="1" customWidth="1"/>
    <col min="12" max="12" width="10.6640625" bestFit="1" customWidth="1"/>
    <col min="13" max="15" width="12" bestFit="1" customWidth="1"/>
    <col min="16" max="16" width="10.5" bestFit="1" customWidth="1"/>
    <col min="17" max="17" width="9.6640625" bestFit="1" customWidth="1"/>
    <col min="18" max="18" width="7.33203125" bestFit="1" customWidth="1"/>
    <col min="19" max="19" width="10.33203125" customWidth="1"/>
    <col min="20" max="26" width="8.33203125" customWidth="1"/>
  </cols>
  <sheetData>
    <row r="1" spans="1:26" ht="16">
      <c r="A1" s="1"/>
      <c r="B1" s="37"/>
      <c r="C1" s="1"/>
      <c r="D1" s="70">
        <v>2025</v>
      </c>
      <c r="E1" s="71"/>
      <c r="F1" s="71"/>
      <c r="G1" s="71"/>
      <c r="H1" s="71"/>
      <c r="I1" s="71"/>
      <c r="J1" s="71"/>
      <c r="K1" s="71"/>
      <c r="L1" s="71"/>
      <c r="M1" s="71"/>
      <c r="N1" s="71"/>
      <c r="O1" s="72"/>
      <c r="P1" s="70">
        <v>2026</v>
      </c>
      <c r="Q1" s="71"/>
      <c r="R1" s="71"/>
      <c r="S1" s="72"/>
      <c r="T1" s="1"/>
      <c r="U1" s="1"/>
      <c r="V1" s="1"/>
      <c r="W1" s="1"/>
      <c r="X1" s="1"/>
      <c r="Y1" s="1"/>
      <c r="Z1" s="1"/>
    </row>
    <row r="2" spans="1:26" ht="16">
      <c r="A2" s="1"/>
      <c r="B2" s="37"/>
      <c r="C2" s="1"/>
      <c r="D2" s="2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2" t="s">
        <v>1</v>
      </c>
      <c r="Q2" s="3" t="s">
        <v>2</v>
      </c>
      <c r="R2" s="3" t="s">
        <v>3</v>
      </c>
      <c r="S2" s="3" t="s">
        <v>4</v>
      </c>
      <c r="T2" s="1"/>
      <c r="U2" s="1"/>
      <c r="V2" s="1"/>
      <c r="W2" s="1"/>
      <c r="X2" s="1"/>
      <c r="Y2" s="1"/>
      <c r="Z2" s="1"/>
    </row>
    <row r="3" spans="1:26" ht="16">
      <c r="A3" s="18"/>
      <c r="B3" s="24" t="s">
        <v>28</v>
      </c>
      <c r="C3" s="24">
        <f>SUM(D3:S3)</f>
        <v>25000</v>
      </c>
      <c r="D3" s="24">
        <f t="shared" ref="D3:S3" si="0">SUM(D4:D134)</f>
        <v>0</v>
      </c>
      <c r="E3" s="24">
        <f t="shared" si="0"/>
        <v>0</v>
      </c>
      <c r="F3" s="24">
        <f t="shared" si="0"/>
        <v>0</v>
      </c>
      <c r="G3" s="24">
        <f t="shared" si="0"/>
        <v>0</v>
      </c>
      <c r="H3" s="24">
        <f t="shared" si="0"/>
        <v>0</v>
      </c>
      <c r="I3" s="24">
        <f t="shared" si="0"/>
        <v>0</v>
      </c>
      <c r="J3" s="24">
        <f t="shared" si="0"/>
        <v>10000</v>
      </c>
      <c r="K3" s="24">
        <f t="shared" si="0"/>
        <v>0</v>
      </c>
      <c r="L3" s="24">
        <f t="shared" si="0"/>
        <v>0</v>
      </c>
      <c r="M3" s="24">
        <f t="shared" si="0"/>
        <v>5000</v>
      </c>
      <c r="N3" s="24">
        <f t="shared" si="0"/>
        <v>5000</v>
      </c>
      <c r="O3" s="24">
        <f t="shared" si="0"/>
        <v>5000</v>
      </c>
      <c r="P3" s="24">
        <f t="shared" si="0"/>
        <v>0</v>
      </c>
      <c r="Q3" s="24">
        <f t="shared" si="0"/>
        <v>0</v>
      </c>
      <c r="R3" s="24">
        <f t="shared" si="0"/>
        <v>0</v>
      </c>
      <c r="S3" s="24">
        <f t="shared" si="0"/>
        <v>0</v>
      </c>
      <c r="T3" s="18"/>
      <c r="U3" s="18"/>
      <c r="V3" s="18"/>
      <c r="W3" s="18"/>
      <c r="X3" s="18"/>
      <c r="Y3" s="18"/>
      <c r="Z3" s="18"/>
    </row>
    <row r="4" spans="1:26" ht="16">
      <c r="A4" s="5"/>
      <c r="B4" s="59" t="s">
        <v>92</v>
      </c>
      <c r="C4" s="40">
        <f t="shared" ref="C4:C68" si="1">SUM(D4:S4)</f>
        <v>10000</v>
      </c>
      <c r="D4" s="41"/>
      <c r="E4" s="41"/>
      <c r="F4" s="41"/>
      <c r="G4" s="41"/>
      <c r="H4" s="41"/>
      <c r="I4" s="39"/>
      <c r="J4" s="41">
        <v>5000</v>
      </c>
      <c r="K4" s="41"/>
      <c r="M4" s="41"/>
      <c r="N4" s="41">
        <v>5000</v>
      </c>
      <c r="O4" s="41"/>
      <c r="P4" s="41"/>
      <c r="Q4" s="39"/>
      <c r="R4" s="39"/>
      <c r="S4" s="39"/>
      <c r="T4" s="5"/>
      <c r="U4" s="5"/>
      <c r="V4" s="5"/>
      <c r="W4" s="5"/>
      <c r="X4" s="5"/>
      <c r="Y4" s="5"/>
      <c r="Z4" s="5"/>
    </row>
    <row r="5" spans="1:26" ht="16">
      <c r="A5" s="5"/>
      <c r="B5" s="47" t="s">
        <v>93</v>
      </c>
      <c r="C5" s="40">
        <f t="shared" si="1"/>
        <v>15000</v>
      </c>
      <c r="D5" s="9"/>
      <c r="E5" s="41"/>
      <c r="F5" s="8"/>
      <c r="G5" s="41"/>
      <c r="H5" s="41"/>
      <c r="I5" s="39"/>
      <c r="J5" s="41">
        <v>5000</v>
      </c>
      <c r="K5" s="41"/>
      <c r="M5" s="41">
        <v>5000</v>
      </c>
      <c r="N5" s="41"/>
      <c r="O5" s="41">
        <v>5000</v>
      </c>
      <c r="P5" s="9"/>
      <c r="Q5" s="8"/>
      <c r="R5" s="9"/>
      <c r="S5" s="9"/>
      <c r="T5" s="5"/>
      <c r="U5" s="5"/>
      <c r="V5" s="5"/>
      <c r="W5" s="5"/>
      <c r="X5" s="5"/>
      <c r="Y5" s="5"/>
      <c r="Z5" s="5"/>
    </row>
    <row r="6" spans="1:26" ht="16">
      <c r="A6" s="5"/>
      <c r="B6" s="47" t="s">
        <v>94</v>
      </c>
      <c r="C6" s="40">
        <f t="shared" si="1"/>
        <v>0</v>
      </c>
      <c r="D6" s="9"/>
      <c r="E6" s="41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R6" s="9"/>
      <c r="S6" s="9"/>
      <c r="T6" s="5"/>
      <c r="U6" s="5"/>
      <c r="V6" s="5"/>
      <c r="W6" s="5"/>
      <c r="X6" s="5"/>
      <c r="Y6" s="5"/>
      <c r="Z6" s="5"/>
    </row>
    <row r="7" spans="1:26" ht="16">
      <c r="A7" s="5"/>
      <c r="B7" s="8"/>
      <c r="C7" s="40">
        <f t="shared" si="1"/>
        <v>0</v>
      </c>
      <c r="D7" s="9"/>
      <c r="E7" s="8"/>
      <c r="F7" s="8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5"/>
      <c r="U7" s="5"/>
      <c r="V7" s="5"/>
      <c r="W7" s="5"/>
      <c r="X7" s="5"/>
      <c r="Y7" s="5"/>
      <c r="Z7" s="5"/>
    </row>
    <row r="8" spans="1:26" ht="16">
      <c r="A8" s="5"/>
      <c r="B8" s="9"/>
      <c r="C8" s="40">
        <f t="shared" si="1"/>
        <v>0</v>
      </c>
      <c r="D8" s="9"/>
      <c r="F8" s="8"/>
      <c r="G8" s="8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5"/>
      <c r="U8" s="5"/>
      <c r="V8" s="5"/>
      <c r="W8" s="5"/>
      <c r="X8" s="5"/>
      <c r="Y8" s="5"/>
      <c r="Z8" s="5"/>
    </row>
    <row r="9" spans="1:26" ht="16">
      <c r="A9" s="5"/>
      <c r="B9" s="9"/>
      <c r="C9" s="40">
        <f t="shared" si="1"/>
        <v>0</v>
      </c>
      <c r="D9" s="9"/>
      <c r="E9" s="9"/>
      <c r="F9" s="9"/>
      <c r="G9" s="8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5"/>
      <c r="U9" s="5"/>
      <c r="V9" s="5"/>
      <c r="W9" s="5"/>
      <c r="X9" s="5"/>
      <c r="Y9" s="5"/>
      <c r="Z9" s="5"/>
    </row>
    <row r="10" spans="1:26" ht="16">
      <c r="A10" s="5"/>
      <c r="B10" s="9"/>
      <c r="C10" s="40">
        <f t="shared" si="1"/>
        <v>0</v>
      </c>
      <c r="D10" s="9"/>
      <c r="E10" s="9"/>
      <c r="F10" s="9"/>
      <c r="G10" s="8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5"/>
      <c r="U10" s="5"/>
      <c r="V10" s="5"/>
      <c r="W10" s="5"/>
      <c r="X10" s="5"/>
      <c r="Y10" s="5"/>
      <c r="Z10" s="5"/>
    </row>
    <row r="11" spans="1:26" ht="16">
      <c r="A11" s="5"/>
      <c r="B11" s="9"/>
      <c r="C11" s="40">
        <f t="shared" si="1"/>
        <v>0</v>
      </c>
      <c r="D11" s="9"/>
      <c r="E11" s="9"/>
      <c r="F11" s="9"/>
      <c r="G11" s="8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5"/>
      <c r="U11" s="5"/>
      <c r="V11" s="5"/>
      <c r="W11" s="5"/>
      <c r="X11" s="5"/>
      <c r="Y11" s="5"/>
      <c r="Z11" s="5"/>
    </row>
    <row r="12" spans="1:26" ht="16">
      <c r="A12" s="5"/>
      <c r="B12" s="9"/>
      <c r="C12" s="40">
        <f t="shared" si="1"/>
        <v>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5"/>
      <c r="U12" s="5"/>
      <c r="V12" s="5"/>
      <c r="W12" s="5"/>
      <c r="X12" s="5"/>
      <c r="Y12" s="5"/>
      <c r="Z12" s="5"/>
    </row>
    <row r="13" spans="1:26" ht="16">
      <c r="A13" s="5"/>
      <c r="B13" s="9"/>
      <c r="C13" s="40">
        <f t="shared" si="1"/>
        <v>0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5"/>
      <c r="U13" s="5"/>
      <c r="V13" s="5"/>
      <c r="W13" s="5"/>
      <c r="X13" s="5"/>
      <c r="Y13" s="5"/>
      <c r="Z13" s="5"/>
    </row>
    <row r="14" spans="1:26" ht="16">
      <c r="A14" s="5"/>
      <c r="B14" s="9"/>
      <c r="C14" s="40">
        <f t="shared" si="1"/>
        <v>0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5"/>
      <c r="U14" s="5"/>
      <c r="V14" s="5"/>
      <c r="W14" s="5"/>
      <c r="X14" s="5"/>
      <c r="Y14" s="5"/>
      <c r="Z14" s="5"/>
    </row>
    <row r="15" spans="1:26" ht="16">
      <c r="A15" s="5"/>
      <c r="B15" s="8"/>
      <c r="C15" s="40">
        <f t="shared" si="1"/>
        <v>0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5"/>
      <c r="U15" s="5"/>
      <c r="V15" s="5"/>
      <c r="W15" s="5"/>
      <c r="X15" s="5"/>
      <c r="Y15" s="5"/>
      <c r="Z15" s="5"/>
    </row>
    <row r="16" spans="1:26" ht="16">
      <c r="A16" s="5"/>
      <c r="B16" s="9"/>
      <c r="C16" s="40">
        <f t="shared" si="1"/>
        <v>0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5"/>
      <c r="U16" s="5"/>
      <c r="V16" s="5"/>
      <c r="W16" s="5"/>
      <c r="X16" s="5"/>
      <c r="Y16" s="5"/>
      <c r="Z16" s="5"/>
    </row>
    <row r="17" spans="1:26" ht="16">
      <c r="A17" s="5"/>
      <c r="B17" s="9"/>
      <c r="C17" s="40">
        <f t="shared" si="1"/>
        <v>0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5"/>
      <c r="U17" s="5"/>
      <c r="V17" s="5"/>
      <c r="W17" s="5"/>
      <c r="X17" s="5"/>
      <c r="Y17" s="5"/>
      <c r="Z17" s="5"/>
    </row>
    <row r="18" spans="1:26" ht="16">
      <c r="A18" s="5"/>
      <c r="B18" s="9"/>
      <c r="C18" s="40">
        <f t="shared" si="1"/>
        <v>0</v>
      </c>
      <c r="D18" s="9"/>
      <c r="E18" s="9"/>
      <c r="F18" s="9"/>
      <c r="G18" s="9"/>
      <c r="H18" s="9"/>
      <c r="I18" s="9"/>
      <c r="J18" s="9"/>
      <c r="K18" s="8"/>
      <c r="L18" s="9"/>
      <c r="M18" s="9"/>
      <c r="N18" s="9"/>
      <c r="O18" s="9"/>
      <c r="P18" s="9"/>
      <c r="Q18" s="9"/>
      <c r="R18" s="9"/>
      <c r="S18" s="9"/>
      <c r="T18" s="5"/>
      <c r="U18" s="5"/>
      <c r="V18" s="5"/>
      <c r="W18" s="5"/>
      <c r="X18" s="5"/>
      <c r="Y18" s="5"/>
      <c r="Z18" s="5"/>
    </row>
    <row r="19" spans="1:26" ht="16">
      <c r="A19" s="5"/>
      <c r="B19" s="9"/>
      <c r="C19" s="40">
        <f t="shared" si="1"/>
        <v>0</v>
      </c>
      <c r="D19" s="9"/>
      <c r="E19" s="9"/>
      <c r="F19" s="9"/>
      <c r="G19" s="9"/>
      <c r="H19" s="9"/>
      <c r="I19" s="9"/>
      <c r="J19" s="9"/>
      <c r="K19" s="8"/>
      <c r="L19" s="9"/>
      <c r="M19" s="9"/>
      <c r="N19" s="9"/>
      <c r="O19" s="9"/>
      <c r="P19" s="9"/>
      <c r="Q19" s="9"/>
      <c r="R19" s="9"/>
      <c r="S19" s="9"/>
      <c r="T19" s="5"/>
      <c r="U19" s="5"/>
      <c r="V19" s="5"/>
      <c r="W19" s="5"/>
      <c r="X19" s="5"/>
      <c r="Y19" s="5"/>
      <c r="Z19" s="5"/>
    </row>
    <row r="20" spans="1:26" ht="16">
      <c r="A20" s="5"/>
      <c r="B20" s="9"/>
      <c r="C20" s="40">
        <f t="shared" si="1"/>
        <v>0</v>
      </c>
      <c r="D20" s="9"/>
      <c r="E20" s="9"/>
      <c r="F20" s="9"/>
      <c r="G20" s="9"/>
      <c r="H20" s="9"/>
      <c r="I20" s="9"/>
      <c r="J20" s="9"/>
      <c r="K20" s="8"/>
      <c r="L20" s="9"/>
      <c r="M20" s="9"/>
      <c r="N20" s="9"/>
      <c r="O20" s="9"/>
      <c r="P20" s="9"/>
      <c r="Q20" s="9"/>
      <c r="R20" s="9"/>
      <c r="S20" s="9"/>
      <c r="T20" s="5"/>
      <c r="U20" s="5"/>
      <c r="V20" s="5"/>
      <c r="W20" s="5"/>
      <c r="X20" s="5"/>
      <c r="Y20" s="5"/>
      <c r="Z20" s="5"/>
    </row>
    <row r="21" spans="1:26" ht="15.75" customHeight="1">
      <c r="A21" s="5"/>
      <c r="B21" s="9"/>
      <c r="C21" s="40">
        <f t="shared" si="1"/>
        <v>0</v>
      </c>
      <c r="D21" s="9"/>
      <c r="E21" s="9"/>
      <c r="F21" s="9"/>
      <c r="G21" s="9"/>
      <c r="H21" s="9"/>
      <c r="I21" s="9"/>
      <c r="J21" s="9"/>
      <c r="K21" s="8"/>
      <c r="L21" s="9"/>
      <c r="M21" s="9"/>
      <c r="N21" s="9"/>
      <c r="O21" s="9"/>
      <c r="P21" s="9"/>
      <c r="Q21" s="9"/>
      <c r="R21" s="9"/>
      <c r="S21" s="9"/>
      <c r="T21" s="5"/>
      <c r="U21" s="5"/>
      <c r="V21" s="5"/>
      <c r="W21" s="5"/>
      <c r="X21" s="5"/>
      <c r="Y21" s="5"/>
      <c r="Z21" s="5"/>
    </row>
    <row r="22" spans="1:26" ht="15.75" customHeight="1">
      <c r="A22" s="5"/>
      <c r="B22" s="9"/>
      <c r="C22" s="40">
        <f t="shared" si="1"/>
        <v>0</v>
      </c>
      <c r="D22" s="9"/>
      <c r="E22" s="9"/>
      <c r="F22" s="9"/>
      <c r="G22" s="9"/>
      <c r="H22" s="9"/>
      <c r="I22" s="9"/>
      <c r="J22" s="9"/>
      <c r="K22" s="8"/>
      <c r="L22" s="9"/>
      <c r="M22" s="9"/>
      <c r="N22" s="9"/>
      <c r="O22" s="9"/>
      <c r="P22" s="9"/>
      <c r="Q22" s="9"/>
      <c r="R22" s="9"/>
      <c r="S22" s="9"/>
      <c r="T22" s="5"/>
      <c r="U22" s="5"/>
      <c r="V22" s="5"/>
      <c r="W22" s="5"/>
      <c r="X22" s="5"/>
      <c r="Y22" s="5"/>
      <c r="Z22" s="5"/>
    </row>
    <row r="23" spans="1:26" ht="15.75" customHeight="1">
      <c r="A23" s="5"/>
      <c r="B23" s="9"/>
      <c r="C23" s="40">
        <f t="shared" si="1"/>
        <v>0</v>
      </c>
      <c r="D23" s="9"/>
      <c r="E23" s="9"/>
      <c r="F23" s="9"/>
      <c r="G23" s="9"/>
      <c r="H23" s="9"/>
      <c r="I23" s="9"/>
      <c r="J23" s="9"/>
      <c r="K23" s="8"/>
      <c r="L23" s="9"/>
      <c r="M23" s="9"/>
      <c r="N23" s="9"/>
      <c r="O23" s="9"/>
      <c r="P23" s="9"/>
      <c r="Q23" s="9"/>
      <c r="R23" s="9"/>
      <c r="S23" s="9"/>
      <c r="T23" s="5"/>
      <c r="U23" s="5"/>
      <c r="V23" s="5"/>
      <c r="W23" s="5"/>
      <c r="X23" s="5"/>
      <c r="Y23" s="5"/>
      <c r="Z23" s="5"/>
    </row>
    <row r="24" spans="1:26" ht="15.75" customHeight="1">
      <c r="A24" s="5"/>
      <c r="B24" s="9"/>
      <c r="C24" s="40">
        <f t="shared" si="1"/>
        <v>0</v>
      </c>
      <c r="D24" s="9"/>
      <c r="E24" s="9"/>
      <c r="F24" s="9"/>
      <c r="G24" s="9"/>
      <c r="H24" s="9"/>
      <c r="I24" s="9"/>
      <c r="J24" s="9"/>
      <c r="K24" s="8"/>
      <c r="L24" s="9"/>
      <c r="M24" s="9"/>
      <c r="N24" s="9"/>
      <c r="O24" s="9"/>
      <c r="P24" s="9"/>
      <c r="Q24" s="9"/>
      <c r="R24" s="9"/>
      <c r="S24" s="9"/>
      <c r="T24" s="5"/>
      <c r="U24" s="5"/>
      <c r="V24" s="5"/>
      <c r="W24" s="5"/>
      <c r="X24" s="5"/>
      <c r="Y24" s="5"/>
      <c r="Z24" s="5"/>
    </row>
    <row r="25" spans="1:26" ht="15.75" customHeight="1">
      <c r="A25" s="5"/>
      <c r="B25" s="9"/>
      <c r="C25" s="40">
        <f t="shared" si="1"/>
        <v>0</v>
      </c>
      <c r="D25" s="9"/>
      <c r="E25" s="9"/>
      <c r="F25" s="9"/>
      <c r="G25" s="9"/>
      <c r="H25" s="9"/>
      <c r="I25" s="9"/>
      <c r="J25" s="9"/>
      <c r="K25" s="8"/>
      <c r="L25" s="9"/>
      <c r="M25" s="9"/>
      <c r="N25" s="9"/>
      <c r="O25" s="9"/>
      <c r="P25" s="9"/>
      <c r="Q25" s="9"/>
      <c r="R25" s="9"/>
      <c r="S25" s="9"/>
      <c r="T25" s="5"/>
      <c r="U25" s="5"/>
      <c r="V25" s="5"/>
      <c r="W25" s="5"/>
      <c r="X25" s="5"/>
      <c r="Y25" s="5"/>
      <c r="Z25" s="5"/>
    </row>
    <row r="26" spans="1:26" ht="15.75" customHeight="1">
      <c r="A26" s="5"/>
      <c r="B26" s="9"/>
      <c r="C26" s="40">
        <f t="shared" si="1"/>
        <v>0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5"/>
      <c r="U26" s="5"/>
      <c r="V26" s="5"/>
      <c r="W26" s="5"/>
      <c r="X26" s="5"/>
      <c r="Y26" s="5"/>
      <c r="Z26" s="5"/>
    </row>
    <row r="27" spans="1:26" ht="15.75" customHeight="1">
      <c r="A27" s="5"/>
      <c r="B27" s="9"/>
      <c r="C27" s="40">
        <f t="shared" si="1"/>
        <v>0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5"/>
      <c r="U27" s="5"/>
      <c r="V27" s="5"/>
      <c r="W27" s="5"/>
      <c r="X27" s="5"/>
      <c r="Y27" s="5"/>
      <c r="Z27" s="5"/>
    </row>
    <row r="28" spans="1:26" ht="15.75" customHeight="1">
      <c r="A28" s="5"/>
      <c r="B28" s="9"/>
      <c r="C28" s="40">
        <f t="shared" si="1"/>
        <v>0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5"/>
      <c r="U28" s="5"/>
      <c r="V28" s="5"/>
      <c r="W28" s="5"/>
      <c r="X28" s="5"/>
      <c r="Y28" s="5"/>
      <c r="Z28" s="5"/>
    </row>
    <row r="29" spans="1:26" ht="15.75" customHeight="1">
      <c r="A29" s="5"/>
      <c r="B29" s="9"/>
      <c r="C29" s="40">
        <f t="shared" si="1"/>
        <v>0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5"/>
      <c r="U29" s="5"/>
      <c r="V29" s="5"/>
      <c r="W29" s="5"/>
      <c r="X29" s="5"/>
      <c r="Y29" s="5"/>
      <c r="Z29" s="5"/>
    </row>
    <row r="30" spans="1:26" ht="15.75" customHeight="1">
      <c r="A30" s="5"/>
      <c r="B30" s="9"/>
      <c r="C30" s="40">
        <f t="shared" si="1"/>
        <v>0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5"/>
      <c r="U30" s="5"/>
      <c r="V30" s="5"/>
      <c r="W30" s="5"/>
      <c r="X30" s="5"/>
      <c r="Y30" s="5"/>
      <c r="Z30" s="5"/>
    </row>
    <row r="31" spans="1:26" ht="15.75" customHeight="1">
      <c r="A31" s="5"/>
      <c r="B31" s="9"/>
      <c r="C31" s="40">
        <f t="shared" si="1"/>
        <v>0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9"/>
      <c r="C32" s="40">
        <f t="shared" si="1"/>
        <v>0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9"/>
      <c r="C33" s="40">
        <f t="shared" si="1"/>
        <v>0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9"/>
      <c r="C34" s="40">
        <f t="shared" si="1"/>
        <v>0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9"/>
      <c r="C35" s="40">
        <f t="shared" si="1"/>
        <v>0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9"/>
      <c r="C36" s="40">
        <f t="shared" si="1"/>
        <v>0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9"/>
      <c r="C37" s="40">
        <f t="shared" si="1"/>
        <v>0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9"/>
      <c r="C38" s="40">
        <f t="shared" si="1"/>
        <v>0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9"/>
      <c r="C39" s="40">
        <f t="shared" si="1"/>
        <v>0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9"/>
      <c r="C40" s="40">
        <f t="shared" si="1"/>
        <v>0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9"/>
      <c r="C41" s="40">
        <f t="shared" si="1"/>
        <v>0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9"/>
      <c r="C42" s="40">
        <f t="shared" si="1"/>
        <v>0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9"/>
      <c r="C43" s="40">
        <f t="shared" si="1"/>
        <v>0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9"/>
      <c r="C44" s="40">
        <f t="shared" si="1"/>
        <v>0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9"/>
      <c r="C45" s="40">
        <f t="shared" si="1"/>
        <v>0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9"/>
      <c r="C46" s="40">
        <f t="shared" si="1"/>
        <v>0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9"/>
      <c r="C47" s="40">
        <f t="shared" si="1"/>
        <v>0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9"/>
      <c r="C48" s="40">
        <f t="shared" si="1"/>
        <v>0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9"/>
      <c r="C49" s="40">
        <f t="shared" si="1"/>
        <v>0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9"/>
      <c r="C50" s="40">
        <f t="shared" si="1"/>
        <v>0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9"/>
      <c r="C51" s="40">
        <f t="shared" si="1"/>
        <v>0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9"/>
      <c r="C52" s="40">
        <f t="shared" si="1"/>
        <v>0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9"/>
      <c r="C53" s="40">
        <f t="shared" si="1"/>
        <v>0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9"/>
      <c r="C54" s="40">
        <f t="shared" si="1"/>
        <v>0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9"/>
      <c r="C55" s="40">
        <f t="shared" si="1"/>
        <v>0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9"/>
      <c r="C56" s="40">
        <f t="shared" si="1"/>
        <v>0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9"/>
      <c r="C57" s="40">
        <f t="shared" si="1"/>
        <v>0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9"/>
      <c r="C58" s="40">
        <f t="shared" si="1"/>
        <v>0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9"/>
      <c r="C59" s="40">
        <f t="shared" si="1"/>
        <v>0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9"/>
      <c r="C60" s="40">
        <f t="shared" si="1"/>
        <v>0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9"/>
      <c r="C61" s="40">
        <f t="shared" si="1"/>
        <v>0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9"/>
      <c r="C62" s="40">
        <f t="shared" si="1"/>
        <v>0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9"/>
      <c r="C63" s="40">
        <f t="shared" si="1"/>
        <v>0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9"/>
      <c r="C64" s="40">
        <f t="shared" si="1"/>
        <v>0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9"/>
      <c r="C65" s="40">
        <f t="shared" si="1"/>
        <v>0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9"/>
      <c r="C66" s="40">
        <f t="shared" si="1"/>
        <v>0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9"/>
      <c r="C67" s="40">
        <f t="shared" si="1"/>
        <v>0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6"/>
      <c r="C68" s="40">
        <f t="shared" si="1"/>
        <v>0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6"/>
      <c r="C69" s="5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6"/>
      <c r="C70" s="5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6"/>
      <c r="C71" s="5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6"/>
      <c r="C72" s="5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6"/>
      <c r="C73" s="5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6"/>
      <c r="C74" s="5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6"/>
      <c r="C75" s="5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6"/>
      <c r="C76" s="5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6"/>
      <c r="C77" s="5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6"/>
      <c r="C78" s="5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6"/>
      <c r="C79" s="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6"/>
      <c r="C80" s="5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6"/>
      <c r="C81" s="5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6"/>
      <c r="C82" s="5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6"/>
      <c r="C83" s="5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6"/>
      <c r="C84" s="5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6"/>
      <c r="C85" s="5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6"/>
      <c r="C86" s="5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6"/>
      <c r="C87" s="5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6"/>
      <c r="C88" s="5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6"/>
      <c r="C89" s="5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6"/>
      <c r="C90" s="5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6"/>
      <c r="C91" s="5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6"/>
      <c r="C92" s="5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6"/>
      <c r="C93" s="5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6"/>
      <c r="C94" s="5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6"/>
      <c r="C95" s="5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6"/>
      <c r="C96" s="5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6"/>
      <c r="C97" s="5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6"/>
      <c r="C98" s="5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6"/>
      <c r="C99" s="5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6"/>
      <c r="C100" s="5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6"/>
      <c r="C101" s="5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6"/>
      <c r="C102" s="5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6"/>
      <c r="C103" s="5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6"/>
      <c r="C104" s="5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6"/>
      <c r="C105" s="5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6"/>
      <c r="C106" s="5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6"/>
      <c r="C107" s="5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6"/>
      <c r="C108" s="5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6"/>
      <c r="C109" s="5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6"/>
      <c r="C110" s="5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6"/>
      <c r="C111" s="5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6"/>
      <c r="C112" s="5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6"/>
      <c r="C113" s="5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6"/>
      <c r="C114" s="5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6"/>
      <c r="C115" s="5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6"/>
      <c r="C116" s="5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6"/>
      <c r="C117" s="5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6"/>
      <c r="C118" s="5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6"/>
      <c r="C119" s="5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6"/>
      <c r="C120" s="5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6"/>
      <c r="C121" s="5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6"/>
      <c r="C122" s="5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6"/>
      <c r="C123" s="5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6"/>
      <c r="C124" s="5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6"/>
      <c r="C125" s="5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6"/>
      <c r="C126" s="5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6"/>
      <c r="C127" s="5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6"/>
      <c r="C128" s="5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6"/>
      <c r="C129" s="5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6"/>
      <c r="C130" s="5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6"/>
      <c r="C131" s="5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6"/>
      <c r="C132" s="5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6"/>
      <c r="C133" s="5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6"/>
      <c r="C134" s="5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6"/>
      <c r="C135" s="5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6"/>
      <c r="C136" s="5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6"/>
      <c r="C137" s="5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6"/>
      <c r="C138" s="5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6"/>
      <c r="C139" s="5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6"/>
      <c r="C140" s="5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6"/>
      <c r="C141" s="5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6"/>
      <c r="C142" s="5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6"/>
      <c r="C143" s="5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6"/>
      <c r="C144" s="5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6"/>
      <c r="C145" s="5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6"/>
      <c r="C146" s="5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6"/>
      <c r="C147" s="5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6"/>
      <c r="C148" s="5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6"/>
      <c r="C149" s="5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6"/>
      <c r="C150" s="5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6"/>
      <c r="C151" s="5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6"/>
      <c r="C152" s="5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6"/>
      <c r="C153" s="5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6"/>
      <c r="C154" s="5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6"/>
      <c r="C155" s="5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6"/>
      <c r="C156" s="5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6"/>
      <c r="C157" s="5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6"/>
      <c r="C158" s="5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6"/>
      <c r="C159" s="5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6"/>
      <c r="C160" s="5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6"/>
      <c r="C161" s="5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6"/>
      <c r="C162" s="5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6"/>
      <c r="C163" s="5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6"/>
      <c r="C164" s="5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6"/>
      <c r="C165" s="5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6"/>
      <c r="C166" s="5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6"/>
      <c r="C167" s="5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6"/>
      <c r="C168" s="5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6"/>
      <c r="C169" s="5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6"/>
      <c r="C170" s="5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6"/>
      <c r="C171" s="5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6"/>
      <c r="C172" s="5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6"/>
      <c r="C173" s="5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6"/>
      <c r="C174" s="5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6"/>
      <c r="C175" s="5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6"/>
      <c r="C176" s="5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6"/>
      <c r="C177" s="5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6"/>
      <c r="C178" s="5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6"/>
      <c r="C179" s="5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6"/>
      <c r="C180" s="5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6"/>
      <c r="C181" s="5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6"/>
      <c r="C182" s="5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6"/>
      <c r="C183" s="5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6"/>
      <c r="C184" s="5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6"/>
      <c r="C185" s="5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6"/>
      <c r="C186" s="5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6"/>
      <c r="C187" s="5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6"/>
      <c r="C188" s="5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6"/>
      <c r="C189" s="5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6"/>
      <c r="C190" s="5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6"/>
      <c r="C191" s="5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6"/>
      <c r="C192" s="5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6"/>
      <c r="C193" s="5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6"/>
      <c r="C194" s="5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6"/>
      <c r="C195" s="5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6"/>
      <c r="C196" s="5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6"/>
      <c r="C197" s="5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6"/>
      <c r="C198" s="5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6"/>
      <c r="C199" s="5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6"/>
      <c r="C200" s="5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6"/>
      <c r="C201" s="5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6"/>
      <c r="C202" s="5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6"/>
      <c r="C203" s="5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6"/>
      <c r="C204" s="5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6"/>
      <c r="C205" s="5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6"/>
      <c r="C206" s="5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6"/>
      <c r="C207" s="5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6"/>
      <c r="C208" s="5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6"/>
      <c r="C209" s="5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6"/>
      <c r="C210" s="5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6"/>
      <c r="C211" s="5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6"/>
      <c r="C212" s="5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6"/>
      <c r="C213" s="5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6"/>
      <c r="C214" s="5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6"/>
      <c r="C215" s="5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6"/>
      <c r="C216" s="5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6"/>
      <c r="C217" s="5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6"/>
      <c r="C218" s="5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6"/>
      <c r="C219" s="5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2">
    <mergeCell ref="D1:O1"/>
    <mergeCell ref="P1:S1"/>
  </mergeCells>
  <pageMargins left="0.7" right="0.7" top="0.75" bottom="0.75" header="0" footer="0"/>
  <pageSetup orientation="landscape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EA9999"/>
  </sheetPr>
  <dimension ref="A1:Z1000"/>
  <sheetViews>
    <sheetView workbookViewId="0">
      <selection activeCell="B1" sqref="B1:S7"/>
    </sheetView>
  </sheetViews>
  <sheetFormatPr baseColWidth="10" defaultColWidth="11.1640625" defaultRowHeight="15" customHeight="1"/>
  <cols>
    <col min="1" max="1" width="8.33203125" customWidth="1"/>
    <col min="2" max="2" width="21.83203125" bestFit="1" customWidth="1"/>
    <col min="3" max="3" width="14.1640625" bestFit="1" customWidth="1"/>
    <col min="4" max="4" width="10.5" bestFit="1" customWidth="1"/>
    <col min="5" max="5" width="9.6640625" bestFit="1" customWidth="1"/>
    <col min="6" max="6" width="7.33203125" bestFit="1" customWidth="1"/>
    <col min="7" max="7" width="7.1640625" bestFit="1" customWidth="1"/>
    <col min="8" max="8" width="8.33203125" bestFit="1" customWidth="1"/>
    <col min="9" max="9" width="8.1640625" bestFit="1" customWidth="1"/>
    <col min="10" max="19" width="13" bestFit="1" customWidth="1"/>
    <col min="20" max="26" width="8.33203125" customWidth="1"/>
  </cols>
  <sheetData>
    <row r="1" spans="1:26" ht="16">
      <c r="A1" s="1"/>
      <c r="B1" s="37"/>
      <c r="C1" s="1"/>
      <c r="D1" s="70">
        <v>2025</v>
      </c>
      <c r="E1" s="71"/>
      <c r="F1" s="71"/>
      <c r="G1" s="71"/>
      <c r="H1" s="71"/>
      <c r="I1" s="71"/>
      <c r="J1" s="71"/>
      <c r="K1" s="71"/>
      <c r="L1" s="71"/>
      <c r="M1" s="71"/>
      <c r="N1" s="71"/>
      <c r="O1" s="72"/>
      <c r="P1" s="70">
        <v>2026</v>
      </c>
      <c r="Q1" s="71"/>
      <c r="R1" s="71"/>
      <c r="S1" s="72"/>
      <c r="T1" s="1"/>
      <c r="U1" s="1"/>
      <c r="V1" s="1"/>
      <c r="W1" s="1"/>
      <c r="X1" s="1"/>
      <c r="Y1" s="1"/>
      <c r="Z1" s="1"/>
    </row>
    <row r="2" spans="1:26" ht="16">
      <c r="A2" s="1"/>
      <c r="B2" s="37"/>
      <c r="C2" s="1"/>
      <c r="D2" s="2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2" t="s">
        <v>1</v>
      </c>
      <c r="Q2" s="3" t="s">
        <v>2</v>
      </c>
      <c r="R2" s="3" t="s">
        <v>3</v>
      </c>
      <c r="S2" s="3" t="s">
        <v>4</v>
      </c>
      <c r="T2" s="1"/>
      <c r="U2" s="1"/>
      <c r="V2" s="1"/>
      <c r="W2" s="1"/>
      <c r="X2" s="1"/>
      <c r="Y2" s="1"/>
      <c r="Z2" s="1"/>
    </row>
    <row r="3" spans="1:26" ht="16">
      <c r="A3" s="18"/>
      <c r="B3" s="24" t="s">
        <v>95</v>
      </c>
      <c r="C3" s="24">
        <f>D3+E3+F3+G3+H3+I3+J3+K3+L3+M3+N3+O3+P3+Q3+R3+R4</f>
        <v>200000</v>
      </c>
      <c r="D3" s="24">
        <f t="shared" ref="D3:S3" si="0">SUM(D4:D134)</f>
        <v>0</v>
      </c>
      <c r="E3" s="24">
        <f t="shared" si="0"/>
        <v>0</v>
      </c>
      <c r="F3" s="24">
        <f t="shared" si="0"/>
        <v>0</v>
      </c>
      <c r="G3" s="24">
        <f t="shared" si="0"/>
        <v>0</v>
      </c>
      <c r="H3" s="24">
        <f t="shared" si="0"/>
        <v>0</v>
      </c>
      <c r="I3" s="24">
        <f t="shared" si="0"/>
        <v>0</v>
      </c>
      <c r="J3" s="24">
        <f t="shared" si="0"/>
        <v>20000</v>
      </c>
      <c r="K3" s="24">
        <f t="shared" si="0"/>
        <v>20000</v>
      </c>
      <c r="L3" s="24">
        <f t="shared" si="0"/>
        <v>20000</v>
      </c>
      <c r="M3" s="24">
        <f t="shared" si="0"/>
        <v>20000</v>
      </c>
      <c r="N3" s="24">
        <f t="shared" si="0"/>
        <v>20000</v>
      </c>
      <c r="O3" s="24">
        <f t="shared" si="0"/>
        <v>20000</v>
      </c>
      <c r="P3" s="24">
        <f t="shared" si="0"/>
        <v>20000</v>
      </c>
      <c r="Q3" s="24">
        <f t="shared" si="0"/>
        <v>20000</v>
      </c>
      <c r="R3" s="24">
        <f t="shared" si="0"/>
        <v>20000</v>
      </c>
      <c r="S3" s="24">
        <f t="shared" si="0"/>
        <v>20000</v>
      </c>
      <c r="T3" s="18"/>
      <c r="U3" s="18"/>
      <c r="V3" s="18"/>
      <c r="W3" s="18"/>
      <c r="X3" s="18"/>
      <c r="Y3" s="18"/>
      <c r="Z3" s="18"/>
    </row>
    <row r="4" spans="1:26" ht="16">
      <c r="A4" s="5"/>
      <c r="B4" s="41"/>
      <c r="C4" s="40">
        <f>SUM(D4:S4)</f>
        <v>200000</v>
      </c>
      <c r="D4" s="39"/>
      <c r="E4" s="41">
        <v>0</v>
      </c>
      <c r="F4" s="41">
        <v>0</v>
      </c>
      <c r="G4" s="41"/>
      <c r="H4" s="41"/>
      <c r="I4" s="41"/>
      <c r="J4" s="41">
        <v>20000</v>
      </c>
      <c r="K4" s="41">
        <v>20000</v>
      </c>
      <c r="L4" s="41">
        <v>20000</v>
      </c>
      <c r="M4" s="41">
        <v>20000</v>
      </c>
      <c r="N4" s="41">
        <v>20000</v>
      </c>
      <c r="O4" s="41">
        <v>20000</v>
      </c>
      <c r="P4" s="41">
        <v>20000</v>
      </c>
      <c r="Q4" s="41">
        <v>20000</v>
      </c>
      <c r="R4" s="41">
        <v>20000</v>
      </c>
      <c r="S4" s="41">
        <v>20000</v>
      </c>
      <c r="T4" s="5"/>
      <c r="U4" s="5"/>
      <c r="V4" s="5"/>
      <c r="W4" s="5"/>
      <c r="X4" s="5"/>
      <c r="Y4" s="5"/>
      <c r="Z4" s="5"/>
    </row>
    <row r="5" spans="1:26" ht="16">
      <c r="A5" s="5"/>
      <c r="B5" s="41" t="s">
        <v>96</v>
      </c>
      <c r="C5" s="40">
        <f>H5+I5+J5+K5+L5+M5+N5+O5</f>
        <v>0</v>
      </c>
      <c r="D5" s="9"/>
      <c r="E5" s="8"/>
      <c r="F5" s="9"/>
      <c r="G5" s="9"/>
      <c r="H5" s="9"/>
      <c r="I5" s="9"/>
      <c r="J5" s="9"/>
      <c r="K5" s="9"/>
      <c r="L5" s="9"/>
      <c r="M5" s="9"/>
      <c r="N5" s="9"/>
      <c r="O5" s="8"/>
      <c r="P5" s="9"/>
      <c r="Q5" s="9"/>
      <c r="R5" s="9"/>
      <c r="S5" s="9"/>
      <c r="T5" s="5"/>
      <c r="U5" s="5"/>
      <c r="V5" s="5"/>
      <c r="W5" s="5"/>
      <c r="X5" s="5"/>
      <c r="Y5" s="5"/>
      <c r="Z5" s="5"/>
    </row>
    <row r="6" spans="1:26" ht="16">
      <c r="A6" s="5"/>
      <c r="B6" s="9"/>
      <c r="C6" s="40">
        <f ca="1">IFERROR(__xludf.DUMMYFUNCTION("+H6+I6+J6+K6+L6+M6+N6+O6+G6+F6+E6"),0)</f>
        <v>0</v>
      </c>
      <c r="D6" s="9"/>
      <c r="E6" s="9"/>
      <c r="F6" s="9"/>
      <c r="G6" s="8"/>
      <c r="H6" s="9"/>
      <c r="I6" s="9"/>
      <c r="J6" s="8"/>
      <c r="K6" s="9"/>
      <c r="L6" s="9"/>
      <c r="M6" s="8"/>
      <c r="N6" s="9"/>
      <c r="O6" s="9"/>
      <c r="P6" s="8"/>
      <c r="Q6" s="9"/>
      <c r="R6" s="9"/>
      <c r="S6" s="8"/>
      <c r="T6" s="5"/>
      <c r="U6" s="5"/>
      <c r="V6" s="5"/>
      <c r="W6" s="5"/>
      <c r="X6" s="5"/>
      <c r="Y6" s="5"/>
      <c r="Z6" s="5"/>
    </row>
    <row r="7" spans="1:26" ht="16">
      <c r="A7" s="5"/>
      <c r="B7" s="8"/>
      <c r="C7" s="40">
        <f t="shared" ref="C7:C10" si="1">H7+I7+J7+K7+L7+M7+N7+O7</f>
        <v>0</v>
      </c>
      <c r="D7" s="9"/>
      <c r="E7" s="9"/>
      <c r="F7" s="48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5"/>
      <c r="U7" s="5"/>
      <c r="V7" s="5"/>
      <c r="W7" s="5"/>
      <c r="X7" s="5"/>
      <c r="Y7" s="5"/>
      <c r="Z7" s="5"/>
    </row>
    <row r="8" spans="1:26" ht="16">
      <c r="A8" s="5"/>
      <c r="B8" s="9"/>
      <c r="C8" s="40">
        <f t="shared" si="1"/>
        <v>0</v>
      </c>
      <c r="D8" s="9"/>
      <c r="E8" s="9"/>
      <c r="F8" s="9"/>
      <c r="G8" s="9"/>
      <c r="H8" s="9"/>
      <c r="I8" s="9"/>
      <c r="J8" s="9"/>
      <c r="K8" s="9"/>
      <c r="L8" s="8"/>
      <c r="M8" s="9"/>
      <c r="N8" s="9"/>
      <c r="O8" s="9"/>
      <c r="P8" s="9"/>
      <c r="Q8" s="9"/>
      <c r="R8" s="9"/>
      <c r="S8" s="9"/>
      <c r="T8" s="5"/>
      <c r="U8" s="5"/>
      <c r="V8" s="5"/>
      <c r="W8" s="5"/>
      <c r="X8" s="5"/>
      <c r="Y8" s="5"/>
      <c r="Z8" s="5"/>
    </row>
    <row r="9" spans="1:26" ht="16">
      <c r="A9" s="5"/>
      <c r="B9" s="9"/>
      <c r="C9" s="40">
        <f t="shared" si="1"/>
        <v>0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5"/>
      <c r="U9" s="5"/>
      <c r="V9" s="5"/>
      <c r="W9" s="5"/>
      <c r="X9" s="5"/>
      <c r="Y9" s="5"/>
      <c r="Z9" s="5"/>
    </row>
    <row r="10" spans="1:26" ht="16">
      <c r="A10" s="5"/>
      <c r="B10" s="9"/>
      <c r="C10" s="40">
        <f t="shared" si="1"/>
        <v>0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5"/>
      <c r="U10" s="5"/>
      <c r="V10" s="5"/>
      <c r="W10" s="5"/>
      <c r="X10" s="5"/>
      <c r="Y10" s="5"/>
      <c r="Z10" s="5"/>
    </row>
    <row r="11" spans="1:26" ht="16">
      <c r="A11" s="5"/>
      <c r="B11" s="9"/>
      <c r="C11" s="40">
        <f>F11+G11+H11+I11+J11+K11+L11+M11+N11+O11</f>
        <v>0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5"/>
      <c r="U11" s="5"/>
      <c r="V11" s="5"/>
      <c r="W11" s="5"/>
      <c r="X11" s="5"/>
      <c r="Y11" s="5"/>
      <c r="Z11" s="5"/>
    </row>
    <row r="12" spans="1:26" ht="16">
      <c r="A12" s="5"/>
      <c r="B12" s="9"/>
      <c r="C12" s="40">
        <f ca="1">IFERROR(__xludf.DUMMYFUNCTION("+H12+I12+J12+K12+L12+M12+N12+O12+F12+G12"),0)</f>
        <v>0</v>
      </c>
      <c r="D12" s="9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5"/>
      <c r="U12" s="5"/>
      <c r="V12" s="5"/>
      <c r="W12" s="5"/>
      <c r="X12" s="5"/>
      <c r="Y12" s="5"/>
      <c r="Z12" s="5"/>
    </row>
    <row r="13" spans="1:26" ht="16">
      <c r="A13" s="5"/>
      <c r="B13" s="9"/>
      <c r="C13" s="40">
        <f t="shared" ref="C13:C16" si="2">H13+I13+J13+K13+L13+M13+N13+O13</f>
        <v>0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5"/>
      <c r="U13" s="5"/>
      <c r="V13" s="5"/>
      <c r="W13" s="5"/>
      <c r="X13" s="5"/>
      <c r="Y13" s="5"/>
      <c r="Z13" s="5"/>
    </row>
    <row r="14" spans="1:26" ht="16">
      <c r="A14" s="5"/>
      <c r="B14" s="9"/>
      <c r="C14" s="40">
        <f t="shared" si="2"/>
        <v>0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5"/>
      <c r="U14" s="5"/>
      <c r="V14" s="5"/>
      <c r="W14" s="5"/>
      <c r="X14" s="5"/>
      <c r="Y14" s="5"/>
      <c r="Z14" s="5"/>
    </row>
    <row r="15" spans="1:26" ht="16">
      <c r="A15" s="5"/>
      <c r="B15" s="8"/>
      <c r="C15" s="40">
        <f t="shared" si="2"/>
        <v>0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5"/>
      <c r="U15" s="5"/>
      <c r="V15" s="5"/>
      <c r="W15" s="5"/>
      <c r="X15" s="5"/>
      <c r="Y15" s="5"/>
      <c r="Z15" s="5"/>
    </row>
    <row r="16" spans="1:26" ht="16">
      <c r="A16" s="5"/>
      <c r="B16" s="9"/>
      <c r="C16" s="40">
        <f t="shared" si="2"/>
        <v>0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5"/>
      <c r="U16" s="5"/>
      <c r="V16" s="5"/>
      <c r="W16" s="5"/>
      <c r="X16" s="5"/>
      <c r="Y16" s="5"/>
      <c r="Z16" s="5"/>
    </row>
    <row r="17" spans="1:26" ht="16">
      <c r="A17" s="5"/>
      <c r="B17" s="9"/>
      <c r="C17" s="40">
        <f t="shared" ref="C17:C68" si="3">D17+E17+F17+G17+H17+I17+J17+K17+L17+M17+N17+O17+P17+Q17+R17+S17+N17</f>
        <v>0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5"/>
      <c r="U17" s="5"/>
      <c r="V17" s="5"/>
      <c r="W17" s="5"/>
      <c r="X17" s="5"/>
      <c r="Y17" s="5"/>
      <c r="Z17" s="5"/>
    </row>
    <row r="18" spans="1:26" ht="16">
      <c r="A18" s="5"/>
      <c r="B18" s="9"/>
      <c r="C18" s="40">
        <f t="shared" si="3"/>
        <v>0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5"/>
      <c r="U18" s="5"/>
      <c r="V18" s="5"/>
      <c r="W18" s="5"/>
      <c r="X18" s="5"/>
      <c r="Y18" s="5"/>
      <c r="Z18" s="5"/>
    </row>
    <row r="19" spans="1:26" ht="16">
      <c r="A19" s="5"/>
      <c r="B19" s="9"/>
      <c r="C19" s="40">
        <f t="shared" si="3"/>
        <v>0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5"/>
      <c r="U19" s="5"/>
      <c r="V19" s="5"/>
      <c r="W19" s="5"/>
      <c r="X19" s="5"/>
      <c r="Y19" s="5"/>
      <c r="Z19" s="5"/>
    </row>
    <row r="20" spans="1:26" ht="16">
      <c r="A20" s="5"/>
      <c r="B20" s="9"/>
      <c r="C20" s="40">
        <f t="shared" si="3"/>
        <v>0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5"/>
      <c r="U20" s="5"/>
      <c r="V20" s="5"/>
      <c r="W20" s="5"/>
      <c r="X20" s="5"/>
      <c r="Y20" s="5"/>
      <c r="Z20" s="5"/>
    </row>
    <row r="21" spans="1:26" ht="15.75" customHeight="1">
      <c r="A21" s="5"/>
      <c r="B21" s="9"/>
      <c r="C21" s="40">
        <f t="shared" si="3"/>
        <v>0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5"/>
      <c r="U21" s="5"/>
      <c r="V21" s="5"/>
      <c r="W21" s="5"/>
      <c r="X21" s="5"/>
      <c r="Y21" s="5"/>
      <c r="Z21" s="5"/>
    </row>
    <row r="22" spans="1:26" ht="15.75" customHeight="1">
      <c r="A22" s="5"/>
      <c r="B22" s="9"/>
      <c r="C22" s="40">
        <f t="shared" si="3"/>
        <v>0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5"/>
      <c r="U22" s="5"/>
      <c r="V22" s="5"/>
      <c r="W22" s="5"/>
      <c r="X22" s="5"/>
      <c r="Y22" s="5"/>
      <c r="Z22" s="5"/>
    </row>
    <row r="23" spans="1:26" ht="15.75" customHeight="1">
      <c r="A23" s="5"/>
      <c r="B23" s="9"/>
      <c r="C23" s="40">
        <f t="shared" si="3"/>
        <v>0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5"/>
      <c r="U23" s="5"/>
      <c r="V23" s="5"/>
      <c r="W23" s="5"/>
      <c r="X23" s="5"/>
      <c r="Y23" s="5"/>
      <c r="Z23" s="5"/>
    </row>
    <row r="24" spans="1:26" ht="15.75" customHeight="1">
      <c r="A24" s="5"/>
      <c r="B24" s="9"/>
      <c r="C24" s="40">
        <f t="shared" si="3"/>
        <v>0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5"/>
      <c r="U24" s="5"/>
      <c r="V24" s="5"/>
      <c r="W24" s="5"/>
      <c r="X24" s="5"/>
      <c r="Y24" s="5"/>
      <c r="Z24" s="5"/>
    </row>
    <row r="25" spans="1:26" ht="15.75" customHeight="1">
      <c r="A25" s="5"/>
      <c r="B25" s="9"/>
      <c r="C25" s="40">
        <f t="shared" si="3"/>
        <v>0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5"/>
      <c r="U25" s="5"/>
      <c r="V25" s="5"/>
      <c r="W25" s="5"/>
      <c r="X25" s="5"/>
      <c r="Y25" s="5"/>
      <c r="Z25" s="5"/>
    </row>
    <row r="26" spans="1:26" ht="15.75" customHeight="1">
      <c r="A26" s="5"/>
      <c r="B26" s="9"/>
      <c r="C26" s="40">
        <f t="shared" si="3"/>
        <v>0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5"/>
      <c r="U26" s="5"/>
      <c r="V26" s="5"/>
      <c r="W26" s="5"/>
      <c r="X26" s="5"/>
      <c r="Y26" s="5"/>
      <c r="Z26" s="5"/>
    </row>
    <row r="27" spans="1:26" ht="15.75" customHeight="1">
      <c r="A27" s="5"/>
      <c r="B27" s="9"/>
      <c r="C27" s="40">
        <f t="shared" si="3"/>
        <v>0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5"/>
      <c r="U27" s="5"/>
      <c r="V27" s="5"/>
      <c r="W27" s="5"/>
      <c r="X27" s="5"/>
      <c r="Y27" s="5"/>
      <c r="Z27" s="5"/>
    </row>
    <row r="28" spans="1:26" ht="15.75" customHeight="1">
      <c r="A28" s="5"/>
      <c r="B28" s="9"/>
      <c r="C28" s="40">
        <f t="shared" si="3"/>
        <v>0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5"/>
      <c r="U28" s="5"/>
      <c r="V28" s="5"/>
      <c r="W28" s="5"/>
      <c r="X28" s="5"/>
      <c r="Y28" s="5"/>
      <c r="Z28" s="5"/>
    </row>
    <row r="29" spans="1:26" ht="15.75" customHeight="1">
      <c r="A29" s="5"/>
      <c r="B29" s="9"/>
      <c r="C29" s="40">
        <f t="shared" si="3"/>
        <v>0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5"/>
      <c r="U29" s="5"/>
      <c r="V29" s="5"/>
      <c r="W29" s="5"/>
      <c r="X29" s="5"/>
      <c r="Y29" s="5"/>
      <c r="Z29" s="5"/>
    </row>
    <row r="30" spans="1:26" ht="15.75" customHeight="1">
      <c r="A30" s="5"/>
      <c r="B30" s="9"/>
      <c r="C30" s="40">
        <f t="shared" si="3"/>
        <v>0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5"/>
      <c r="U30" s="5"/>
      <c r="V30" s="5"/>
      <c r="W30" s="5"/>
      <c r="X30" s="5"/>
      <c r="Y30" s="5"/>
      <c r="Z30" s="5"/>
    </row>
    <row r="31" spans="1:26" ht="15.75" customHeight="1">
      <c r="A31" s="5"/>
      <c r="B31" s="9"/>
      <c r="C31" s="40">
        <f t="shared" si="3"/>
        <v>0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9"/>
      <c r="C32" s="40">
        <f t="shared" si="3"/>
        <v>0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9"/>
      <c r="C33" s="40">
        <f t="shared" si="3"/>
        <v>0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9"/>
      <c r="C34" s="40">
        <f t="shared" si="3"/>
        <v>0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9"/>
      <c r="C35" s="40">
        <f t="shared" si="3"/>
        <v>0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9"/>
      <c r="C36" s="40">
        <f t="shared" si="3"/>
        <v>0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9"/>
      <c r="C37" s="40">
        <f t="shared" si="3"/>
        <v>0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9"/>
      <c r="C38" s="40">
        <f t="shared" si="3"/>
        <v>0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9"/>
      <c r="C39" s="40">
        <f t="shared" si="3"/>
        <v>0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9"/>
      <c r="C40" s="40">
        <f t="shared" si="3"/>
        <v>0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9"/>
      <c r="C41" s="40">
        <f t="shared" si="3"/>
        <v>0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9"/>
      <c r="C42" s="40">
        <f t="shared" si="3"/>
        <v>0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9"/>
      <c r="C43" s="40">
        <f t="shared" si="3"/>
        <v>0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9"/>
      <c r="C44" s="40">
        <f t="shared" si="3"/>
        <v>0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9"/>
      <c r="C45" s="40">
        <f t="shared" si="3"/>
        <v>0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9"/>
      <c r="C46" s="40">
        <f t="shared" si="3"/>
        <v>0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9"/>
      <c r="C47" s="40">
        <f t="shared" si="3"/>
        <v>0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9"/>
      <c r="C48" s="40">
        <f t="shared" si="3"/>
        <v>0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9"/>
      <c r="C49" s="40">
        <f t="shared" si="3"/>
        <v>0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9"/>
      <c r="C50" s="40">
        <f t="shared" si="3"/>
        <v>0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9"/>
      <c r="C51" s="40">
        <f t="shared" si="3"/>
        <v>0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9"/>
      <c r="C52" s="40">
        <f t="shared" si="3"/>
        <v>0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9"/>
      <c r="C53" s="40">
        <f t="shared" si="3"/>
        <v>0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9"/>
      <c r="C54" s="40">
        <f t="shared" si="3"/>
        <v>0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9"/>
      <c r="C55" s="40">
        <f t="shared" si="3"/>
        <v>0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9"/>
      <c r="C56" s="40">
        <f t="shared" si="3"/>
        <v>0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9"/>
      <c r="C57" s="40">
        <f t="shared" si="3"/>
        <v>0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9"/>
      <c r="C58" s="40">
        <f t="shared" si="3"/>
        <v>0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9"/>
      <c r="C59" s="40">
        <f t="shared" si="3"/>
        <v>0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9"/>
      <c r="C60" s="40">
        <f t="shared" si="3"/>
        <v>0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9"/>
      <c r="C61" s="40">
        <f t="shared" si="3"/>
        <v>0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9"/>
      <c r="C62" s="40">
        <f t="shared" si="3"/>
        <v>0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9"/>
      <c r="C63" s="40">
        <f t="shared" si="3"/>
        <v>0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9"/>
      <c r="C64" s="40">
        <f t="shared" si="3"/>
        <v>0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9"/>
      <c r="C65" s="40">
        <f t="shared" si="3"/>
        <v>0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9"/>
      <c r="C66" s="40">
        <f t="shared" si="3"/>
        <v>0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9"/>
      <c r="C67" s="40">
        <f t="shared" si="3"/>
        <v>0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6"/>
      <c r="C68" s="40">
        <f t="shared" si="3"/>
        <v>0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6"/>
      <c r="C69" s="5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6"/>
      <c r="C70" s="5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6"/>
      <c r="C71" s="5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6"/>
      <c r="C72" s="5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6"/>
      <c r="C73" s="5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6"/>
      <c r="C74" s="5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6"/>
      <c r="C75" s="5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6"/>
      <c r="C76" s="5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6"/>
      <c r="C77" s="5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6"/>
      <c r="C78" s="5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6"/>
      <c r="C79" s="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6"/>
      <c r="C80" s="5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6"/>
      <c r="C81" s="5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6"/>
      <c r="C82" s="5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6"/>
      <c r="C83" s="5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6"/>
      <c r="C84" s="5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6"/>
      <c r="C85" s="5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6"/>
      <c r="C86" s="5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6"/>
      <c r="C87" s="5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6"/>
      <c r="C88" s="5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6"/>
      <c r="C89" s="5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6"/>
      <c r="C90" s="5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6"/>
      <c r="C91" s="5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6"/>
      <c r="C92" s="5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6"/>
      <c r="C93" s="5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6"/>
      <c r="C94" s="5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6"/>
      <c r="C95" s="5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6"/>
      <c r="C96" s="5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6"/>
      <c r="C97" s="5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6"/>
      <c r="C98" s="5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6"/>
      <c r="C99" s="5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6"/>
      <c r="C100" s="5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6"/>
      <c r="C101" s="5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6"/>
      <c r="C102" s="5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6"/>
      <c r="C103" s="5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6"/>
      <c r="C104" s="5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6"/>
      <c r="C105" s="5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6"/>
      <c r="C106" s="5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6"/>
      <c r="C107" s="5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6"/>
      <c r="C108" s="5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6"/>
      <c r="C109" s="5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6"/>
      <c r="C110" s="5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6"/>
      <c r="C111" s="5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6"/>
      <c r="C112" s="5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6"/>
      <c r="C113" s="5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6"/>
      <c r="C114" s="5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6"/>
      <c r="C115" s="5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6"/>
      <c r="C116" s="5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6"/>
      <c r="C117" s="5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6"/>
      <c r="C118" s="5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6"/>
      <c r="C119" s="5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6"/>
      <c r="C120" s="5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6"/>
      <c r="C121" s="5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6"/>
      <c r="C122" s="5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6"/>
      <c r="C123" s="5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6"/>
      <c r="C124" s="5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6"/>
      <c r="C125" s="5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6"/>
      <c r="C126" s="5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6"/>
      <c r="C127" s="5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6"/>
      <c r="C128" s="5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6"/>
      <c r="C129" s="5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6"/>
      <c r="C130" s="5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6"/>
      <c r="C131" s="5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6"/>
      <c r="C132" s="5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6"/>
      <c r="C133" s="5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6"/>
      <c r="C134" s="5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6"/>
      <c r="C135" s="5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6"/>
      <c r="C136" s="5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6"/>
      <c r="C137" s="5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6"/>
      <c r="C138" s="5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6"/>
      <c r="C139" s="5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6"/>
      <c r="C140" s="5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6"/>
      <c r="C141" s="5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6"/>
      <c r="C142" s="5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6"/>
      <c r="C143" s="5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6"/>
      <c r="C144" s="5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6"/>
      <c r="C145" s="5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6"/>
      <c r="C146" s="5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6"/>
      <c r="C147" s="5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6"/>
      <c r="C148" s="5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6"/>
      <c r="C149" s="5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6"/>
      <c r="C150" s="5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6"/>
      <c r="C151" s="5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6"/>
      <c r="C152" s="5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6"/>
      <c r="C153" s="5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6"/>
      <c r="C154" s="5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6"/>
      <c r="C155" s="5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6"/>
      <c r="C156" s="5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6"/>
      <c r="C157" s="5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6"/>
      <c r="C158" s="5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6"/>
      <c r="C159" s="5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6"/>
      <c r="C160" s="5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6"/>
      <c r="C161" s="5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6"/>
      <c r="C162" s="5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6"/>
      <c r="C163" s="5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6"/>
      <c r="C164" s="5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6"/>
      <c r="C165" s="5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6"/>
      <c r="C166" s="5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6"/>
      <c r="C167" s="5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6"/>
      <c r="C168" s="5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6"/>
      <c r="C169" s="5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6"/>
      <c r="C170" s="5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6"/>
      <c r="C171" s="5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6"/>
      <c r="C172" s="5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6"/>
      <c r="C173" s="5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6"/>
      <c r="C174" s="5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6"/>
      <c r="C175" s="5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6"/>
      <c r="C176" s="5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6"/>
      <c r="C177" s="5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6"/>
      <c r="C178" s="5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6"/>
      <c r="C179" s="5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6"/>
      <c r="C180" s="5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6"/>
      <c r="C181" s="5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6"/>
      <c r="C182" s="5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6"/>
      <c r="C183" s="5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6"/>
      <c r="C184" s="5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6"/>
      <c r="C185" s="5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6"/>
      <c r="C186" s="5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6"/>
      <c r="C187" s="5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6"/>
      <c r="C188" s="5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6"/>
      <c r="C189" s="5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6"/>
      <c r="C190" s="5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6"/>
      <c r="C191" s="5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6"/>
      <c r="C192" s="5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6"/>
      <c r="C193" s="5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6"/>
      <c r="C194" s="5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6"/>
      <c r="C195" s="5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6"/>
      <c r="C196" s="5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6"/>
      <c r="C197" s="5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6"/>
      <c r="C198" s="5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6"/>
      <c r="C199" s="5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6"/>
      <c r="C200" s="5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6"/>
      <c r="C201" s="5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6"/>
      <c r="C202" s="5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6"/>
      <c r="C203" s="5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6"/>
      <c r="C204" s="5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6"/>
      <c r="C205" s="5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6"/>
      <c r="C206" s="5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6"/>
      <c r="C207" s="5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6"/>
      <c r="C208" s="5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6"/>
      <c r="C209" s="5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6"/>
      <c r="C210" s="5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6"/>
      <c r="C211" s="5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6"/>
      <c r="C212" s="5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6"/>
      <c r="C213" s="5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6"/>
      <c r="C214" s="5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6"/>
      <c r="C215" s="5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6"/>
      <c r="C216" s="5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6"/>
      <c r="C217" s="5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6"/>
      <c r="C218" s="5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6"/>
      <c r="C219" s="5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2">
    <mergeCell ref="D1:O1"/>
    <mergeCell ref="P1:S1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E06666"/>
  </sheetPr>
  <dimension ref="A1:Z1000"/>
  <sheetViews>
    <sheetView workbookViewId="0">
      <selection activeCell="B23" sqref="B23"/>
    </sheetView>
  </sheetViews>
  <sheetFormatPr baseColWidth="10" defaultColWidth="11.1640625" defaultRowHeight="15" customHeight="1"/>
  <cols>
    <col min="1" max="1" width="8.33203125" customWidth="1"/>
    <col min="2" max="2" width="24.83203125" bestFit="1" customWidth="1"/>
    <col min="3" max="3" width="13.1640625" customWidth="1"/>
    <col min="4" max="4" width="12" bestFit="1" customWidth="1"/>
    <col min="5" max="5" width="10.5" bestFit="1" customWidth="1"/>
    <col min="6" max="6" width="9.6640625" bestFit="1" customWidth="1"/>
    <col min="7" max="7" width="7.33203125" bestFit="1" customWidth="1"/>
    <col min="8" max="8" width="7.1640625" bestFit="1" customWidth="1"/>
    <col min="9" max="9" width="8.33203125" bestFit="1" customWidth="1"/>
    <col min="10" max="10" width="8.1640625" bestFit="1" customWidth="1"/>
    <col min="11" max="11" width="12" bestFit="1" customWidth="1"/>
    <col min="12" max="12" width="13" bestFit="1" customWidth="1"/>
    <col min="13" max="13" width="10.6640625" bestFit="1" customWidth="1"/>
    <col min="14" max="14" width="8.83203125" bestFit="1" customWidth="1"/>
    <col min="15" max="15" width="10.83203125" bestFit="1" customWidth="1"/>
    <col min="16" max="16" width="10.1640625" bestFit="1" customWidth="1"/>
    <col min="17" max="17" width="10.5" bestFit="1" customWidth="1"/>
    <col min="18" max="18" width="9.6640625" bestFit="1" customWidth="1"/>
    <col min="19" max="19" width="7.33203125" bestFit="1" customWidth="1"/>
    <col min="20" max="20" width="7.1640625" bestFit="1" customWidth="1"/>
    <col min="21" max="26" width="8.33203125" customWidth="1"/>
  </cols>
  <sheetData>
    <row r="1" spans="1:26" ht="16">
      <c r="A1" s="1"/>
      <c r="B1" s="37"/>
      <c r="C1" s="37"/>
      <c r="D1" s="37"/>
      <c r="E1" s="70">
        <v>2025</v>
      </c>
      <c r="F1" s="71"/>
      <c r="G1" s="71"/>
      <c r="H1" s="71"/>
      <c r="I1" s="71"/>
      <c r="J1" s="71"/>
      <c r="K1" s="71"/>
      <c r="L1" s="71"/>
      <c r="M1" s="71"/>
      <c r="N1" s="71"/>
      <c r="O1" s="71"/>
      <c r="P1" s="72"/>
      <c r="Q1" s="70">
        <v>2026</v>
      </c>
      <c r="R1" s="71"/>
      <c r="S1" s="71"/>
      <c r="T1" s="72"/>
      <c r="U1" s="1"/>
      <c r="V1" s="1"/>
      <c r="W1" s="1"/>
      <c r="X1" s="1"/>
      <c r="Y1" s="1"/>
      <c r="Z1" s="1"/>
    </row>
    <row r="2" spans="1:26" ht="16">
      <c r="A2" s="1"/>
      <c r="B2" s="37"/>
      <c r="C2" s="37"/>
      <c r="D2" s="37"/>
      <c r="E2" s="2" t="s">
        <v>1</v>
      </c>
      <c r="F2" s="3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7</v>
      </c>
      <c r="L2" s="3" t="s">
        <v>8</v>
      </c>
      <c r="M2" s="3" t="s">
        <v>9</v>
      </c>
      <c r="N2" s="3" t="s">
        <v>10</v>
      </c>
      <c r="O2" s="3" t="s">
        <v>11</v>
      </c>
      <c r="P2" s="3" t="s">
        <v>12</v>
      </c>
      <c r="Q2" s="2" t="s">
        <v>1</v>
      </c>
      <c r="R2" s="3" t="s">
        <v>2</v>
      </c>
      <c r="S2" s="3" t="s">
        <v>3</v>
      </c>
      <c r="T2" s="3" t="s">
        <v>4</v>
      </c>
      <c r="U2" s="1"/>
      <c r="V2" s="1"/>
      <c r="W2" s="1"/>
      <c r="X2" s="1"/>
      <c r="Y2" s="1"/>
      <c r="Z2" s="1"/>
    </row>
    <row r="3" spans="1:26" ht="16">
      <c r="A3" s="18"/>
      <c r="B3" s="24"/>
      <c r="C3" s="32" t="s">
        <v>97</v>
      </c>
      <c r="D3" s="24">
        <f>E3+F3+G3+H3+I3+J3+K3+L3+M3+N3+O3+P3+Q3+R3+S3+T3</f>
        <v>55000</v>
      </c>
      <c r="E3" s="24">
        <f>SUM(E4:E134)</f>
        <v>0</v>
      </c>
      <c r="F3" s="24">
        <f t="shared" ref="F3:S3" si="0">SUM(F4:F133)</f>
        <v>0</v>
      </c>
      <c r="G3" s="24">
        <f t="shared" si="0"/>
        <v>0</v>
      </c>
      <c r="H3" s="24">
        <f t="shared" si="0"/>
        <v>0</v>
      </c>
      <c r="I3" s="24">
        <f t="shared" si="0"/>
        <v>0</v>
      </c>
      <c r="J3" s="24">
        <f t="shared" si="0"/>
        <v>0</v>
      </c>
      <c r="K3" s="24">
        <f t="shared" si="0"/>
        <v>4000</v>
      </c>
      <c r="L3" s="24">
        <f t="shared" si="0"/>
        <v>51000</v>
      </c>
      <c r="M3" s="24">
        <f t="shared" si="0"/>
        <v>0</v>
      </c>
      <c r="N3" s="24">
        <f t="shared" si="0"/>
        <v>0</v>
      </c>
      <c r="O3" s="24">
        <f t="shared" si="0"/>
        <v>0</v>
      </c>
      <c r="P3" s="24">
        <f t="shared" si="0"/>
        <v>0</v>
      </c>
      <c r="Q3" s="24">
        <f t="shared" si="0"/>
        <v>0</v>
      </c>
      <c r="R3" s="24">
        <f t="shared" si="0"/>
        <v>0</v>
      </c>
      <c r="S3" s="24">
        <f t="shared" si="0"/>
        <v>0</v>
      </c>
      <c r="T3" s="24"/>
      <c r="U3" s="18"/>
      <c r="V3" s="18"/>
      <c r="W3" s="18"/>
      <c r="X3" s="18"/>
      <c r="Y3" s="18"/>
      <c r="Z3" s="18"/>
    </row>
    <row r="4" spans="1:26" ht="16">
      <c r="A4" s="5"/>
      <c r="B4" s="66" t="s">
        <v>98</v>
      </c>
      <c r="C4" s="9"/>
      <c r="D4" s="9">
        <f>E5+F5+G5+H5+I4+J4+K4+L4+M5+N5+O5+P5+Q5+R5+S5+T5</f>
        <v>8000</v>
      </c>
      <c r="E4" s="41"/>
      <c r="F4" s="39"/>
      <c r="G4" s="41"/>
      <c r="H4" s="41"/>
      <c r="I4" s="8"/>
      <c r="J4" s="8"/>
      <c r="K4" s="8">
        <v>4000</v>
      </c>
      <c r="L4" s="8">
        <v>4000</v>
      </c>
      <c r="M4" s="39"/>
      <c r="N4" s="39"/>
      <c r="O4" s="39"/>
      <c r="P4" s="39"/>
      <c r="Q4" s="39"/>
      <c r="R4" s="39"/>
      <c r="S4" s="39"/>
      <c r="T4" s="39"/>
      <c r="U4" s="5"/>
      <c r="V4" s="5"/>
      <c r="W4" s="5"/>
      <c r="X4" s="5"/>
      <c r="Y4" s="5"/>
      <c r="Z4" s="5"/>
    </row>
    <row r="5" spans="1:26" ht="16">
      <c r="A5" s="5"/>
      <c r="B5" s="8" t="s">
        <v>99</v>
      </c>
      <c r="C5" s="8"/>
      <c r="D5" s="9">
        <f t="shared" ref="D5:D67" si="1">E6+F6+G6+H6+I6+J6+K6+L6+M6+N6+O6+P6+Q6+R6+S6+T6</f>
        <v>0</v>
      </c>
      <c r="E5" s="8"/>
      <c r="F5" s="9"/>
      <c r="G5" s="8">
        <v>0</v>
      </c>
      <c r="H5" s="9"/>
      <c r="I5" s="8"/>
      <c r="J5" s="8"/>
      <c r="K5" s="8"/>
      <c r="L5" s="8">
        <v>47000</v>
      </c>
      <c r="M5" s="9"/>
      <c r="N5" s="9"/>
      <c r="O5" s="8"/>
      <c r="P5" s="9"/>
      <c r="Q5" s="9"/>
      <c r="R5" s="9"/>
      <c r="S5" s="9"/>
      <c r="T5" s="9"/>
      <c r="U5" s="5"/>
      <c r="V5" s="5"/>
      <c r="W5" s="5"/>
      <c r="X5" s="5"/>
      <c r="Y5" s="5"/>
      <c r="Z5" s="5"/>
    </row>
    <row r="6" spans="1:26" ht="16">
      <c r="A6" s="5"/>
      <c r="B6" s="8" t="s">
        <v>100</v>
      </c>
      <c r="C6" s="8">
        <v>16500</v>
      </c>
      <c r="D6" s="9">
        <f t="shared" si="1"/>
        <v>0</v>
      </c>
      <c r="E6" s="9"/>
      <c r="F6" s="9"/>
      <c r="G6" s="8"/>
      <c r="H6" s="9"/>
      <c r="I6" s="8"/>
      <c r="J6" s="8"/>
      <c r="K6" s="8"/>
      <c r="L6" s="8"/>
      <c r="M6" s="8"/>
      <c r="N6" s="9"/>
      <c r="O6" s="9"/>
      <c r="P6" s="8"/>
      <c r="Q6" s="9"/>
      <c r="R6" s="9"/>
      <c r="S6" s="8"/>
      <c r="T6" s="8"/>
      <c r="U6" s="5"/>
      <c r="V6" s="5"/>
      <c r="W6" s="5"/>
      <c r="X6" s="5"/>
      <c r="Y6" s="5"/>
      <c r="Z6" s="5"/>
    </row>
    <row r="7" spans="1:26" ht="16">
      <c r="A7" s="5"/>
      <c r="B7" s="8" t="s">
        <v>101</v>
      </c>
      <c r="C7" s="8">
        <v>8800</v>
      </c>
      <c r="D7" s="9">
        <f t="shared" si="1"/>
        <v>0</v>
      </c>
      <c r="E7" s="9"/>
      <c r="F7" s="8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5"/>
      <c r="V7" s="5"/>
      <c r="W7" s="5"/>
      <c r="X7" s="5"/>
      <c r="Y7" s="5"/>
      <c r="Z7" s="5"/>
    </row>
    <row r="8" spans="1:26" ht="16">
      <c r="A8" s="11"/>
      <c r="B8" s="8" t="s">
        <v>102</v>
      </c>
      <c r="C8" s="8">
        <v>4400</v>
      </c>
      <c r="D8" s="9">
        <f t="shared" si="1"/>
        <v>0</v>
      </c>
      <c r="E8" s="9"/>
      <c r="F8" s="9"/>
      <c r="G8" s="9"/>
      <c r="H8" s="9"/>
      <c r="I8" s="9"/>
      <c r="J8" s="9"/>
      <c r="K8" s="9"/>
      <c r="L8" s="8"/>
      <c r="M8" s="9"/>
      <c r="N8" s="9"/>
      <c r="O8" s="9"/>
      <c r="P8" s="9"/>
      <c r="Q8" s="9"/>
      <c r="R8" s="9"/>
      <c r="S8" s="9"/>
      <c r="T8" s="9"/>
      <c r="U8" s="5"/>
      <c r="V8" s="5"/>
      <c r="W8" s="5"/>
      <c r="X8" s="5"/>
      <c r="Y8" s="5"/>
      <c r="Z8" s="5"/>
    </row>
    <row r="9" spans="1:26" ht="16">
      <c r="A9" s="5"/>
      <c r="B9" s="8" t="s">
        <v>103</v>
      </c>
      <c r="C9" s="8">
        <v>21466.5</v>
      </c>
      <c r="D9" s="9">
        <f t="shared" si="1"/>
        <v>0</v>
      </c>
      <c r="E9" s="9"/>
      <c r="F9" s="9"/>
      <c r="G9" s="9"/>
      <c r="H9" s="9"/>
      <c r="I9" s="9"/>
      <c r="J9" s="9"/>
      <c r="K9" s="9"/>
      <c r="L9" s="8"/>
      <c r="M9" s="9"/>
      <c r="N9" s="9"/>
      <c r="O9" s="9"/>
      <c r="P9" s="9"/>
      <c r="Q9" s="9"/>
      <c r="R9" s="9"/>
      <c r="S9" s="9"/>
      <c r="T9" s="9"/>
      <c r="U9" s="5"/>
      <c r="V9" s="5"/>
      <c r="W9" s="5"/>
      <c r="X9" s="5"/>
      <c r="Y9" s="5"/>
      <c r="Z9" s="5"/>
    </row>
    <row r="10" spans="1:26" ht="16">
      <c r="A10" s="5"/>
      <c r="B10" s="8" t="s">
        <v>104</v>
      </c>
      <c r="C10" s="8">
        <v>5086.3999999999996</v>
      </c>
      <c r="D10" s="9">
        <f t="shared" si="1"/>
        <v>0</v>
      </c>
      <c r="E10" s="9"/>
      <c r="F10" s="67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5"/>
      <c r="V10" s="5"/>
      <c r="W10" s="5"/>
      <c r="X10" s="5"/>
      <c r="Y10" s="5"/>
      <c r="Z10" s="5"/>
    </row>
    <row r="11" spans="1:26" ht="16">
      <c r="A11" s="5"/>
      <c r="B11" s="8" t="s">
        <v>105</v>
      </c>
      <c r="C11" s="50">
        <v>12000</v>
      </c>
      <c r="D11" s="9">
        <f t="shared" si="1"/>
        <v>0</v>
      </c>
      <c r="E11" s="9"/>
      <c r="F11" s="8"/>
      <c r="G11" s="8"/>
      <c r="H11" s="8"/>
      <c r="I11" s="8"/>
      <c r="J11" s="8"/>
      <c r="K11" s="9"/>
      <c r="L11" s="9"/>
      <c r="M11" s="9"/>
      <c r="N11" s="9"/>
      <c r="O11" s="9"/>
      <c r="P11" s="9"/>
      <c r="Q11" s="9"/>
      <c r="R11" s="9"/>
      <c r="S11" s="9"/>
      <c r="T11" s="9"/>
      <c r="U11" s="5"/>
      <c r="V11" s="5"/>
      <c r="W11" s="5"/>
      <c r="X11" s="5"/>
      <c r="Y11" s="5"/>
      <c r="Z11" s="5"/>
    </row>
    <row r="12" spans="1:26" ht="16">
      <c r="A12" s="5"/>
      <c r="B12" s="9"/>
      <c r="C12" s="9"/>
      <c r="D12" s="9">
        <f t="shared" si="1"/>
        <v>0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5"/>
      <c r="V12" s="5"/>
      <c r="W12" s="5"/>
      <c r="X12" s="5"/>
      <c r="Y12" s="5"/>
      <c r="Z12" s="5"/>
    </row>
    <row r="13" spans="1:26" ht="16">
      <c r="A13" s="5"/>
      <c r="B13" s="9"/>
      <c r="C13" s="9"/>
      <c r="D13" s="9">
        <f t="shared" si="1"/>
        <v>0</v>
      </c>
      <c r="E13" s="9"/>
      <c r="F13" s="8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5"/>
      <c r="V13" s="5"/>
      <c r="W13" s="5"/>
      <c r="X13" s="5"/>
      <c r="Y13" s="5"/>
      <c r="Z13" s="5"/>
    </row>
    <row r="14" spans="1:26" ht="16">
      <c r="A14" s="5"/>
      <c r="B14" s="9"/>
      <c r="C14" s="9"/>
      <c r="D14" s="9">
        <f t="shared" si="1"/>
        <v>0</v>
      </c>
      <c r="E14" s="9"/>
      <c r="F14" s="8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5"/>
      <c r="V14" s="5"/>
      <c r="W14" s="5"/>
      <c r="X14" s="5"/>
      <c r="Y14" s="5"/>
      <c r="Z14" s="5"/>
    </row>
    <row r="15" spans="1:26" ht="16">
      <c r="A15" s="5"/>
      <c r="B15" s="8"/>
      <c r="C15" s="9"/>
      <c r="D15" s="9">
        <f t="shared" si="1"/>
        <v>0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5"/>
      <c r="V15" s="5"/>
      <c r="W15" s="5"/>
      <c r="X15" s="5"/>
      <c r="Y15" s="5"/>
      <c r="Z15" s="5"/>
    </row>
    <row r="16" spans="1:26" ht="16">
      <c r="A16" s="5"/>
      <c r="B16" s="9"/>
      <c r="C16" s="9"/>
      <c r="D16" s="9">
        <f t="shared" si="1"/>
        <v>0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5"/>
      <c r="V16" s="5"/>
      <c r="W16" s="5"/>
      <c r="X16" s="5"/>
      <c r="Y16" s="5"/>
      <c r="Z16" s="5"/>
    </row>
    <row r="17" spans="1:26" ht="16">
      <c r="A17" s="5"/>
      <c r="B17" s="9"/>
      <c r="C17" s="9"/>
      <c r="D17" s="9">
        <f t="shared" si="1"/>
        <v>0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5"/>
      <c r="V17" s="5"/>
      <c r="W17" s="5"/>
      <c r="X17" s="5"/>
      <c r="Y17" s="5"/>
      <c r="Z17" s="5"/>
    </row>
    <row r="18" spans="1:26" ht="16">
      <c r="A18" s="5"/>
      <c r="B18" s="9"/>
      <c r="C18" s="9"/>
      <c r="D18" s="9">
        <f t="shared" si="1"/>
        <v>0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5"/>
      <c r="V18" s="5"/>
      <c r="W18" s="5"/>
      <c r="X18" s="5"/>
      <c r="Y18" s="5"/>
      <c r="Z18" s="5"/>
    </row>
    <row r="19" spans="1:26" ht="16">
      <c r="A19" s="5"/>
      <c r="B19" s="9"/>
      <c r="C19" s="9"/>
      <c r="D19" s="9">
        <f t="shared" si="1"/>
        <v>0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5"/>
      <c r="V19" s="5"/>
      <c r="W19" s="5"/>
      <c r="X19" s="5"/>
      <c r="Y19" s="5"/>
      <c r="Z19" s="5"/>
    </row>
    <row r="20" spans="1:26" ht="15.75" customHeight="1">
      <c r="A20" s="5"/>
      <c r="B20" s="9"/>
      <c r="C20" s="9"/>
      <c r="D20" s="9">
        <f t="shared" si="1"/>
        <v>0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5"/>
      <c r="V20" s="5"/>
      <c r="W20" s="5"/>
      <c r="X20" s="5"/>
      <c r="Y20" s="5"/>
      <c r="Z20" s="5"/>
    </row>
    <row r="21" spans="1:26" ht="15.75" customHeight="1">
      <c r="A21" s="5"/>
      <c r="B21" s="9"/>
      <c r="C21" s="9"/>
      <c r="D21" s="9">
        <f t="shared" si="1"/>
        <v>0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5"/>
      <c r="V21" s="5"/>
      <c r="W21" s="5"/>
      <c r="X21" s="5"/>
      <c r="Y21" s="5"/>
      <c r="Z21" s="5"/>
    </row>
    <row r="22" spans="1:26" ht="15.75" customHeight="1">
      <c r="A22" s="5"/>
      <c r="B22" s="9"/>
      <c r="C22" s="9"/>
      <c r="D22" s="9">
        <f t="shared" si="1"/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5"/>
      <c r="V22" s="5"/>
      <c r="W22" s="5"/>
      <c r="X22" s="5"/>
      <c r="Y22" s="5"/>
      <c r="Z22" s="5"/>
    </row>
    <row r="23" spans="1:26" ht="15.75" customHeight="1">
      <c r="A23" s="5"/>
      <c r="B23" s="9"/>
      <c r="C23" s="9"/>
      <c r="D23" s="9">
        <f t="shared" si="1"/>
        <v>0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5"/>
      <c r="V23" s="5"/>
      <c r="W23" s="5"/>
      <c r="X23" s="5"/>
      <c r="Y23" s="5"/>
      <c r="Z23" s="5"/>
    </row>
    <row r="24" spans="1:26" ht="15.75" customHeight="1">
      <c r="A24" s="5"/>
      <c r="B24" s="9"/>
      <c r="C24" s="9"/>
      <c r="D24" s="9">
        <f t="shared" si="1"/>
        <v>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5"/>
      <c r="V24" s="5"/>
      <c r="W24" s="5"/>
      <c r="X24" s="5"/>
      <c r="Y24" s="5"/>
      <c r="Z24" s="5"/>
    </row>
    <row r="25" spans="1:26" ht="15.75" customHeight="1">
      <c r="A25" s="5"/>
      <c r="B25" s="9"/>
      <c r="C25" s="9"/>
      <c r="D25" s="9">
        <f t="shared" si="1"/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5"/>
      <c r="V25" s="5"/>
      <c r="W25" s="5"/>
      <c r="X25" s="5"/>
      <c r="Y25" s="5"/>
      <c r="Z25" s="5"/>
    </row>
    <row r="26" spans="1:26" ht="15.75" customHeight="1">
      <c r="A26" s="5"/>
      <c r="B26" s="9"/>
      <c r="C26" s="9"/>
      <c r="D26" s="9">
        <f t="shared" si="1"/>
        <v>0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5"/>
      <c r="V26" s="5"/>
      <c r="W26" s="5"/>
      <c r="X26" s="5"/>
      <c r="Y26" s="5"/>
      <c r="Z26" s="5"/>
    </row>
    <row r="27" spans="1:26" ht="15.75" customHeight="1">
      <c r="A27" s="5"/>
      <c r="B27" s="9"/>
      <c r="C27" s="9"/>
      <c r="D27" s="9">
        <f t="shared" si="1"/>
        <v>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5"/>
      <c r="V27" s="5"/>
      <c r="W27" s="5"/>
      <c r="X27" s="5"/>
      <c r="Y27" s="5"/>
      <c r="Z27" s="5"/>
    </row>
    <row r="28" spans="1:26" ht="15.75" customHeight="1">
      <c r="A28" s="5"/>
      <c r="B28" s="9"/>
      <c r="C28" s="9"/>
      <c r="D28" s="9">
        <f t="shared" si="1"/>
        <v>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5"/>
      <c r="V28" s="5"/>
      <c r="W28" s="5"/>
      <c r="X28" s="5"/>
      <c r="Y28" s="5"/>
      <c r="Z28" s="5"/>
    </row>
    <row r="29" spans="1:26" ht="15.75" customHeight="1">
      <c r="A29" s="5"/>
      <c r="B29" s="9"/>
      <c r="C29" s="9"/>
      <c r="D29" s="9">
        <f t="shared" si="1"/>
        <v>0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5"/>
      <c r="V29" s="5"/>
      <c r="W29" s="5"/>
      <c r="X29" s="5"/>
      <c r="Y29" s="5"/>
      <c r="Z29" s="5"/>
    </row>
    <row r="30" spans="1:26" ht="15.75" customHeight="1">
      <c r="A30" s="5"/>
      <c r="B30" s="9"/>
      <c r="C30" s="9"/>
      <c r="D30" s="9">
        <f t="shared" si="1"/>
        <v>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5"/>
      <c r="V30" s="5"/>
      <c r="W30" s="5"/>
      <c r="X30" s="5"/>
      <c r="Y30" s="5"/>
      <c r="Z30" s="5"/>
    </row>
    <row r="31" spans="1:26" ht="15.75" customHeight="1">
      <c r="A31" s="5"/>
      <c r="B31" s="9"/>
      <c r="C31" s="9"/>
      <c r="D31" s="9">
        <f t="shared" si="1"/>
        <v>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5"/>
      <c r="V31" s="5"/>
      <c r="W31" s="5"/>
      <c r="X31" s="5"/>
      <c r="Y31" s="5"/>
      <c r="Z31" s="5"/>
    </row>
    <row r="32" spans="1:26" ht="15.75" customHeight="1">
      <c r="A32" s="5"/>
      <c r="B32" s="9"/>
      <c r="C32" s="9"/>
      <c r="D32" s="9">
        <f t="shared" si="1"/>
        <v>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5"/>
      <c r="V32" s="5"/>
      <c r="W32" s="5"/>
      <c r="X32" s="5"/>
      <c r="Y32" s="5"/>
      <c r="Z32" s="5"/>
    </row>
    <row r="33" spans="1:26" ht="15.75" customHeight="1">
      <c r="A33" s="5"/>
      <c r="B33" s="9"/>
      <c r="C33" s="9"/>
      <c r="D33" s="9">
        <f t="shared" si="1"/>
        <v>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5"/>
      <c r="V33" s="5"/>
      <c r="W33" s="5"/>
      <c r="X33" s="5"/>
      <c r="Y33" s="5"/>
      <c r="Z33" s="5"/>
    </row>
    <row r="34" spans="1:26" ht="15.75" customHeight="1">
      <c r="A34" s="5"/>
      <c r="B34" s="9"/>
      <c r="C34" s="9"/>
      <c r="D34" s="9">
        <f t="shared" si="1"/>
        <v>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5"/>
      <c r="V34" s="5"/>
      <c r="W34" s="5"/>
      <c r="X34" s="5"/>
      <c r="Y34" s="5"/>
      <c r="Z34" s="5"/>
    </row>
    <row r="35" spans="1:26" ht="15.75" customHeight="1">
      <c r="A35" s="5"/>
      <c r="B35" s="9"/>
      <c r="C35" s="9"/>
      <c r="D35" s="9">
        <f t="shared" si="1"/>
        <v>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5"/>
      <c r="V35" s="5"/>
      <c r="W35" s="5"/>
      <c r="X35" s="5"/>
      <c r="Y35" s="5"/>
      <c r="Z35" s="5"/>
    </row>
    <row r="36" spans="1:26" ht="15.75" customHeight="1">
      <c r="A36" s="5"/>
      <c r="B36" s="9"/>
      <c r="C36" s="9"/>
      <c r="D36" s="9">
        <f t="shared" si="1"/>
        <v>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5"/>
      <c r="V36" s="5"/>
      <c r="W36" s="5"/>
      <c r="X36" s="5"/>
      <c r="Y36" s="5"/>
      <c r="Z36" s="5"/>
    </row>
    <row r="37" spans="1:26" ht="15.75" customHeight="1">
      <c r="A37" s="5"/>
      <c r="B37" s="9"/>
      <c r="C37" s="9"/>
      <c r="D37" s="9">
        <f t="shared" si="1"/>
        <v>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5"/>
      <c r="V37" s="5"/>
      <c r="W37" s="5"/>
      <c r="X37" s="5"/>
      <c r="Y37" s="5"/>
      <c r="Z37" s="5"/>
    </row>
    <row r="38" spans="1:26" ht="15.75" customHeight="1">
      <c r="A38" s="5"/>
      <c r="B38" s="9"/>
      <c r="C38" s="9"/>
      <c r="D38" s="9">
        <f t="shared" si="1"/>
        <v>0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5"/>
      <c r="V38" s="5"/>
      <c r="W38" s="5"/>
      <c r="X38" s="5"/>
      <c r="Y38" s="5"/>
      <c r="Z38" s="5"/>
    </row>
    <row r="39" spans="1:26" ht="15.75" customHeight="1">
      <c r="A39" s="5"/>
      <c r="B39" s="9"/>
      <c r="C39" s="9"/>
      <c r="D39" s="9">
        <f t="shared" si="1"/>
        <v>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5"/>
      <c r="V39" s="5"/>
      <c r="W39" s="5"/>
      <c r="X39" s="5"/>
      <c r="Y39" s="5"/>
      <c r="Z39" s="5"/>
    </row>
    <row r="40" spans="1:26" ht="15.75" customHeight="1">
      <c r="A40" s="5"/>
      <c r="B40" s="9"/>
      <c r="C40" s="9"/>
      <c r="D40" s="9">
        <f t="shared" si="1"/>
        <v>0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5"/>
      <c r="V40" s="5"/>
      <c r="W40" s="5"/>
      <c r="X40" s="5"/>
      <c r="Y40" s="5"/>
      <c r="Z40" s="5"/>
    </row>
    <row r="41" spans="1:26" ht="15.75" customHeight="1">
      <c r="A41" s="5"/>
      <c r="B41" s="9"/>
      <c r="C41" s="9"/>
      <c r="D41" s="9">
        <f t="shared" si="1"/>
        <v>0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5"/>
      <c r="V41" s="5"/>
      <c r="W41" s="5"/>
      <c r="X41" s="5"/>
      <c r="Y41" s="5"/>
      <c r="Z41" s="5"/>
    </row>
    <row r="42" spans="1:26" ht="15.75" customHeight="1">
      <c r="A42" s="5"/>
      <c r="B42" s="9"/>
      <c r="C42" s="9"/>
      <c r="D42" s="9">
        <f t="shared" si="1"/>
        <v>0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5"/>
      <c r="V42" s="5"/>
      <c r="W42" s="5"/>
      <c r="X42" s="5"/>
      <c r="Y42" s="5"/>
      <c r="Z42" s="5"/>
    </row>
    <row r="43" spans="1:26" ht="15.75" customHeight="1">
      <c r="A43" s="5"/>
      <c r="B43" s="9"/>
      <c r="C43" s="9"/>
      <c r="D43" s="9">
        <f t="shared" si="1"/>
        <v>0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5"/>
      <c r="V43" s="5"/>
      <c r="W43" s="5"/>
      <c r="X43" s="5"/>
      <c r="Y43" s="5"/>
      <c r="Z43" s="5"/>
    </row>
    <row r="44" spans="1:26" ht="15.75" customHeight="1">
      <c r="A44" s="5"/>
      <c r="B44" s="9"/>
      <c r="C44" s="9"/>
      <c r="D44" s="9">
        <f t="shared" si="1"/>
        <v>0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5"/>
      <c r="V44" s="5"/>
      <c r="W44" s="5"/>
      <c r="X44" s="5"/>
      <c r="Y44" s="5"/>
      <c r="Z44" s="5"/>
    </row>
    <row r="45" spans="1:26" ht="15.75" customHeight="1">
      <c r="A45" s="5"/>
      <c r="B45" s="9"/>
      <c r="C45" s="9"/>
      <c r="D45" s="9">
        <f t="shared" si="1"/>
        <v>0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5"/>
      <c r="V45" s="5"/>
      <c r="W45" s="5"/>
      <c r="X45" s="5"/>
      <c r="Y45" s="5"/>
      <c r="Z45" s="5"/>
    </row>
    <row r="46" spans="1:26" ht="15.75" customHeight="1">
      <c r="A46" s="5"/>
      <c r="B46" s="9"/>
      <c r="C46" s="9"/>
      <c r="D46" s="9">
        <f t="shared" si="1"/>
        <v>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5"/>
      <c r="V46" s="5"/>
      <c r="W46" s="5"/>
      <c r="X46" s="5"/>
      <c r="Y46" s="5"/>
      <c r="Z46" s="5"/>
    </row>
    <row r="47" spans="1:26" ht="15.75" customHeight="1">
      <c r="A47" s="5"/>
      <c r="B47" s="9"/>
      <c r="C47" s="9"/>
      <c r="D47" s="9">
        <f t="shared" si="1"/>
        <v>0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5"/>
      <c r="V47" s="5"/>
      <c r="W47" s="5"/>
      <c r="X47" s="5"/>
      <c r="Y47" s="5"/>
      <c r="Z47" s="5"/>
    </row>
    <row r="48" spans="1:26" ht="15.75" customHeight="1">
      <c r="A48" s="5"/>
      <c r="B48" s="9"/>
      <c r="C48" s="9"/>
      <c r="D48" s="9">
        <f t="shared" si="1"/>
        <v>0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5"/>
      <c r="V48" s="5"/>
      <c r="W48" s="5"/>
      <c r="X48" s="5"/>
      <c r="Y48" s="5"/>
      <c r="Z48" s="5"/>
    </row>
    <row r="49" spans="1:26" ht="15.75" customHeight="1">
      <c r="A49" s="5"/>
      <c r="B49" s="9"/>
      <c r="C49" s="9"/>
      <c r="D49" s="9">
        <f t="shared" si="1"/>
        <v>0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5"/>
      <c r="V49" s="5"/>
      <c r="W49" s="5"/>
      <c r="X49" s="5"/>
      <c r="Y49" s="5"/>
      <c r="Z49" s="5"/>
    </row>
    <row r="50" spans="1:26" ht="15.75" customHeight="1">
      <c r="A50" s="5"/>
      <c r="B50" s="9"/>
      <c r="C50" s="9"/>
      <c r="D50" s="9">
        <f t="shared" si="1"/>
        <v>0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5"/>
      <c r="V50" s="5"/>
      <c r="W50" s="5"/>
      <c r="X50" s="5"/>
      <c r="Y50" s="5"/>
      <c r="Z50" s="5"/>
    </row>
    <row r="51" spans="1:26" ht="15.75" customHeight="1">
      <c r="A51" s="5"/>
      <c r="B51" s="9"/>
      <c r="C51" s="9"/>
      <c r="D51" s="9">
        <f t="shared" si="1"/>
        <v>0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5"/>
      <c r="V51" s="5"/>
      <c r="W51" s="5"/>
      <c r="X51" s="5"/>
      <c r="Y51" s="5"/>
      <c r="Z51" s="5"/>
    </row>
    <row r="52" spans="1:26" ht="15.75" customHeight="1">
      <c r="A52" s="5"/>
      <c r="B52" s="9"/>
      <c r="C52" s="9"/>
      <c r="D52" s="9">
        <f t="shared" si="1"/>
        <v>0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5"/>
      <c r="V52" s="5"/>
      <c r="W52" s="5"/>
      <c r="X52" s="5"/>
      <c r="Y52" s="5"/>
      <c r="Z52" s="5"/>
    </row>
    <row r="53" spans="1:26" ht="15.75" customHeight="1">
      <c r="A53" s="5"/>
      <c r="B53" s="9"/>
      <c r="C53" s="9"/>
      <c r="D53" s="9">
        <f t="shared" si="1"/>
        <v>0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5"/>
      <c r="V53" s="5"/>
      <c r="W53" s="5"/>
      <c r="X53" s="5"/>
      <c r="Y53" s="5"/>
      <c r="Z53" s="5"/>
    </row>
    <row r="54" spans="1:26" ht="15.75" customHeight="1">
      <c r="A54" s="5"/>
      <c r="B54" s="9"/>
      <c r="C54" s="9"/>
      <c r="D54" s="9">
        <f t="shared" si="1"/>
        <v>0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5"/>
      <c r="V54" s="5"/>
      <c r="W54" s="5"/>
      <c r="X54" s="5"/>
      <c r="Y54" s="5"/>
      <c r="Z54" s="5"/>
    </row>
    <row r="55" spans="1:26" ht="15.75" customHeight="1">
      <c r="A55" s="5"/>
      <c r="B55" s="9"/>
      <c r="C55" s="9"/>
      <c r="D55" s="9">
        <f t="shared" si="1"/>
        <v>0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5"/>
      <c r="V55" s="5"/>
      <c r="W55" s="5"/>
      <c r="X55" s="5"/>
      <c r="Y55" s="5"/>
      <c r="Z55" s="5"/>
    </row>
    <row r="56" spans="1:26" ht="15.75" customHeight="1">
      <c r="A56" s="5"/>
      <c r="B56" s="9"/>
      <c r="C56" s="9"/>
      <c r="D56" s="9">
        <f t="shared" si="1"/>
        <v>0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5"/>
      <c r="V56" s="5"/>
      <c r="W56" s="5"/>
      <c r="X56" s="5"/>
      <c r="Y56" s="5"/>
      <c r="Z56" s="5"/>
    </row>
    <row r="57" spans="1:26" ht="15.75" customHeight="1">
      <c r="A57" s="5"/>
      <c r="B57" s="9"/>
      <c r="C57" s="9"/>
      <c r="D57" s="9">
        <f t="shared" si="1"/>
        <v>0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5"/>
      <c r="V57" s="5"/>
      <c r="W57" s="5"/>
      <c r="X57" s="5"/>
      <c r="Y57" s="5"/>
      <c r="Z57" s="5"/>
    </row>
    <row r="58" spans="1:26" ht="15.75" customHeight="1">
      <c r="A58" s="5"/>
      <c r="B58" s="9"/>
      <c r="C58" s="9"/>
      <c r="D58" s="9">
        <f t="shared" si="1"/>
        <v>0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5"/>
      <c r="V58" s="5"/>
      <c r="W58" s="5"/>
      <c r="X58" s="5"/>
      <c r="Y58" s="5"/>
      <c r="Z58" s="5"/>
    </row>
    <row r="59" spans="1:26" ht="15.75" customHeight="1">
      <c r="A59" s="5"/>
      <c r="B59" s="9"/>
      <c r="C59" s="9"/>
      <c r="D59" s="9">
        <f t="shared" si="1"/>
        <v>0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5"/>
      <c r="V59" s="5"/>
      <c r="W59" s="5"/>
      <c r="X59" s="5"/>
      <c r="Y59" s="5"/>
      <c r="Z59" s="5"/>
    </row>
    <row r="60" spans="1:26" ht="15.75" customHeight="1">
      <c r="A60" s="5"/>
      <c r="B60" s="9"/>
      <c r="C60" s="9"/>
      <c r="D60" s="9">
        <f t="shared" si="1"/>
        <v>0</v>
      </c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5"/>
      <c r="V60" s="5"/>
      <c r="W60" s="5"/>
      <c r="X60" s="5"/>
      <c r="Y60" s="5"/>
      <c r="Z60" s="5"/>
    </row>
    <row r="61" spans="1:26" ht="15.75" customHeight="1">
      <c r="A61" s="5"/>
      <c r="B61" s="9"/>
      <c r="C61" s="9"/>
      <c r="D61" s="9">
        <f t="shared" si="1"/>
        <v>0</v>
      </c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5"/>
      <c r="V61" s="5"/>
      <c r="W61" s="5"/>
      <c r="X61" s="5"/>
      <c r="Y61" s="5"/>
      <c r="Z61" s="5"/>
    </row>
    <row r="62" spans="1:26" ht="15.75" customHeight="1">
      <c r="A62" s="5"/>
      <c r="B62" s="9"/>
      <c r="C62" s="9"/>
      <c r="D62" s="9">
        <f t="shared" si="1"/>
        <v>0</v>
      </c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5"/>
      <c r="V62" s="5"/>
      <c r="W62" s="5"/>
      <c r="X62" s="5"/>
      <c r="Y62" s="5"/>
      <c r="Z62" s="5"/>
    </row>
    <row r="63" spans="1:26" ht="15.75" customHeight="1">
      <c r="A63" s="5"/>
      <c r="B63" s="9"/>
      <c r="C63" s="9"/>
      <c r="D63" s="9">
        <f t="shared" si="1"/>
        <v>0</v>
      </c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5"/>
      <c r="V63" s="5"/>
      <c r="W63" s="5"/>
      <c r="X63" s="5"/>
      <c r="Y63" s="5"/>
      <c r="Z63" s="5"/>
    </row>
    <row r="64" spans="1:26" ht="15.75" customHeight="1">
      <c r="A64" s="5"/>
      <c r="B64" s="9"/>
      <c r="C64" s="9"/>
      <c r="D64" s="9">
        <f t="shared" si="1"/>
        <v>0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5"/>
      <c r="V64" s="5"/>
      <c r="W64" s="5"/>
      <c r="X64" s="5"/>
      <c r="Y64" s="5"/>
      <c r="Z64" s="5"/>
    </row>
    <row r="65" spans="1:26" ht="15.75" customHeight="1">
      <c r="A65" s="5"/>
      <c r="B65" s="9"/>
      <c r="C65" s="9"/>
      <c r="D65" s="9">
        <f t="shared" si="1"/>
        <v>0</v>
      </c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5"/>
      <c r="V65" s="5"/>
      <c r="W65" s="5"/>
      <c r="X65" s="5"/>
      <c r="Y65" s="5"/>
      <c r="Z65" s="5"/>
    </row>
    <row r="66" spans="1:26" ht="15.75" customHeight="1">
      <c r="A66" s="5"/>
      <c r="B66" s="9"/>
      <c r="C66" s="9"/>
      <c r="D66" s="9">
        <f t="shared" si="1"/>
        <v>0</v>
      </c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5"/>
      <c r="V66" s="5"/>
      <c r="W66" s="5"/>
      <c r="X66" s="5"/>
      <c r="Y66" s="5"/>
      <c r="Z66" s="5"/>
    </row>
    <row r="67" spans="1:26" ht="15.75" customHeight="1">
      <c r="A67" s="5"/>
      <c r="B67" s="9"/>
      <c r="C67" s="9"/>
      <c r="D67" s="9">
        <f t="shared" si="1"/>
        <v>0</v>
      </c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5"/>
      <c r="V67" s="5"/>
      <c r="W67" s="5"/>
      <c r="X67" s="5"/>
      <c r="Y67" s="5"/>
      <c r="Z67" s="5"/>
    </row>
    <row r="68" spans="1:26" ht="15.75" customHeight="1">
      <c r="A68" s="5"/>
      <c r="B68" s="6"/>
      <c r="C68" s="6"/>
      <c r="D68" s="6"/>
      <c r="E68" s="9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6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2">
    <mergeCell ref="E1:P1"/>
    <mergeCell ref="Q1:T1"/>
  </mergeCells>
  <hyperlinks>
    <hyperlink ref="B4" r:id="rId1" xr:uid="{00000000-0004-0000-0C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06666"/>
  </sheetPr>
  <dimension ref="A1:V1000"/>
  <sheetViews>
    <sheetView workbookViewId="0"/>
  </sheetViews>
  <sheetFormatPr baseColWidth="10" defaultColWidth="11.1640625" defaultRowHeight="15" customHeight="1"/>
  <cols>
    <col min="1" max="1" width="8.33203125" customWidth="1"/>
    <col min="2" max="2" width="31" customWidth="1"/>
    <col min="3" max="3" width="11.83203125" customWidth="1"/>
    <col min="4" max="15" width="11.5" customWidth="1"/>
    <col min="16" max="22" width="8.33203125" customWidth="1"/>
  </cols>
  <sheetData>
    <row r="1" spans="1:22" ht="16">
      <c r="A1" s="1"/>
      <c r="B1" s="37"/>
      <c r="C1" s="1"/>
      <c r="D1" s="70">
        <v>2025</v>
      </c>
      <c r="E1" s="71"/>
      <c r="F1" s="71"/>
      <c r="G1" s="71"/>
      <c r="H1" s="71"/>
      <c r="I1" s="71"/>
      <c r="J1" s="71"/>
      <c r="K1" s="71"/>
      <c r="L1" s="71"/>
      <c r="M1" s="71"/>
      <c r="N1" s="71"/>
      <c r="O1" s="72"/>
      <c r="P1" s="70">
        <v>2026</v>
      </c>
      <c r="Q1" s="71"/>
      <c r="R1" s="71"/>
      <c r="S1" s="72"/>
      <c r="T1" s="1"/>
      <c r="U1" s="1"/>
      <c r="V1" s="1"/>
    </row>
    <row r="2" spans="1:22" ht="16">
      <c r="A2" s="1"/>
      <c r="B2" s="37"/>
      <c r="C2" s="1"/>
      <c r="D2" s="2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2" t="s">
        <v>1</v>
      </c>
      <c r="Q2" s="3" t="s">
        <v>2</v>
      </c>
      <c r="R2" s="3" t="s">
        <v>3</v>
      </c>
      <c r="S2" s="3" t="s">
        <v>4</v>
      </c>
      <c r="T2" s="1"/>
      <c r="U2" s="1"/>
      <c r="V2" s="1"/>
    </row>
    <row r="3" spans="1:22" ht="16">
      <c r="A3" s="18"/>
      <c r="B3" s="24" t="s">
        <v>45</v>
      </c>
      <c r="C3" s="24">
        <f>SUM(D3:S3)</f>
        <v>0</v>
      </c>
      <c r="D3" s="24">
        <f t="shared" ref="D3:O3" si="0">SUM(D4:D134)</f>
        <v>0</v>
      </c>
      <c r="E3" s="24">
        <f t="shared" si="0"/>
        <v>0</v>
      </c>
      <c r="F3" s="24">
        <f t="shared" si="0"/>
        <v>0</v>
      </c>
      <c r="G3" s="24">
        <f t="shared" si="0"/>
        <v>0</v>
      </c>
      <c r="H3" s="24">
        <f t="shared" si="0"/>
        <v>0</v>
      </c>
      <c r="I3" s="24">
        <f t="shared" si="0"/>
        <v>0</v>
      </c>
      <c r="J3" s="24">
        <f t="shared" si="0"/>
        <v>0</v>
      </c>
      <c r="K3" s="24">
        <f t="shared" si="0"/>
        <v>0</v>
      </c>
      <c r="L3" s="24">
        <f t="shared" si="0"/>
        <v>0</v>
      </c>
      <c r="M3" s="24">
        <f t="shared" si="0"/>
        <v>0</v>
      </c>
      <c r="N3" s="24">
        <f t="shared" si="0"/>
        <v>0</v>
      </c>
      <c r="O3" s="24">
        <f t="shared" si="0"/>
        <v>0</v>
      </c>
      <c r="P3" s="38"/>
      <c r="Q3" s="38"/>
      <c r="R3" s="38"/>
      <c r="S3" s="38"/>
      <c r="T3" s="18"/>
      <c r="U3" s="18"/>
      <c r="V3" s="18"/>
    </row>
    <row r="4" spans="1:22" ht="16">
      <c r="A4" s="5"/>
      <c r="B4" s="39"/>
      <c r="C4" s="40">
        <f t="shared" ref="C4:C68" si="1">SUM(D4:S4)</f>
        <v>0</v>
      </c>
      <c r="D4" s="41"/>
      <c r="E4" s="41"/>
      <c r="F4" s="41"/>
      <c r="G4" s="41"/>
      <c r="H4" s="41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5"/>
      <c r="U4" s="5"/>
      <c r="V4" s="5"/>
    </row>
    <row r="5" spans="1:22" ht="16">
      <c r="A5" s="5"/>
      <c r="B5" s="9"/>
      <c r="C5" s="40">
        <f t="shared" si="1"/>
        <v>0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5"/>
      <c r="U5" s="5"/>
      <c r="V5" s="5"/>
    </row>
    <row r="6" spans="1:22" ht="16">
      <c r="A6" s="5"/>
      <c r="B6" s="9"/>
      <c r="C6" s="40">
        <f t="shared" si="1"/>
        <v>0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5"/>
      <c r="U6" s="5"/>
      <c r="V6" s="5"/>
    </row>
    <row r="7" spans="1:22" ht="16">
      <c r="A7" s="5"/>
      <c r="B7" s="8"/>
      <c r="C7" s="40">
        <f t="shared" si="1"/>
        <v>0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5"/>
      <c r="U7" s="5"/>
      <c r="V7" s="5"/>
    </row>
    <row r="8" spans="1:22" ht="16">
      <c r="A8" s="5"/>
      <c r="B8" s="9"/>
      <c r="C8" s="40">
        <f t="shared" si="1"/>
        <v>0</v>
      </c>
      <c r="D8" s="8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5"/>
      <c r="U8" s="5"/>
      <c r="V8" s="5"/>
    </row>
    <row r="9" spans="1:22" ht="16">
      <c r="A9" s="5"/>
      <c r="B9" s="9"/>
      <c r="C9" s="40">
        <f t="shared" si="1"/>
        <v>0</v>
      </c>
      <c r="D9" s="8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5"/>
      <c r="U9" s="5"/>
      <c r="V9" s="5"/>
    </row>
    <row r="10" spans="1:22" ht="16">
      <c r="A10" s="5"/>
      <c r="B10" s="9"/>
      <c r="C10" s="40">
        <f t="shared" si="1"/>
        <v>0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5"/>
      <c r="U10" s="5"/>
      <c r="V10" s="5"/>
    </row>
    <row r="11" spans="1:22" ht="16">
      <c r="A11" s="5"/>
      <c r="B11" s="9"/>
      <c r="C11" s="40">
        <f t="shared" si="1"/>
        <v>0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5"/>
      <c r="U11" s="5"/>
      <c r="V11" s="5"/>
    </row>
    <row r="12" spans="1:22" ht="16">
      <c r="A12" s="5"/>
      <c r="B12" s="9"/>
      <c r="C12" s="40">
        <f t="shared" si="1"/>
        <v>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5"/>
      <c r="U12" s="5"/>
      <c r="V12" s="5"/>
    </row>
    <row r="13" spans="1:22" ht="16">
      <c r="A13" s="5"/>
      <c r="B13" s="9"/>
      <c r="C13" s="40">
        <f t="shared" si="1"/>
        <v>0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5"/>
      <c r="U13" s="5"/>
      <c r="V13" s="5"/>
    </row>
    <row r="14" spans="1:22" ht="16">
      <c r="A14" s="5"/>
      <c r="B14" s="9"/>
      <c r="C14" s="40">
        <f t="shared" si="1"/>
        <v>0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5"/>
      <c r="U14" s="5"/>
      <c r="V14" s="5"/>
    </row>
    <row r="15" spans="1:22" ht="16">
      <c r="A15" s="5"/>
      <c r="B15" s="8"/>
      <c r="C15" s="40">
        <f t="shared" si="1"/>
        <v>0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5"/>
      <c r="U15" s="5"/>
      <c r="V15" s="5"/>
    </row>
    <row r="16" spans="1:22" ht="16">
      <c r="A16" s="5"/>
      <c r="B16" s="9"/>
      <c r="C16" s="40">
        <f t="shared" si="1"/>
        <v>0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5"/>
      <c r="U16" s="5"/>
      <c r="V16" s="5"/>
    </row>
    <row r="17" spans="1:22" ht="16">
      <c r="A17" s="5"/>
      <c r="B17" s="9"/>
      <c r="C17" s="40">
        <f t="shared" si="1"/>
        <v>0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5"/>
      <c r="U17" s="5"/>
      <c r="V17" s="5"/>
    </row>
    <row r="18" spans="1:22" ht="16">
      <c r="A18" s="5"/>
      <c r="B18" s="9"/>
      <c r="C18" s="40">
        <f t="shared" si="1"/>
        <v>0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5"/>
      <c r="U18" s="5"/>
      <c r="V18" s="5"/>
    </row>
    <row r="19" spans="1:22" ht="16">
      <c r="A19" s="5"/>
      <c r="B19" s="9"/>
      <c r="C19" s="40">
        <f t="shared" si="1"/>
        <v>0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5"/>
      <c r="U19" s="5"/>
      <c r="V19" s="5"/>
    </row>
    <row r="20" spans="1:22" ht="16">
      <c r="A20" s="5"/>
      <c r="B20" s="9"/>
      <c r="C20" s="40">
        <f t="shared" si="1"/>
        <v>0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5"/>
      <c r="U20" s="5"/>
      <c r="V20" s="5"/>
    </row>
    <row r="21" spans="1:22" ht="15.75" customHeight="1">
      <c r="A21" s="5"/>
      <c r="B21" s="9"/>
      <c r="C21" s="40">
        <f t="shared" si="1"/>
        <v>0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5"/>
      <c r="U21" s="5"/>
      <c r="V21" s="5"/>
    </row>
    <row r="22" spans="1:22" ht="15.75" customHeight="1">
      <c r="A22" s="5"/>
      <c r="B22" s="9"/>
      <c r="C22" s="40">
        <f t="shared" si="1"/>
        <v>0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5"/>
      <c r="U22" s="5"/>
      <c r="V22" s="5"/>
    </row>
    <row r="23" spans="1:22" ht="15.75" customHeight="1">
      <c r="A23" s="5"/>
      <c r="B23" s="9"/>
      <c r="C23" s="40">
        <f t="shared" si="1"/>
        <v>0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5"/>
      <c r="U23" s="5"/>
      <c r="V23" s="5"/>
    </row>
    <row r="24" spans="1:22" ht="15.75" customHeight="1">
      <c r="A24" s="5"/>
      <c r="B24" s="9"/>
      <c r="C24" s="40">
        <f t="shared" si="1"/>
        <v>0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5"/>
      <c r="U24" s="5"/>
      <c r="V24" s="5"/>
    </row>
    <row r="25" spans="1:22" ht="15.75" customHeight="1">
      <c r="A25" s="5"/>
      <c r="B25" s="9"/>
      <c r="C25" s="40">
        <f t="shared" si="1"/>
        <v>0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5"/>
      <c r="U25" s="5"/>
      <c r="V25" s="5"/>
    </row>
    <row r="26" spans="1:22" ht="15.75" customHeight="1">
      <c r="A26" s="5"/>
      <c r="B26" s="9"/>
      <c r="C26" s="40">
        <f t="shared" si="1"/>
        <v>0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5"/>
      <c r="U26" s="5"/>
      <c r="V26" s="5"/>
    </row>
    <row r="27" spans="1:22" ht="15.75" customHeight="1">
      <c r="A27" s="5"/>
      <c r="B27" s="9"/>
      <c r="C27" s="40">
        <f t="shared" si="1"/>
        <v>0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5"/>
      <c r="U27" s="5"/>
      <c r="V27" s="5"/>
    </row>
    <row r="28" spans="1:22" ht="15.75" customHeight="1">
      <c r="A28" s="5"/>
      <c r="B28" s="9"/>
      <c r="C28" s="40">
        <f t="shared" si="1"/>
        <v>0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5"/>
      <c r="U28" s="5"/>
      <c r="V28" s="5"/>
    </row>
    <row r="29" spans="1:22" ht="15.75" customHeight="1">
      <c r="A29" s="5"/>
      <c r="B29" s="9"/>
      <c r="C29" s="40">
        <f t="shared" si="1"/>
        <v>0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5"/>
      <c r="U29" s="5"/>
      <c r="V29" s="5"/>
    </row>
    <row r="30" spans="1:22" ht="15.75" customHeight="1">
      <c r="A30" s="5"/>
      <c r="B30" s="9"/>
      <c r="C30" s="40">
        <f t="shared" si="1"/>
        <v>0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5"/>
      <c r="U30" s="5"/>
      <c r="V30" s="5"/>
    </row>
    <row r="31" spans="1:22" ht="15.75" customHeight="1">
      <c r="A31" s="5"/>
      <c r="B31" s="9"/>
      <c r="C31" s="40">
        <f t="shared" si="1"/>
        <v>0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5"/>
      <c r="U31" s="5"/>
      <c r="V31" s="5"/>
    </row>
    <row r="32" spans="1:22" ht="15.75" customHeight="1">
      <c r="A32" s="5"/>
      <c r="B32" s="9"/>
      <c r="C32" s="40">
        <f t="shared" si="1"/>
        <v>0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5"/>
      <c r="U32" s="5"/>
      <c r="V32" s="5"/>
    </row>
    <row r="33" spans="1:22" ht="15.75" customHeight="1">
      <c r="A33" s="5"/>
      <c r="B33" s="9"/>
      <c r="C33" s="40">
        <f t="shared" si="1"/>
        <v>0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5"/>
      <c r="U33" s="5"/>
      <c r="V33" s="5"/>
    </row>
    <row r="34" spans="1:22" ht="15.75" customHeight="1">
      <c r="A34" s="5"/>
      <c r="B34" s="9"/>
      <c r="C34" s="40">
        <f t="shared" si="1"/>
        <v>0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5"/>
      <c r="U34" s="5"/>
      <c r="V34" s="5"/>
    </row>
    <row r="35" spans="1:22" ht="15.75" customHeight="1">
      <c r="A35" s="5"/>
      <c r="B35" s="9"/>
      <c r="C35" s="40">
        <f t="shared" si="1"/>
        <v>0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5"/>
      <c r="U35" s="5"/>
      <c r="V35" s="5"/>
    </row>
    <row r="36" spans="1:22" ht="15.75" customHeight="1">
      <c r="A36" s="5"/>
      <c r="B36" s="9"/>
      <c r="C36" s="40">
        <f t="shared" si="1"/>
        <v>0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5"/>
      <c r="U36" s="5"/>
      <c r="V36" s="5"/>
    </row>
    <row r="37" spans="1:22" ht="15.75" customHeight="1">
      <c r="A37" s="5"/>
      <c r="B37" s="9"/>
      <c r="C37" s="40">
        <f t="shared" si="1"/>
        <v>0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5"/>
      <c r="U37" s="5"/>
      <c r="V37" s="5"/>
    </row>
    <row r="38" spans="1:22" ht="15.75" customHeight="1">
      <c r="A38" s="5"/>
      <c r="B38" s="9"/>
      <c r="C38" s="40">
        <f t="shared" si="1"/>
        <v>0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5"/>
      <c r="U38" s="5"/>
      <c r="V38" s="5"/>
    </row>
    <row r="39" spans="1:22" ht="15.75" customHeight="1">
      <c r="A39" s="5"/>
      <c r="B39" s="9"/>
      <c r="C39" s="40">
        <f t="shared" si="1"/>
        <v>0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5"/>
      <c r="U39" s="5"/>
      <c r="V39" s="5"/>
    </row>
    <row r="40" spans="1:22" ht="15.75" customHeight="1">
      <c r="A40" s="5"/>
      <c r="B40" s="9"/>
      <c r="C40" s="40">
        <f t="shared" si="1"/>
        <v>0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5"/>
      <c r="U40" s="5"/>
      <c r="V40" s="5"/>
    </row>
    <row r="41" spans="1:22" ht="15.75" customHeight="1">
      <c r="A41" s="5"/>
      <c r="B41" s="9"/>
      <c r="C41" s="40">
        <f t="shared" si="1"/>
        <v>0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5"/>
      <c r="U41" s="5"/>
      <c r="V41" s="5"/>
    </row>
    <row r="42" spans="1:22" ht="15.75" customHeight="1">
      <c r="A42" s="5"/>
      <c r="B42" s="9"/>
      <c r="C42" s="40">
        <f t="shared" si="1"/>
        <v>0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5"/>
      <c r="U42" s="5"/>
      <c r="V42" s="5"/>
    </row>
    <row r="43" spans="1:22" ht="15.75" customHeight="1">
      <c r="A43" s="5"/>
      <c r="B43" s="9"/>
      <c r="C43" s="40">
        <f t="shared" si="1"/>
        <v>0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5"/>
      <c r="U43" s="5"/>
      <c r="V43" s="5"/>
    </row>
    <row r="44" spans="1:22" ht="15.75" customHeight="1">
      <c r="A44" s="5"/>
      <c r="B44" s="9"/>
      <c r="C44" s="40">
        <f t="shared" si="1"/>
        <v>0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5"/>
      <c r="U44" s="5"/>
      <c r="V44" s="5"/>
    </row>
    <row r="45" spans="1:22" ht="15.75" customHeight="1">
      <c r="A45" s="5"/>
      <c r="B45" s="9"/>
      <c r="C45" s="40">
        <f t="shared" si="1"/>
        <v>0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5"/>
      <c r="U45" s="5"/>
      <c r="V45" s="5"/>
    </row>
    <row r="46" spans="1:22" ht="15.75" customHeight="1">
      <c r="A46" s="5"/>
      <c r="B46" s="9"/>
      <c r="C46" s="40">
        <f t="shared" si="1"/>
        <v>0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5"/>
      <c r="U46" s="5"/>
      <c r="V46" s="5"/>
    </row>
    <row r="47" spans="1:22" ht="15.75" customHeight="1">
      <c r="A47" s="5"/>
      <c r="B47" s="9"/>
      <c r="C47" s="40">
        <f t="shared" si="1"/>
        <v>0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5"/>
      <c r="U47" s="5"/>
      <c r="V47" s="5"/>
    </row>
    <row r="48" spans="1:22" ht="15.75" customHeight="1">
      <c r="A48" s="5"/>
      <c r="B48" s="9"/>
      <c r="C48" s="40">
        <f t="shared" si="1"/>
        <v>0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5"/>
      <c r="U48" s="5"/>
      <c r="V48" s="5"/>
    </row>
    <row r="49" spans="1:22" ht="15.75" customHeight="1">
      <c r="A49" s="5"/>
      <c r="B49" s="9"/>
      <c r="C49" s="40">
        <f t="shared" si="1"/>
        <v>0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5"/>
      <c r="U49" s="5"/>
      <c r="V49" s="5"/>
    </row>
    <row r="50" spans="1:22" ht="15.75" customHeight="1">
      <c r="A50" s="5"/>
      <c r="B50" s="9"/>
      <c r="C50" s="40">
        <f t="shared" si="1"/>
        <v>0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5"/>
      <c r="U50" s="5"/>
      <c r="V50" s="5"/>
    </row>
    <row r="51" spans="1:22" ht="15.75" customHeight="1">
      <c r="A51" s="5"/>
      <c r="B51" s="9"/>
      <c r="C51" s="40">
        <f t="shared" si="1"/>
        <v>0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5"/>
      <c r="U51" s="5"/>
      <c r="V51" s="5"/>
    </row>
    <row r="52" spans="1:22" ht="15.75" customHeight="1">
      <c r="A52" s="5"/>
      <c r="B52" s="9"/>
      <c r="C52" s="40">
        <f t="shared" si="1"/>
        <v>0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5"/>
      <c r="U52" s="5"/>
      <c r="V52" s="5"/>
    </row>
    <row r="53" spans="1:22" ht="15.75" customHeight="1">
      <c r="A53" s="5"/>
      <c r="B53" s="9"/>
      <c r="C53" s="40">
        <f t="shared" si="1"/>
        <v>0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5"/>
      <c r="U53" s="5"/>
      <c r="V53" s="5"/>
    </row>
    <row r="54" spans="1:22" ht="15.75" customHeight="1">
      <c r="A54" s="5"/>
      <c r="B54" s="9"/>
      <c r="C54" s="40">
        <f t="shared" si="1"/>
        <v>0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5"/>
      <c r="U54" s="5"/>
      <c r="V54" s="5"/>
    </row>
    <row r="55" spans="1:22" ht="15.75" customHeight="1">
      <c r="A55" s="5"/>
      <c r="B55" s="9"/>
      <c r="C55" s="40">
        <f t="shared" si="1"/>
        <v>0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5"/>
      <c r="U55" s="5"/>
      <c r="V55" s="5"/>
    </row>
    <row r="56" spans="1:22" ht="15.75" customHeight="1">
      <c r="A56" s="5"/>
      <c r="B56" s="9"/>
      <c r="C56" s="40">
        <f t="shared" si="1"/>
        <v>0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5"/>
      <c r="U56" s="5"/>
      <c r="V56" s="5"/>
    </row>
    <row r="57" spans="1:22" ht="15.75" customHeight="1">
      <c r="A57" s="5"/>
      <c r="B57" s="9"/>
      <c r="C57" s="40">
        <f t="shared" si="1"/>
        <v>0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5"/>
      <c r="U57" s="5"/>
      <c r="V57" s="5"/>
    </row>
    <row r="58" spans="1:22" ht="15.75" customHeight="1">
      <c r="A58" s="5"/>
      <c r="B58" s="9"/>
      <c r="C58" s="40">
        <f t="shared" si="1"/>
        <v>0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5"/>
      <c r="U58" s="5"/>
      <c r="V58" s="5"/>
    </row>
    <row r="59" spans="1:22" ht="15.75" customHeight="1">
      <c r="A59" s="5"/>
      <c r="B59" s="9"/>
      <c r="C59" s="40">
        <f t="shared" si="1"/>
        <v>0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5"/>
      <c r="U59" s="5"/>
      <c r="V59" s="5"/>
    </row>
    <row r="60" spans="1:22" ht="15.75" customHeight="1">
      <c r="A60" s="5"/>
      <c r="B60" s="9"/>
      <c r="C60" s="40">
        <f t="shared" si="1"/>
        <v>0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5"/>
      <c r="U60" s="5"/>
      <c r="V60" s="5"/>
    </row>
    <row r="61" spans="1:22" ht="15.75" customHeight="1">
      <c r="A61" s="5"/>
      <c r="B61" s="9"/>
      <c r="C61" s="40">
        <f t="shared" si="1"/>
        <v>0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5"/>
      <c r="U61" s="5"/>
      <c r="V61" s="5"/>
    </row>
    <row r="62" spans="1:22" ht="15.75" customHeight="1">
      <c r="A62" s="5"/>
      <c r="B62" s="9"/>
      <c r="C62" s="40">
        <f t="shared" si="1"/>
        <v>0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5"/>
      <c r="U62" s="5"/>
      <c r="V62" s="5"/>
    </row>
    <row r="63" spans="1:22" ht="15.75" customHeight="1">
      <c r="A63" s="5"/>
      <c r="B63" s="9"/>
      <c r="C63" s="40">
        <f t="shared" si="1"/>
        <v>0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5"/>
      <c r="U63" s="5"/>
      <c r="V63" s="5"/>
    </row>
    <row r="64" spans="1:22" ht="15.75" customHeight="1">
      <c r="A64" s="5"/>
      <c r="B64" s="9"/>
      <c r="C64" s="40">
        <f t="shared" si="1"/>
        <v>0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5"/>
      <c r="U64" s="5"/>
      <c r="V64" s="5"/>
    </row>
    <row r="65" spans="1:22" ht="15.75" customHeight="1">
      <c r="A65" s="5"/>
      <c r="B65" s="9"/>
      <c r="C65" s="40">
        <f t="shared" si="1"/>
        <v>0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5"/>
      <c r="U65" s="5"/>
      <c r="V65" s="5"/>
    </row>
    <row r="66" spans="1:22" ht="15.75" customHeight="1">
      <c r="A66" s="5"/>
      <c r="B66" s="9"/>
      <c r="C66" s="40">
        <f t="shared" si="1"/>
        <v>0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5"/>
      <c r="U66" s="5"/>
      <c r="V66" s="5"/>
    </row>
    <row r="67" spans="1:22" ht="15.75" customHeight="1">
      <c r="A67" s="5"/>
      <c r="B67" s="9"/>
      <c r="C67" s="40">
        <f t="shared" si="1"/>
        <v>0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5"/>
      <c r="U67" s="5"/>
      <c r="V67" s="5"/>
    </row>
    <row r="68" spans="1:22" ht="15.75" customHeight="1">
      <c r="A68" s="5"/>
      <c r="B68" s="6"/>
      <c r="C68" s="40">
        <f t="shared" si="1"/>
        <v>0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5"/>
      <c r="U68" s="5"/>
      <c r="V68" s="5"/>
    </row>
    <row r="69" spans="1:22" ht="15.75" customHeight="1">
      <c r="A69" s="5"/>
      <c r="B69" s="6"/>
      <c r="C69" s="5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5"/>
      <c r="Q69" s="5"/>
      <c r="R69" s="5"/>
      <c r="S69" s="5"/>
      <c r="T69" s="5"/>
      <c r="U69" s="5"/>
      <c r="V69" s="5"/>
    </row>
    <row r="70" spans="1:22" ht="15.75" customHeight="1">
      <c r="A70" s="5"/>
      <c r="B70" s="6"/>
      <c r="C70" s="5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5"/>
      <c r="Q70" s="5"/>
      <c r="R70" s="5"/>
      <c r="S70" s="5"/>
      <c r="T70" s="5"/>
      <c r="U70" s="5"/>
      <c r="V70" s="5"/>
    </row>
    <row r="71" spans="1:22" ht="15.75" customHeight="1">
      <c r="A71" s="5"/>
      <c r="B71" s="6"/>
      <c r="C71" s="5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5"/>
      <c r="Q71" s="5"/>
      <c r="R71" s="5"/>
      <c r="S71" s="5"/>
      <c r="T71" s="5"/>
      <c r="U71" s="5"/>
      <c r="V71" s="5"/>
    </row>
    <row r="72" spans="1:22" ht="15.75" customHeight="1">
      <c r="A72" s="5"/>
      <c r="B72" s="6"/>
      <c r="C72" s="5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5"/>
      <c r="Q72" s="5"/>
      <c r="R72" s="5"/>
      <c r="S72" s="5"/>
      <c r="T72" s="5"/>
      <c r="U72" s="5"/>
      <c r="V72" s="5"/>
    </row>
    <row r="73" spans="1:22" ht="15.75" customHeight="1">
      <c r="A73" s="5"/>
      <c r="B73" s="6"/>
      <c r="C73" s="5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5"/>
      <c r="Q73" s="5"/>
      <c r="R73" s="5"/>
      <c r="S73" s="5"/>
      <c r="T73" s="5"/>
      <c r="U73" s="5"/>
      <c r="V73" s="5"/>
    </row>
    <row r="74" spans="1:22" ht="15.75" customHeight="1">
      <c r="A74" s="5"/>
      <c r="B74" s="6"/>
      <c r="C74" s="5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5"/>
      <c r="Q74" s="5"/>
      <c r="R74" s="5"/>
      <c r="S74" s="5"/>
      <c r="T74" s="5"/>
      <c r="U74" s="5"/>
      <c r="V74" s="5"/>
    </row>
    <row r="75" spans="1:22" ht="15.75" customHeight="1">
      <c r="A75" s="5"/>
      <c r="B75" s="6"/>
      <c r="C75" s="5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5"/>
      <c r="Q75" s="5"/>
      <c r="R75" s="5"/>
      <c r="S75" s="5"/>
      <c r="T75" s="5"/>
      <c r="U75" s="5"/>
      <c r="V75" s="5"/>
    </row>
    <row r="76" spans="1:22" ht="15.75" customHeight="1">
      <c r="A76" s="5"/>
      <c r="B76" s="6"/>
      <c r="C76" s="5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5"/>
      <c r="Q76" s="5"/>
      <c r="R76" s="5"/>
      <c r="S76" s="5"/>
      <c r="T76" s="5"/>
      <c r="U76" s="5"/>
      <c r="V76" s="5"/>
    </row>
    <row r="77" spans="1:22" ht="15.75" customHeight="1">
      <c r="A77" s="5"/>
      <c r="B77" s="6"/>
      <c r="C77" s="5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5"/>
      <c r="Q77" s="5"/>
      <c r="R77" s="5"/>
      <c r="S77" s="5"/>
      <c r="T77" s="5"/>
      <c r="U77" s="5"/>
      <c r="V77" s="5"/>
    </row>
    <row r="78" spans="1:22" ht="15.75" customHeight="1">
      <c r="A78" s="5"/>
      <c r="B78" s="6"/>
      <c r="C78" s="5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5"/>
      <c r="Q78" s="5"/>
      <c r="R78" s="5"/>
      <c r="S78" s="5"/>
      <c r="T78" s="5"/>
      <c r="U78" s="5"/>
      <c r="V78" s="5"/>
    </row>
    <row r="79" spans="1:22" ht="15.75" customHeight="1">
      <c r="A79" s="5"/>
      <c r="B79" s="6"/>
      <c r="C79" s="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5"/>
      <c r="Q79" s="5"/>
      <c r="R79" s="5"/>
      <c r="S79" s="5"/>
      <c r="T79" s="5"/>
      <c r="U79" s="5"/>
      <c r="V79" s="5"/>
    </row>
    <row r="80" spans="1:22" ht="15.75" customHeight="1">
      <c r="A80" s="5"/>
      <c r="B80" s="6"/>
      <c r="C80" s="5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5"/>
      <c r="Q80" s="5"/>
      <c r="R80" s="5"/>
      <c r="S80" s="5"/>
      <c r="T80" s="5"/>
      <c r="U80" s="5"/>
      <c r="V80" s="5"/>
    </row>
    <row r="81" spans="1:22" ht="15.75" customHeight="1">
      <c r="A81" s="5"/>
      <c r="B81" s="6"/>
      <c r="C81" s="5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5"/>
      <c r="Q81" s="5"/>
      <c r="R81" s="5"/>
      <c r="S81" s="5"/>
      <c r="T81" s="5"/>
      <c r="U81" s="5"/>
      <c r="V81" s="5"/>
    </row>
    <row r="82" spans="1:22" ht="15.75" customHeight="1">
      <c r="A82" s="5"/>
      <c r="B82" s="6"/>
      <c r="C82" s="5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5"/>
      <c r="Q82" s="5"/>
      <c r="R82" s="5"/>
      <c r="S82" s="5"/>
      <c r="T82" s="5"/>
      <c r="U82" s="5"/>
      <c r="V82" s="5"/>
    </row>
    <row r="83" spans="1:22" ht="15.75" customHeight="1">
      <c r="A83" s="5"/>
      <c r="B83" s="6"/>
      <c r="C83" s="5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5"/>
      <c r="Q83" s="5"/>
      <c r="R83" s="5"/>
      <c r="S83" s="5"/>
      <c r="T83" s="5"/>
      <c r="U83" s="5"/>
      <c r="V83" s="5"/>
    </row>
    <row r="84" spans="1:22" ht="15.75" customHeight="1">
      <c r="A84" s="5"/>
      <c r="B84" s="6"/>
      <c r="C84" s="5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5"/>
      <c r="Q84" s="5"/>
      <c r="R84" s="5"/>
      <c r="S84" s="5"/>
      <c r="T84" s="5"/>
      <c r="U84" s="5"/>
      <c r="V84" s="5"/>
    </row>
    <row r="85" spans="1:22" ht="15.75" customHeight="1">
      <c r="A85" s="5"/>
      <c r="B85" s="6"/>
      <c r="C85" s="5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5"/>
      <c r="Q85" s="5"/>
      <c r="R85" s="5"/>
      <c r="S85" s="5"/>
      <c r="T85" s="5"/>
      <c r="U85" s="5"/>
      <c r="V85" s="5"/>
    </row>
    <row r="86" spans="1:22" ht="15.75" customHeight="1">
      <c r="A86" s="5"/>
      <c r="B86" s="6"/>
      <c r="C86" s="5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5"/>
      <c r="Q86" s="5"/>
      <c r="R86" s="5"/>
      <c r="S86" s="5"/>
      <c r="T86" s="5"/>
      <c r="U86" s="5"/>
      <c r="V86" s="5"/>
    </row>
    <row r="87" spans="1:22" ht="15.75" customHeight="1">
      <c r="A87" s="5"/>
      <c r="B87" s="6"/>
      <c r="C87" s="5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5"/>
      <c r="Q87" s="5"/>
      <c r="R87" s="5"/>
      <c r="S87" s="5"/>
      <c r="T87" s="5"/>
      <c r="U87" s="5"/>
      <c r="V87" s="5"/>
    </row>
    <row r="88" spans="1:22" ht="15.75" customHeight="1">
      <c r="A88" s="5"/>
      <c r="B88" s="6"/>
      <c r="C88" s="5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5"/>
      <c r="Q88" s="5"/>
      <c r="R88" s="5"/>
      <c r="S88" s="5"/>
      <c r="T88" s="5"/>
      <c r="U88" s="5"/>
      <c r="V88" s="5"/>
    </row>
    <row r="89" spans="1:22" ht="15.75" customHeight="1">
      <c r="A89" s="5"/>
      <c r="B89" s="6"/>
      <c r="C89" s="5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5"/>
      <c r="Q89" s="5"/>
      <c r="R89" s="5"/>
      <c r="S89" s="5"/>
      <c r="T89" s="5"/>
      <c r="U89" s="5"/>
      <c r="V89" s="5"/>
    </row>
    <row r="90" spans="1:22" ht="15.75" customHeight="1">
      <c r="A90" s="5"/>
      <c r="B90" s="6"/>
      <c r="C90" s="5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5"/>
      <c r="Q90" s="5"/>
      <c r="R90" s="5"/>
      <c r="S90" s="5"/>
      <c r="T90" s="5"/>
      <c r="U90" s="5"/>
      <c r="V90" s="5"/>
    </row>
    <row r="91" spans="1:22" ht="15.75" customHeight="1">
      <c r="A91" s="5"/>
      <c r="B91" s="6"/>
      <c r="C91" s="5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5"/>
      <c r="Q91" s="5"/>
      <c r="R91" s="5"/>
      <c r="S91" s="5"/>
      <c r="T91" s="5"/>
      <c r="U91" s="5"/>
      <c r="V91" s="5"/>
    </row>
    <row r="92" spans="1:22" ht="15.75" customHeight="1">
      <c r="A92" s="5"/>
      <c r="B92" s="6"/>
      <c r="C92" s="5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5"/>
      <c r="Q92" s="5"/>
      <c r="R92" s="5"/>
      <c r="S92" s="5"/>
      <c r="T92" s="5"/>
      <c r="U92" s="5"/>
      <c r="V92" s="5"/>
    </row>
    <row r="93" spans="1:22" ht="15.75" customHeight="1">
      <c r="A93" s="5"/>
      <c r="B93" s="6"/>
      <c r="C93" s="5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5"/>
      <c r="Q93" s="5"/>
      <c r="R93" s="5"/>
      <c r="S93" s="5"/>
      <c r="T93" s="5"/>
      <c r="U93" s="5"/>
      <c r="V93" s="5"/>
    </row>
    <row r="94" spans="1:22" ht="15.75" customHeight="1">
      <c r="A94" s="5"/>
      <c r="B94" s="6"/>
      <c r="C94" s="5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5"/>
      <c r="Q94" s="5"/>
      <c r="R94" s="5"/>
      <c r="S94" s="5"/>
      <c r="T94" s="5"/>
      <c r="U94" s="5"/>
      <c r="V94" s="5"/>
    </row>
    <row r="95" spans="1:22" ht="15.75" customHeight="1">
      <c r="A95" s="5"/>
      <c r="B95" s="6"/>
      <c r="C95" s="5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5"/>
      <c r="Q95" s="5"/>
      <c r="R95" s="5"/>
      <c r="S95" s="5"/>
      <c r="T95" s="5"/>
      <c r="U95" s="5"/>
      <c r="V95" s="5"/>
    </row>
    <row r="96" spans="1:22" ht="15.75" customHeight="1">
      <c r="A96" s="5"/>
      <c r="B96" s="6"/>
      <c r="C96" s="5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5"/>
      <c r="Q96" s="5"/>
      <c r="R96" s="5"/>
      <c r="S96" s="5"/>
      <c r="T96" s="5"/>
      <c r="U96" s="5"/>
      <c r="V96" s="5"/>
    </row>
    <row r="97" spans="1:22" ht="15.75" customHeight="1">
      <c r="A97" s="5"/>
      <c r="B97" s="6"/>
      <c r="C97" s="5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5"/>
      <c r="Q97" s="5"/>
      <c r="R97" s="5"/>
      <c r="S97" s="5"/>
      <c r="T97" s="5"/>
      <c r="U97" s="5"/>
      <c r="V97" s="5"/>
    </row>
    <row r="98" spans="1:22" ht="15.75" customHeight="1">
      <c r="A98" s="5"/>
      <c r="B98" s="6"/>
      <c r="C98" s="5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5"/>
      <c r="Q98" s="5"/>
      <c r="R98" s="5"/>
      <c r="S98" s="5"/>
      <c r="T98" s="5"/>
      <c r="U98" s="5"/>
      <c r="V98" s="5"/>
    </row>
    <row r="99" spans="1:22" ht="15.75" customHeight="1">
      <c r="A99" s="5"/>
      <c r="B99" s="6"/>
      <c r="C99" s="5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5"/>
      <c r="Q99" s="5"/>
      <c r="R99" s="5"/>
      <c r="S99" s="5"/>
      <c r="T99" s="5"/>
      <c r="U99" s="5"/>
      <c r="V99" s="5"/>
    </row>
    <row r="100" spans="1:22" ht="15.75" customHeight="1">
      <c r="A100" s="5"/>
      <c r="B100" s="6"/>
      <c r="C100" s="5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5"/>
      <c r="Q100" s="5"/>
      <c r="R100" s="5"/>
      <c r="S100" s="5"/>
      <c r="T100" s="5"/>
      <c r="U100" s="5"/>
      <c r="V100" s="5"/>
    </row>
    <row r="101" spans="1:22" ht="15.75" customHeight="1">
      <c r="A101" s="5"/>
      <c r="B101" s="6"/>
      <c r="C101" s="5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5"/>
      <c r="Q101" s="5"/>
      <c r="R101" s="5"/>
      <c r="S101" s="5"/>
      <c r="T101" s="5"/>
      <c r="U101" s="5"/>
      <c r="V101" s="5"/>
    </row>
    <row r="102" spans="1:22" ht="15.75" customHeight="1">
      <c r="A102" s="5"/>
      <c r="B102" s="6"/>
      <c r="C102" s="5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5"/>
      <c r="Q102" s="5"/>
      <c r="R102" s="5"/>
      <c r="S102" s="5"/>
      <c r="T102" s="5"/>
      <c r="U102" s="5"/>
      <c r="V102" s="5"/>
    </row>
    <row r="103" spans="1:22" ht="15.75" customHeight="1">
      <c r="A103" s="5"/>
      <c r="B103" s="6"/>
      <c r="C103" s="5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5"/>
      <c r="Q103" s="5"/>
      <c r="R103" s="5"/>
      <c r="S103" s="5"/>
      <c r="T103" s="5"/>
      <c r="U103" s="5"/>
      <c r="V103" s="5"/>
    </row>
    <row r="104" spans="1:22" ht="15.75" customHeight="1">
      <c r="A104" s="5"/>
      <c r="B104" s="6"/>
      <c r="C104" s="5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5"/>
      <c r="Q104" s="5"/>
      <c r="R104" s="5"/>
      <c r="S104" s="5"/>
      <c r="T104" s="5"/>
      <c r="U104" s="5"/>
      <c r="V104" s="5"/>
    </row>
    <row r="105" spans="1:22" ht="15.75" customHeight="1">
      <c r="A105" s="5"/>
      <c r="B105" s="6"/>
      <c r="C105" s="5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5"/>
      <c r="Q105" s="5"/>
      <c r="R105" s="5"/>
      <c r="S105" s="5"/>
      <c r="T105" s="5"/>
      <c r="U105" s="5"/>
      <c r="V105" s="5"/>
    </row>
    <row r="106" spans="1:22" ht="15.75" customHeight="1">
      <c r="A106" s="5"/>
      <c r="B106" s="6"/>
      <c r="C106" s="5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5"/>
      <c r="Q106" s="5"/>
      <c r="R106" s="5"/>
      <c r="S106" s="5"/>
      <c r="T106" s="5"/>
      <c r="U106" s="5"/>
      <c r="V106" s="5"/>
    </row>
    <row r="107" spans="1:22" ht="15.75" customHeight="1">
      <c r="A107" s="5"/>
      <c r="B107" s="6"/>
      <c r="C107" s="5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5"/>
      <c r="Q107" s="5"/>
      <c r="R107" s="5"/>
      <c r="S107" s="5"/>
      <c r="T107" s="5"/>
      <c r="U107" s="5"/>
      <c r="V107" s="5"/>
    </row>
    <row r="108" spans="1:22" ht="15.75" customHeight="1">
      <c r="A108" s="5"/>
      <c r="B108" s="6"/>
      <c r="C108" s="5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5"/>
      <c r="Q108" s="5"/>
      <c r="R108" s="5"/>
      <c r="S108" s="5"/>
      <c r="T108" s="5"/>
      <c r="U108" s="5"/>
      <c r="V108" s="5"/>
    </row>
    <row r="109" spans="1:22" ht="15.75" customHeight="1">
      <c r="A109" s="5"/>
      <c r="B109" s="6"/>
      <c r="C109" s="5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5"/>
      <c r="Q109" s="5"/>
      <c r="R109" s="5"/>
      <c r="S109" s="5"/>
      <c r="T109" s="5"/>
      <c r="U109" s="5"/>
      <c r="V109" s="5"/>
    </row>
    <row r="110" spans="1:22" ht="15.75" customHeight="1">
      <c r="A110" s="5"/>
      <c r="B110" s="6"/>
      <c r="C110" s="5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5"/>
      <c r="Q110" s="5"/>
      <c r="R110" s="5"/>
      <c r="S110" s="5"/>
      <c r="T110" s="5"/>
      <c r="U110" s="5"/>
      <c r="V110" s="5"/>
    </row>
    <row r="111" spans="1:22" ht="15.75" customHeight="1">
      <c r="A111" s="5"/>
      <c r="B111" s="6"/>
      <c r="C111" s="5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5"/>
      <c r="Q111" s="5"/>
      <c r="R111" s="5"/>
      <c r="S111" s="5"/>
      <c r="T111" s="5"/>
      <c r="U111" s="5"/>
      <c r="V111" s="5"/>
    </row>
    <row r="112" spans="1:22" ht="15.75" customHeight="1">
      <c r="A112" s="5"/>
      <c r="B112" s="6"/>
      <c r="C112" s="5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5"/>
      <c r="Q112" s="5"/>
      <c r="R112" s="5"/>
      <c r="S112" s="5"/>
      <c r="T112" s="5"/>
      <c r="U112" s="5"/>
      <c r="V112" s="5"/>
    </row>
    <row r="113" spans="1:22" ht="15.75" customHeight="1">
      <c r="A113" s="5"/>
      <c r="B113" s="6"/>
      <c r="C113" s="5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5"/>
      <c r="Q113" s="5"/>
      <c r="R113" s="5"/>
      <c r="S113" s="5"/>
      <c r="T113" s="5"/>
      <c r="U113" s="5"/>
      <c r="V113" s="5"/>
    </row>
    <row r="114" spans="1:22" ht="15.75" customHeight="1">
      <c r="A114" s="5"/>
      <c r="B114" s="6"/>
      <c r="C114" s="5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5"/>
      <c r="Q114" s="5"/>
      <c r="R114" s="5"/>
      <c r="S114" s="5"/>
      <c r="T114" s="5"/>
      <c r="U114" s="5"/>
      <c r="V114" s="5"/>
    </row>
    <row r="115" spans="1:22" ht="15.75" customHeight="1">
      <c r="A115" s="5"/>
      <c r="B115" s="6"/>
      <c r="C115" s="5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5"/>
      <c r="Q115" s="5"/>
      <c r="R115" s="5"/>
      <c r="S115" s="5"/>
      <c r="T115" s="5"/>
      <c r="U115" s="5"/>
      <c r="V115" s="5"/>
    </row>
    <row r="116" spans="1:22" ht="15.75" customHeight="1">
      <c r="A116" s="5"/>
      <c r="B116" s="6"/>
      <c r="C116" s="5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5"/>
      <c r="Q116" s="5"/>
      <c r="R116" s="5"/>
      <c r="S116" s="5"/>
      <c r="T116" s="5"/>
      <c r="U116" s="5"/>
      <c r="V116" s="5"/>
    </row>
    <row r="117" spans="1:22" ht="15.75" customHeight="1">
      <c r="A117" s="5"/>
      <c r="B117" s="6"/>
      <c r="C117" s="5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5"/>
      <c r="Q117" s="5"/>
      <c r="R117" s="5"/>
      <c r="S117" s="5"/>
      <c r="T117" s="5"/>
      <c r="U117" s="5"/>
      <c r="V117" s="5"/>
    </row>
    <row r="118" spans="1:22" ht="15.75" customHeight="1">
      <c r="A118" s="5"/>
      <c r="B118" s="6"/>
      <c r="C118" s="5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5"/>
      <c r="Q118" s="5"/>
      <c r="R118" s="5"/>
      <c r="S118" s="5"/>
      <c r="T118" s="5"/>
      <c r="U118" s="5"/>
      <c r="V118" s="5"/>
    </row>
    <row r="119" spans="1:22" ht="15.75" customHeight="1">
      <c r="A119" s="5"/>
      <c r="B119" s="6"/>
      <c r="C119" s="5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5"/>
      <c r="Q119" s="5"/>
      <c r="R119" s="5"/>
      <c r="S119" s="5"/>
      <c r="T119" s="5"/>
      <c r="U119" s="5"/>
      <c r="V119" s="5"/>
    </row>
    <row r="120" spans="1:22" ht="15.75" customHeight="1">
      <c r="A120" s="5"/>
      <c r="B120" s="6"/>
      <c r="C120" s="5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5"/>
      <c r="Q120" s="5"/>
      <c r="R120" s="5"/>
      <c r="S120" s="5"/>
      <c r="T120" s="5"/>
      <c r="U120" s="5"/>
      <c r="V120" s="5"/>
    </row>
    <row r="121" spans="1:22" ht="15.75" customHeight="1">
      <c r="A121" s="5"/>
      <c r="B121" s="6"/>
      <c r="C121" s="5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5"/>
      <c r="Q121" s="5"/>
      <c r="R121" s="5"/>
      <c r="S121" s="5"/>
      <c r="T121" s="5"/>
      <c r="U121" s="5"/>
      <c r="V121" s="5"/>
    </row>
    <row r="122" spans="1:22" ht="15.75" customHeight="1">
      <c r="A122" s="5"/>
      <c r="B122" s="6"/>
      <c r="C122" s="5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5"/>
      <c r="Q122" s="5"/>
      <c r="R122" s="5"/>
      <c r="S122" s="5"/>
      <c r="T122" s="5"/>
      <c r="U122" s="5"/>
      <c r="V122" s="5"/>
    </row>
    <row r="123" spans="1:22" ht="15.75" customHeight="1">
      <c r="A123" s="5"/>
      <c r="B123" s="6"/>
      <c r="C123" s="5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5"/>
      <c r="Q123" s="5"/>
      <c r="R123" s="5"/>
      <c r="S123" s="5"/>
      <c r="T123" s="5"/>
      <c r="U123" s="5"/>
      <c r="V123" s="5"/>
    </row>
    <row r="124" spans="1:22" ht="15.75" customHeight="1">
      <c r="A124" s="5"/>
      <c r="B124" s="6"/>
      <c r="C124" s="5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5"/>
      <c r="Q124" s="5"/>
      <c r="R124" s="5"/>
      <c r="S124" s="5"/>
      <c r="T124" s="5"/>
      <c r="U124" s="5"/>
      <c r="V124" s="5"/>
    </row>
    <row r="125" spans="1:22" ht="15.75" customHeight="1">
      <c r="A125" s="5"/>
      <c r="B125" s="6"/>
      <c r="C125" s="5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5"/>
      <c r="Q125" s="5"/>
      <c r="R125" s="5"/>
      <c r="S125" s="5"/>
      <c r="T125" s="5"/>
      <c r="U125" s="5"/>
      <c r="V125" s="5"/>
    </row>
    <row r="126" spans="1:22" ht="15.75" customHeight="1">
      <c r="A126" s="5"/>
      <c r="B126" s="6"/>
      <c r="C126" s="5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5"/>
      <c r="Q126" s="5"/>
      <c r="R126" s="5"/>
      <c r="S126" s="5"/>
      <c r="T126" s="5"/>
      <c r="U126" s="5"/>
      <c r="V126" s="5"/>
    </row>
    <row r="127" spans="1:22" ht="15.75" customHeight="1">
      <c r="A127" s="5"/>
      <c r="B127" s="6"/>
      <c r="C127" s="5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5"/>
      <c r="Q127" s="5"/>
      <c r="R127" s="5"/>
      <c r="S127" s="5"/>
      <c r="T127" s="5"/>
      <c r="U127" s="5"/>
      <c r="V127" s="5"/>
    </row>
    <row r="128" spans="1:22" ht="15.75" customHeight="1">
      <c r="A128" s="5"/>
      <c r="B128" s="6"/>
      <c r="C128" s="5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5"/>
      <c r="Q128" s="5"/>
      <c r="R128" s="5"/>
      <c r="S128" s="5"/>
      <c r="T128" s="5"/>
      <c r="U128" s="5"/>
      <c r="V128" s="5"/>
    </row>
    <row r="129" spans="1:22" ht="15.75" customHeight="1">
      <c r="A129" s="5"/>
      <c r="B129" s="6"/>
      <c r="C129" s="5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5"/>
      <c r="Q129" s="5"/>
      <c r="R129" s="5"/>
      <c r="S129" s="5"/>
      <c r="T129" s="5"/>
      <c r="U129" s="5"/>
      <c r="V129" s="5"/>
    </row>
    <row r="130" spans="1:22" ht="15.75" customHeight="1">
      <c r="A130" s="5"/>
      <c r="B130" s="6"/>
      <c r="C130" s="5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5"/>
      <c r="Q130" s="5"/>
      <c r="R130" s="5"/>
      <c r="S130" s="5"/>
      <c r="T130" s="5"/>
      <c r="U130" s="5"/>
      <c r="V130" s="5"/>
    </row>
    <row r="131" spans="1:22" ht="15.75" customHeight="1">
      <c r="A131" s="5"/>
      <c r="B131" s="6"/>
      <c r="C131" s="5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5"/>
      <c r="Q131" s="5"/>
      <c r="R131" s="5"/>
      <c r="S131" s="5"/>
      <c r="T131" s="5"/>
      <c r="U131" s="5"/>
      <c r="V131" s="5"/>
    </row>
    <row r="132" spans="1:22" ht="15.75" customHeight="1">
      <c r="A132" s="5"/>
      <c r="B132" s="6"/>
      <c r="C132" s="5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5"/>
      <c r="Q132" s="5"/>
      <c r="R132" s="5"/>
      <c r="S132" s="5"/>
      <c r="T132" s="5"/>
      <c r="U132" s="5"/>
      <c r="V132" s="5"/>
    </row>
    <row r="133" spans="1:22" ht="15.75" customHeight="1">
      <c r="A133" s="5"/>
      <c r="B133" s="6"/>
      <c r="C133" s="5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5"/>
      <c r="Q133" s="5"/>
      <c r="R133" s="5"/>
      <c r="S133" s="5"/>
      <c r="T133" s="5"/>
      <c r="U133" s="5"/>
      <c r="V133" s="5"/>
    </row>
    <row r="134" spans="1:22" ht="15.75" customHeight="1">
      <c r="A134" s="5"/>
      <c r="B134" s="6"/>
      <c r="C134" s="5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5"/>
      <c r="Q134" s="5"/>
      <c r="R134" s="5"/>
      <c r="S134" s="5"/>
      <c r="T134" s="5"/>
      <c r="U134" s="5"/>
      <c r="V134" s="5"/>
    </row>
    <row r="135" spans="1:22" ht="15.75" customHeight="1">
      <c r="A135" s="5"/>
      <c r="B135" s="6"/>
      <c r="C135" s="5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5"/>
      <c r="Q135" s="5"/>
      <c r="R135" s="5"/>
      <c r="S135" s="5"/>
      <c r="T135" s="5"/>
      <c r="U135" s="5"/>
      <c r="V135" s="5"/>
    </row>
    <row r="136" spans="1:22" ht="15.75" customHeight="1">
      <c r="A136" s="5"/>
      <c r="B136" s="6"/>
      <c r="C136" s="5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5"/>
      <c r="Q136" s="5"/>
      <c r="R136" s="5"/>
      <c r="S136" s="5"/>
      <c r="T136" s="5"/>
      <c r="U136" s="5"/>
      <c r="V136" s="5"/>
    </row>
    <row r="137" spans="1:22" ht="15.75" customHeight="1">
      <c r="A137" s="5"/>
      <c r="B137" s="6"/>
      <c r="C137" s="5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5"/>
      <c r="Q137" s="5"/>
      <c r="R137" s="5"/>
      <c r="S137" s="5"/>
      <c r="T137" s="5"/>
      <c r="U137" s="5"/>
      <c r="V137" s="5"/>
    </row>
    <row r="138" spans="1:22" ht="15.75" customHeight="1">
      <c r="A138" s="5"/>
      <c r="B138" s="6"/>
      <c r="C138" s="5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5"/>
      <c r="Q138" s="5"/>
      <c r="R138" s="5"/>
      <c r="S138" s="5"/>
      <c r="T138" s="5"/>
      <c r="U138" s="5"/>
      <c r="V138" s="5"/>
    </row>
    <row r="139" spans="1:22" ht="15.75" customHeight="1">
      <c r="A139" s="5"/>
      <c r="B139" s="6"/>
      <c r="C139" s="5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5"/>
      <c r="Q139" s="5"/>
      <c r="R139" s="5"/>
      <c r="S139" s="5"/>
      <c r="T139" s="5"/>
      <c r="U139" s="5"/>
      <c r="V139" s="5"/>
    </row>
    <row r="140" spans="1:22" ht="15.75" customHeight="1">
      <c r="A140" s="5"/>
      <c r="B140" s="6"/>
      <c r="C140" s="5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5"/>
      <c r="Q140" s="5"/>
      <c r="R140" s="5"/>
      <c r="S140" s="5"/>
      <c r="T140" s="5"/>
      <c r="U140" s="5"/>
      <c r="V140" s="5"/>
    </row>
    <row r="141" spans="1:22" ht="15.75" customHeight="1">
      <c r="A141" s="5"/>
      <c r="B141" s="6"/>
      <c r="C141" s="5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5"/>
      <c r="Q141" s="5"/>
      <c r="R141" s="5"/>
      <c r="S141" s="5"/>
      <c r="T141" s="5"/>
      <c r="U141" s="5"/>
      <c r="V141" s="5"/>
    </row>
    <row r="142" spans="1:22" ht="15.75" customHeight="1">
      <c r="A142" s="5"/>
      <c r="B142" s="6"/>
      <c r="C142" s="5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5"/>
      <c r="Q142" s="5"/>
      <c r="R142" s="5"/>
      <c r="S142" s="5"/>
      <c r="T142" s="5"/>
      <c r="U142" s="5"/>
      <c r="V142" s="5"/>
    </row>
    <row r="143" spans="1:22" ht="15.75" customHeight="1">
      <c r="A143" s="5"/>
      <c r="B143" s="6"/>
      <c r="C143" s="5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5"/>
      <c r="Q143" s="5"/>
      <c r="R143" s="5"/>
      <c r="S143" s="5"/>
      <c r="T143" s="5"/>
      <c r="U143" s="5"/>
      <c r="V143" s="5"/>
    </row>
    <row r="144" spans="1:22" ht="15.75" customHeight="1">
      <c r="A144" s="5"/>
      <c r="B144" s="6"/>
      <c r="C144" s="5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5"/>
      <c r="Q144" s="5"/>
      <c r="R144" s="5"/>
      <c r="S144" s="5"/>
      <c r="T144" s="5"/>
      <c r="U144" s="5"/>
      <c r="V144" s="5"/>
    </row>
    <row r="145" spans="1:22" ht="15.75" customHeight="1">
      <c r="A145" s="5"/>
      <c r="B145" s="6"/>
      <c r="C145" s="5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5"/>
      <c r="Q145" s="5"/>
      <c r="R145" s="5"/>
      <c r="S145" s="5"/>
      <c r="T145" s="5"/>
      <c r="U145" s="5"/>
      <c r="V145" s="5"/>
    </row>
    <row r="146" spans="1:22" ht="15.75" customHeight="1">
      <c r="A146" s="5"/>
      <c r="B146" s="6"/>
      <c r="C146" s="5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5"/>
      <c r="Q146" s="5"/>
      <c r="R146" s="5"/>
      <c r="S146" s="5"/>
      <c r="T146" s="5"/>
      <c r="U146" s="5"/>
      <c r="V146" s="5"/>
    </row>
    <row r="147" spans="1:22" ht="15.75" customHeight="1">
      <c r="A147" s="5"/>
      <c r="B147" s="6"/>
      <c r="C147" s="5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5"/>
      <c r="Q147" s="5"/>
      <c r="R147" s="5"/>
      <c r="S147" s="5"/>
      <c r="T147" s="5"/>
      <c r="U147" s="5"/>
      <c r="V147" s="5"/>
    </row>
    <row r="148" spans="1:22" ht="15.75" customHeight="1">
      <c r="A148" s="5"/>
      <c r="B148" s="6"/>
      <c r="C148" s="5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5"/>
      <c r="Q148" s="5"/>
      <c r="R148" s="5"/>
      <c r="S148" s="5"/>
      <c r="T148" s="5"/>
      <c r="U148" s="5"/>
      <c r="V148" s="5"/>
    </row>
    <row r="149" spans="1:22" ht="15.75" customHeight="1">
      <c r="A149" s="5"/>
      <c r="B149" s="6"/>
      <c r="C149" s="5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5"/>
      <c r="Q149" s="5"/>
      <c r="R149" s="5"/>
      <c r="S149" s="5"/>
      <c r="T149" s="5"/>
      <c r="U149" s="5"/>
      <c r="V149" s="5"/>
    </row>
    <row r="150" spans="1:22" ht="15.75" customHeight="1">
      <c r="A150" s="5"/>
      <c r="B150" s="6"/>
      <c r="C150" s="5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5"/>
      <c r="Q150" s="5"/>
      <c r="R150" s="5"/>
      <c r="S150" s="5"/>
      <c r="T150" s="5"/>
      <c r="U150" s="5"/>
      <c r="V150" s="5"/>
    </row>
    <row r="151" spans="1:22" ht="15.75" customHeight="1">
      <c r="A151" s="5"/>
      <c r="B151" s="6"/>
      <c r="C151" s="5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5"/>
      <c r="Q151" s="5"/>
      <c r="R151" s="5"/>
      <c r="S151" s="5"/>
      <c r="T151" s="5"/>
      <c r="U151" s="5"/>
      <c r="V151" s="5"/>
    </row>
    <row r="152" spans="1:22" ht="15.75" customHeight="1">
      <c r="A152" s="5"/>
      <c r="B152" s="6"/>
      <c r="C152" s="5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5"/>
      <c r="Q152" s="5"/>
      <c r="R152" s="5"/>
      <c r="S152" s="5"/>
      <c r="T152" s="5"/>
      <c r="U152" s="5"/>
      <c r="V152" s="5"/>
    </row>
    <row r="153" spans="1:22" ht="15.75" customHeight="1">
      <c r="A153" s="5"/>
      <c r="B153" s="6"/>
      <c r="C153" s="5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5"/>
      <c r="Q153" s="5"/>
      <c r="R153" s="5"/>
      <c r="S153" s="5"/>
      <c r="T153" s="5"/>
      <c r="U153" s="5"/>
      <c r="V153" s="5"/>
    </row>
    <row r="154" spans="1:22" ht="15.75" customHeight="1">
      <c r="A154" s="5"/>
      <c r="B154" s="6"/>
      <c r="C154" s="5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5"/>
      <c r="Q154" s="5"/>
      <c r="R154" s="5"/>
      <c r="S154" s="5"/>
      <c r="T154" s="5"/>
      <c r="U154" s="5"/>
      <c r="V154" s="5"/>
    </row>
    <row r="155" spans="1:22" ht="15.75" customHeight="1">
      <c r="A155" s="5"/>
      <c r="B155" s="6"/>
      <c r="C155" s="5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5"/>
      <c r="Q155" s="5"/>
      <c r="R155" s="5"/>
      <c r="S155" s="5"/>
      <c r="T155" s="5"/>
      <c r="U155" s="5"/>
      <c r="V155" s="5"/>
    </row>
    <row r="156" spans="1:22" ht="15.75" customHeight="1">
      <c r="A156" s="5"/>
      <c r="B156" s="6"/>
      <c r="C156" s="5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5"/>
      <c r="Q156" s="5"/>
      <c r="R156" s="5"/>
      <c r="S156" s="5"/>
      <c r="T156" s="5"/>
      <c r="U156" s="5"/>
      <c r="V156" s="5"/>
    </row>
    <row r="157" spans="1:22" ht="15.75" customHeight="1">
      <c r="A157" s="5"/>
      <c r="B157" s="6"/>
      <c r="C157" s="5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5"/>
      <c r="Q157" s="5"/>
      <c r="R157" s="5"/>
      <c r="S157" s="5"/>
      <c r="T157" s="5"/>
      <c r="U157" s="5"/>
      <c r="V157" s="5"/>
    </row>
    <row r="158" spans="1:22" ht="15.75" customHeight="1">
      <c r="A158" s="5"/>
      <c r="B158" s="6"/>
      <c r="C158" s="5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5"/>
      <c r="Q158" s="5"/>
      <c r="R158" s="5"/>
      <c r="S158" s="5"/>
      <c r="T158" s="5"/>
      <c r="U158" s="5"/>
      <c r="V158" s="5"/>
    </row>
    <row r="159" spans="1:22" ht="15.75" customHeight="1">
      <c r="A159" s="5"/>
      <c r="B159" s="6"/>
      <c r="C159" s="5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5"/>
      <c r="Q159" s="5"/>
      <c r="R159" s="5"/>
      <c r="S159" s="5"/>
      <c r="T159" s="5"/>
      <c r="U159" s="5"/>
      <c r="V159" s="5"/>
    </row>
    <row r="160" spans="1:22" ht="15.75" customHeight="1">
      <c r="A160" s="5"/>
      <c r="B160" s="6"/>
      <c r="C160" s="5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5"/>
      <c r="Q160" s="5"/>
      <c r="R160" s="5"/>
      <c r="S160" s="5"/>
      <c r="T160" s="5"/>
      <c r="U160" s="5"/>
      <c r="V160" s="5"/>
    </row>
    <row r="161" spans="1:22" ht="15.75" customHeight="1">
      <c r="A161" s="5"/>
      <c r="B161" s="6"/>
      <c r="C161" s="5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5"/>
      <c r="Q161" s="5"/>
      <c r="R161" s="5"/>
      <c r="S161" s="5"/>
      <c r="T161" s="5"/>
      <c r="U161" s="5"/>
      <c r="V161" s="5"/>
    </row>
    <row r="162" spans="1:22" ht="15.75" customHeight="1">
      <c r="A162" s="5"/>
      <c r="B162" s="6"/>
      <c r="C162" s="5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5"/>
      <c r="Q162" s="5"/>
      <c r="R162" s="5"/>
      <c r="S162" s="5"/>
      <c r="T162" s="5"/>
      <c r="U162" s="5"/>
      <c r="V162" s="5"/>
    </row>
    <row r="163" spans="1:22" ht="15.75" customHeight="1">
      <c r="A163" s="5"/>
      <c r="B163" s="6"/>
      <c r="C163" s="5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5"/>
      <c r="Q163" s="5"/>
      <c r="R163" s="5"/>
      <c r="S163" s="5"/>
      <c r="T163" s="5"/>
      <c r="U163" s="5"/>
      <c r="V163" s="5"/>
    </row>
    <row r="164" spans="1:22" ht="15.75" customHeight="1">
      <c r="A164" s="5"/>
      <c r="B164" s="6"/>
      <c r="C164" s="5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5"/>
      <c r="Q164" s="5"/>
      <c r="R164" s="5"/>
      <c r="S164" s="5"/>
      <c r="T164" s="5"/>
      <c r="U164" s="5"/>
      <c r="V164" s="5"/>
    </row>
    <row r="165" spans="1:22" ht="15.75" customHeight="1">
      <c r="A165" s="5"/>
      <c r="B165" s="6"/>
      <c r="C165" s="5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5"/>
      <c r="Q165" s="5"/>
      <c r="R165" s="5"/>
      <c r="S165" s="5"/>
      <c r="T165" s="5"/>
      <c r="U165" s="5"/>
      <c r="V165" s="5"/>
    </row>
    <row r="166" spans="1:22" ht="15.75" customHeight="1">
      <c r="A166" s="5"/>
      <c r="B166" s="6"/>
      <c r="C166" s="5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5"/>
      <c r="Q166" s="5"/>
      <c r="R166" s="5"/>
      <c r="S166" s="5"/>
      <c r="T166" s="5"/>
      <c r="U166" s="5"/>
      <c r="V166" s="5"/>
    </row>
    <row r="167" spans="1:22" ht="15.75" customHeight="1">
      <c r="A167" s="5"/>
      <c r="B167" s="6"/>
      <c r="C167" s="5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5"/>
      <c r="Q167" s="5"/>
      <c r="R167" s="5"/>
      <c r="S167" s="5"/>
      <c r="T167" s="5"/>
      <c r="U167" s="5"/>
      <c r="V167" s="5"/>
    </row>
    <row r="168" spans="1:22" ht="15.75" customHeight="1">
      <c r="A168" s="5"/>
      <c r="B168" s="6"/>
      <c r="C168" s="5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5"/>
      <c r="Q168" s="5"/>
      <c r="R168" s="5"/>
      <c r="S168" s="5"/>
      <c r="T168" s="5"/>
      <c r="U168" s="5"/>
      <c r="V168" s="5"/>
    </row>
    <row r="169" spans="1:22" ht="15.75" customHeight="1">
      <c r="A169" s="5"/>
      <c r="B169" s="6"/>
      <c r="C169" s="5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5"/>
      <c r="Q169" s="5"/>
      <c r="R169" s="5"/>
      <c r="S169" s="5"/>
      <c r="T169" s="5"/>
      <c r="U169" s="5"/>
      <c r="V169" s="5"/>
    </row>
    <row r="170" spans="1:22" ht="15.75" customHeight="1">
      <c r="A170" s="5"/>
      <c r="B170" s="6"/>
      <c r="C170" s="5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5"/>
      <c r="Q170" s="5"/>
      <c r="R170" s="5"/>
      <c r="S170" s="5"/>
      <c r="T170" s="5"/>
      <c r="U170" s="5"/>
      <c r="V170" s="5"/>
    </row>
    <row r="171" spans="1:22" ht="15.75" customHeight="1">
      <c r="A171" s="5"/>
      <c r="B171" s="6"/>
      <c r="C171" s="5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5"/>
      <c r="Q171" s="5"/>
      <c r="R171" s="5"/>
      <c r="S171" s="5"/>
      <c r="T171" s="5"/>
      <c r="U171" s="5"/>
      <c r="V171" s="5"/>
    </row>
    <row r="172" spans="1:22" ht="15.75" customHeight="1">
      <c r="A172" s="5"/>
      <c r="B172" s="6"/>
      <c r="C172" s="5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5"/>
      <c r="Q172" s="5"/>
      <c r="R172" s="5"/>
      <c r="S172" s="5"/>
      <c r="T172" s="5"/>
      <c r="U172" s="5"/>
      <c r="V172" s="5"/>
    </row>
    <row r="173" spans="1:22" ht="15.75" customHeight="1">
      <c r="A173" s="5"/>
      <c r="B173" s="6"/>
      <c r="C173" s="5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5"/>
      <c r="Q173" s="5"/>
      <c r="R173" s="5"/>
      <c r="S173" s="5"/>
      <c r="T173" s="5"/>
      <c r="U173" s="5"/>
      <c r="V173" s="5"/>
    </row>
    <row r="174" spans="1:22" ht="15.75" customHeight="1">
      <c r="A174" s="5"/>
      <c r="B174" s="6"/>
      <c r="C174" s="5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5"/>
      <c r="Q174" s="5"/>
      <c r="R174" s="5"/>
      <c r="S174" s="5"/>
      <c r="T174" s="5"/>
      <c r="U174" s="5"/>
      <c r="V174" s="5"/>
    </row>
    <row r="175" spans="1:22" ht="15.75" customHeight="1">
      <c r="A175" s="5"/>
      <c r="B175" s="6"/>
      <c r="C175" s="5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5"/>
      <c r="Q175" s="5"/>
      <c r="R175" s="5"/>
      <c r="S175" s="5"/>
      <c r="T175" s="5"/>
      <c r="U175" s="5"/>
      <c r="V175" s="5"/>
    </row>
    <row r="176" spans="1:22" ht="15.75" customHeight="1">
      <c r="A176" s="5"/>
      <c r="B176" s="6"/>
      <c r="C176" s="5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5"/>
      <c r="Q176" s="5"/>
      <c r="R176" s="5"/>
      <c r="S176" s="5"/>
      <c r="T176" s="5"/>
      <c r="U176" s="5"/>
      <c r="V176" s="5"/>
    </row>
    <row r="177" spans="1:22" ht="15.75" customHeight="1">
      <c r="A177" s="5"/>
      <c r="B177" s="6"/>
      <c r="C177" s="5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5"/>
      <c r="Q177" s="5"/>
      <c r="R177" s="5"/>
      <c r="S177" s="5"/>
      <c r="T177" s="5"/>
      <c r="U177" s="5"/>
      <c r="V177" s="5"/>
    </row>
    <row r="178" spans="1:22" ht="15.75" customHeight="1">
      <c r="A178" s="5"/>
      <c r="B178" s="6"/>
      <c r="C178" s="5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5"/>
      <c r="Q178" s="5"/>
      <c r="R178" s="5"/>
      <c r="S178" s="5"/>
      <c r="T178" s="5"/>
      <c r="U178" s="5"/>
      <c r="V178" s="5"/>
    </row>
    <row r="179" spans="1:22" ht="15.75" customHeight="1">
      <c r="A179" s="5"/>
      <c r="B179" s="6"/>
      <c r="C179" s="5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5"/>
      <c r="Q179" s="5"/>
      <c r="R179" s="5"/>
      <c r="S179" s="5"/>
      <c r="T179" s="5"/>
      <c r="U179" s="5"/>
      <c r="V179" s="5"/>
    </row>
    <row r="180" spans="1:22" ht="15.75" customHeight="1">
      <c r="A180" s="5"/>
      <c r="B180" s="6"/>
      <c r="C180" s="5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5"/>
      <c r="Q180" s="5"/>
      <c r="R180" s="5"/>
      <c r="S180" s="5"/>
      <c r="T180" s="5"/>
      <c r="U180" s="5"/>
      <c r="V180" s="5"/>
    </row>
    <row r="181" spans="1:22" ht="15.75" customHeight="1">
      <c r="A181" s="5"/>
      <c r="B181" s="6"/>
      <c r="C181" s="5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5"/>
      <c r="Q181" s="5"/>
      <c r="R181" s="5"/>
      <c r="S181" s="5"/>
      <c r="T181" s="5"/>
      <c r="U181" s="5"/>
      <c r="V181" s="5"/>
    </row>
    <row r="182" spans="1:22" ht="15.75" customHeight="1">
      <c r="A182" s="5"/>
      <c r="B182" s="6"/>
      <c r="C182" s="5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5"/>
      <c r="Q182" s="5"/>
      <c r="R182" s="5"/>
      <c r="S182" s="5"/>
      <c r="T182" s="5"/>
      <c r="U182" s="5"/>
      <c r="V182" s="5"/>
    </row>
    <row r="183" spans="1:22" ht="15.75" customHeight="1">
      <c r="A183" s="5"/>
      <c r="B183" s="6"/>
      <c r="C183" s="5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5"/>
      <c r="Q183" s="5"/>
      <c r="R183" s="5"/>
      <c r="S183" s="5"/>
      <c r="T183" s="5"/>
      <c r="U183" s="5"/>
      <c r="V183" s="5"/>
    </row>
    <row r="184" spans="1:22" ht="15.75" customHeight="1">
      <c r="A184" s="5"/>
      <c r="B184" s="6"/>
      <c r="C184" s="5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5"/>
      <c r="Q184" s="5"/>
      <c r="R184" s="5"/>
      <c r="S184" s="5"/>
      <c r="T184" s="5"/>
      <c r="U184" s="5"/>
      <c r="V184" s="5"/>
    </row>
    <row r="185" spans="1:22" ht="15.75" customHeight="1">
      <c r="A185" s="5"/>
      <c r="B185" s="6"/>
      <c r="C185" s="5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5"/>
      <c r="Q185" s="5"/>
      <c r="R185" s="5"/>
      <c r="S185" s="5"/>
      <c r="T185" s="5"/>
      <c r="U185" s="5"/>
      <c r="V185" s="5"/>
    </row>
    <row r="186" spans="1:22" ht="15.75" customHeight="1">
      <c r="A186" s="5"/>
      <c r="B186" s="6"/>
      <c r="C186" s="5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5"/>
      <c r="Q186" s="5"/>
      <c r="R186" s="5"/>
      <c r="S186" s="5"/>
      <c r="T186" s="5"/>
      <c r="U186" s="5"/>
      <c r="V186" s="5"/>
    </row>
    <row r="187" spans="1:22" ht="15.75" customHeight="1">
      <c r="A187" s="5"/>
      <c r="B187" s="6"/>
      <c r="C187" s="5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5"/>
      <c r="Q187" s="5"/>
      <c r="R187" s="5"/>
      <c r="S187" s="5"/>
      <c r="T187" s="5"/>
      <c r="U187" s="5"/>
      <c r="V187" s="5"/>
    </row>
    <row r="188" spans="1:22" ht="15.75" customHeight="1">
      <c r="A188" s="5"/>
      <c r="B188" s="6"/>
      <c r="C188" s="5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5"/>
      <c r="Q188" s="5"/>
      <c r="R188" s="5"/>
      <c r="S188" s="5"/>
      <c r="T188" s="5"/>
      <c r="U188" s="5"/>
      <c r="V188" s="5"/>
    </row>
    <row r="189" spans="1:22" ht="15.75" customHeight="1">
      <c r="A189" s="5"/>
      <c r="B189" s="6"/>
      <c r="C189" s="5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5"/>
      <c r="Q189" s="5"/>
      <c r="R189" s="5"/>
      <c r="S189" s="5"/>
      <c r="T189" s="5"/>
      <c r="U189" s="5"/>
      <c r="V189" s="5"/>
    </row>
    <row r="190" spans="1:22" ht="15.75" customHeight="1">
      <c r="A190" s="5"/>
      <c r="B190" s="6"/>
      <c r="C190" s="5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5"/>
      <c r="Q190" s="5"/>
      <c r="R190" s="5"/>
      <c r="S190" s="5"/>
      <c r="T190" s="5"/>
      <c r="U190" s="5"/>
      <c r="V190" s="5"/>
    </row>
    <row r="191" spans="1:22" ht="15.75" customHeight="1">
      <c r="A191" s="5"/>
      <c r="B191" s="6"/>
      <c r="C191" s="5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5"/>
      <c r="Q191" s="5"/>
      <c r="R191" s="5"/>
      <c r="S191" s="5"/>
      <c r="T191" s="5"/>
      <c r="U191" s="5"/>
      <c r="V191" s="5"/>
    </row>
    <row r="192" spans="1:22" ht="15.75" customHeight="1">
      <c r="A192" s="5"/>
      <c r="B192" s="6"/>
      <c r="C192" s="5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5"/>
      <c r="Q192" s="5"/>
      <c r="R192" s="5"/>
      <c r="S192" s="5"/>
      <c r="T192" s="5"/>
      <c r="U192" s="5"/>
      <c r="V192" s="5"/>
    </row>
    <row r="193" spans="1:22" ht="15.75" customHeight="1">
      <c r="A193" s="5"/>
      <c r="B193" s="6"/>
      <c r="C193" s="5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5"/>
      <c r="Q193" s="5"/>
      <c r="R193" s="5"/>
      <c r="S193" s="5"/>
      <c r="T193" s="5"/>
      <c r="U193" s="5"/>
      <c r="V193" s="5"/>
    </row>
    <row r="194" spans="1:22" ht="15.75" customHeight="1">
      <c r="A194" s="5"/>
      <c r="B194" s="6"/>
      <c r="C194" s="5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5"/>
      <c r="Q194" s="5"/>
      <c r="R194" s="5"/>
      <c r="S194" s="5"/>
      <c r="T194" s="5"/>
      <c r="U194" s="5"/>
      <c r="V194" s="5"/>
    </row>
    <row r="195" spans="1:22" ht="15.75" customHeight="1">
      <c r="A195" s="5"/>
      <c r="B195" s="6"/>
      <c r="C195" s="5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5"/>
      <c r="Q195" s="5"/>
      <c r="R195" s="5"/>
      <c r="S195" s="5"/>
      <c r="T195" s="5"/>
      <c r="U195" s="5"/>
      <c r="V195" s="5"/>
    </row>
    <row r="196" spans="1:22" ht="15.75" customHeight="1">
      <c r="A196" s="5"/>
      <c r="B196" s="6"/>
      <c r="C196" s="5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5"/>
      <c r="Q196" s="5"/>
      <c r="R196" s="5"/>
      <c r="S196" s="5"/>
      <c r="T196" s="5"/>
      <c r="U196" s="5"/>
      <c r="V196" s="5"/>
    </row>
    <row r="197" spans="1:22" ht="15.75" customHeight="1">
      <c r="A197" s="5"/>
      <c r="B197" s="6"/>
      <c r="C197" s="5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5"/>
      <c r="Q197" s="5"/>
      <c r="R197" s="5"/>
      <c r="S197" s="5"/>
      <c r="T197" s="5"/>
      <c r="U197" s="5"/>
      <c r="V197" s="5"/>
    </row>
    <row r="198" spans="1:22" ht="15.75" customHeight="1">
      <c r="A198" s="5"/>
      <c r="B198" s="6"/>
      <c r="C198" s="5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5"/>
      <c r="Q198" s="5"/>
      <c r="R198" s="5"/>
      <c r="S198" s="5"/>
      <c r="T198" s="5"/>
      <c r="U198" s="5"/>
      <c r="V198" s="5"/>
    </row>
    <row r="199" spans="1:22" ht="15.75" customHeight="1">
      <c r="A199" s="5"/>
      <c r="B199" s="6"/>
      <c r="C199" s="5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5"/>
      <c r="Q199" s="5"/>
      <c r="R199" s="5"/>
      <c r="S199" s="5"/>
      <c r="T199" s="5"/>
      <c r="U199" s="5"/>
      <c r="V199" s="5"/>
    </row>
    <row r="200" spans="1:22" ht="15.75" customHeight="1">
      <c r="A200" s="5"/>
      <c r="B200" s="6"/>
      <c r="C200" s="5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5"/>
      <c r="Q200" s="5"/>
      <c r="R200" s="5"/>
      <c r="S200" s="5"/>
      <c r="T200" s="5"/>
      <c r="U200" s="5"/>
      <c r="V200" s="5"/>
    </row>
    <row r="201" spans="1:22" ht="15.75" customHeight="1">
      <c r="A201" s="5"/>
      <c r="B201" s="6"/>
      <c r="C201" s="5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5"/>
      <c r="Q201" s="5"/>
      <c r="R201" s="5"/>
      <c r="S201" s="5"/>
      <c r="T201" s="5"/>
      <c r="U201" s="5"/>
      <c r="V201" s="5"/>
    </row>
    <row r="202" spans="1:22" ht="15.75" customHeight="1">
      <c r="A202" s="5"/>
      <c r="B202" s="6"/>
      <c r="C202" s="5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5"/>
      <c r="Q202" s="5"/>
      <c r="R202" s="5"/>
      <c r="S202" s="5"/>
      <c r="T202" s="5"/>
      <c r="U202" s="5"/>
      <c r="V202" s="5"/>
    </row>
    <row r="203" spans="1:22" ht="15.75" customHeight="1">
      <c r="A203" s="5"/>
      <c r="B203" s="6"/>
      <c r="C203" s="5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5"/>
      <c r="Q203" s="5"/>
      <c r="R203" s="5"/>
      <c r="S203" s="5"/>
      <c r="T203" s="5"/>
      <c r="U203" s="5"/>
      <c r="V203" s="5"/>
    </row>
    <row r="204" spans="1:22" ht="15.75" customHeight="1">
      <c r="A204" s="5"/>
      <c r="B204" s="6"/>
      <c r="C204" s="5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5"/>
      <c r="Q204" s="5"/>
      <c r="R204" s="5"/>
      <c r="S204" s="5"/>
      <c r="T204" s="5"/>
      <c r="U204" s="5"/>
      <c r="V204" s="5"/>
    </row>
    <row r="205" spans="1:22" ht="15.75" customHeight="1">
      <c r="A205" s="5"/>
      <c r="B205" s="6"/>
      <c r="C205" s="5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5"/>
      <c r="Q205" s="5"/>
      <c r="R205" s="5"/>
      <c r="S205" s="5"/>
      <c r="T205" s="5"/>
      <c r="U205" s="5"/>
      <c r="V205" s="5"/>
    </row>
    <row r="206" spans="1:22" ht="15.75" customHeight="1">
      <c r="A206" s="5"/>
      <c r="B206" s="6"/>
      <c r="C206" s="5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5"/>
      <c r="Q206" s="5"/>
      <c r="R206" s="5"/>
      <c r="S206" s="5"/>
      <c r="T206" s="5"/>
      <c r="U206" s="5"/>
      <c r="V206" s="5"/>
    </row>
    <row r="207" spans="1:22" ht="15.75" customHeight="1">
      <c r="A207" s="5"/>
      <c r="B207" s="6"/>
      <c r="C207" s="5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5"/>
      <c r="Q207" s="5"/>
      <c r="R207" s="5"/>
      <c r="S207" s="5"/>
      <c r="T207" s="5"/>
      <c r="U207" s="5"/>
      <c r="V207" s="5"/>
    </row>
    <row r="208" spans="1:22" ht="15.75" customHeight="1">
      <c r="A208" s="5"/>
      <c r="B208" s="6"/>
      <c r="C208" s="5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5"/>
      <c r="Q208" s="5"/>
      <c r="R208" s="5"/>
      <c r="S208" s="5"/>
      <c r="T208" s="5"/>
      <c r="U208" s="5"/>
      <c r="V208" s="5"/>
    </row>
    <row r="209" spans="1:22" ht="15.75" customHeight="1">
      <c r="A209" s="5"/>
      <c r="B209" s="6"/>
      <c r="C209" s="5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5"/>
      <c r="Q209" s="5"/>
      <c r="R209" s="5"/>
      <c r="S209" s="5"/>
      <c r="T209" s="5"/>
      <c r="U209" s="5"/>
      <c r="V209" s="5"/>
    </row>
    <row r="210" spans="1:22" ht="15.75" customHeight="1">
      <c r="A210" s="5"/>
      <c r="B210" s="6"/>
      <c r="C210" s="5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5"/>
      <c r="Q210" s="5"/>
      <c r="R210" s="5"/>
      <c r="S210" s="5"/>
      <c r="T210" s="5"/>
      <c r="U210" s="5"/>
      <c r="V210" s="5"/>
    </row>
    <row r="211" spans="1:22" ht="15.75" customHeight="1">
      <c r="A211" s="5"/>
      <c r="B211" s="6"/>
      <c r="C211" s="5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5"/>
      <c r="Q211" s="5"/>
      <c r="R211" s="5"/>
      <c r="S211" s="5"/>
      <c r="T211" s="5"/>
      <c r="U211" s="5"/>
      <c r="V211" s="5"/>
    </row>
    <row r="212" spans="1:22" ht="15.75" customHeight="1">
      <c r="A212" s="5"/>
      <c r="B212" s="6"/>
      <c r="C212" s="5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5"/>
      <c r="Q212" s="5"/>
      <c r="R212" s="5"/>
      <c r="S212" s="5"/>
      <c r="T212" s="5"/>
      <c r="U212" s="5"/>
      <c r="V212" s="5"/>
    </row>
    <row r="213" spans="1:22" ht="15.75" customHeight="1">
      <c r="A213" s="5"/>
      <c r="B213" s="6"/>
      <c r="C213" s="5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5"/>
      <c r="Q213" s="5"/>
      <c r="R213" s="5"/>
      <c r="S213" s="5"/>
      <c r="T213" s="5"/>
      <c r="U213" s="5"/>
      <c r="V213" s="5"/>
    </row>
    <row r="214" spans="1:22" ht="15.75" customHeight="1">
      <c r="A214" s="5"/>
      <c r="B214" s="6"/>
      <c r="C214" s="5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5"/>
      <c r="Q214" s="5"/>
      <c r="R214" s="5"/>
      <c r="S214" s="5"/>
      <c r="T214" s="5"/>
      <c r="U214" s="5"/>
      <c r="V214" s="5"/>
    </row>
    <row r="215" spans="1:22" ht="15.75" customHeight="1">
      <c r="A215" s="5"/>
      <c r="B215" s="6"/>
      <c r="C215" s="5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5"/>
      <c r="Q215" s="5"/>
      <c r="R215" s="5"/>
      <c r="S215" s="5"/>
      <c r="T215" s="5"/>
      <c r="U215" s="5"/>
      <c r="V215" s="5"/>
    </row>
    <row r="216" spans="1:22" ht="15.75" customHeight="1">
      <c r="A216" s="5"/>
      <c r="B216" s="6"/>
      <c r="C216" s="5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5"/>
      <c r="Q216" s="5"/>
      <c r="R216" s="5"/>
      <c r="S216" s="5"/>
      <c r="T216" s="5"/>
      <c r="U216" s="5"/>
      <c r="V216" s="5"/>
    </row>
    <row r="217" spans="1:22" ht="15.75" customHeight="1">
      <c r="A217" s="5"/>
      <c r="B217" s="6"/>
      <c r="C217" s="5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5"/>
      <c r="Q217" s="5"/>
      <c r="R217" s="5"/>
      <c r="S217" s="5"/>
      <c r="T217" s="5"/>
      <c r="U217" s="5"/>
      <c r="V217" s="5"/>
    </row>
    <row r="218" spans="1:22" ht="15.75" customHeight="1">
      <c r="A218" s="5"/>
      <c r="B218" s="6"/>
      <c r="C218" s="5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5"/>
      <c r="Q218" s="5"/>
      <c r="R218" s="5"/>
      <c r="S218" s="5"/>
      <c r="T218" s="5"/>
      <c r="U218" s="5"/>
      <c r="V218" s="5"/>
    </row>
    <row r="219" spans="1:22" ht="15.75" customHeight="1">
      <c r="A219" s="5"/>
      <c r="B219" s="6"/>
      <c r="C219" s="5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5"/>
      <c r="Q219" s="5"/>
      <c r="R219" s="5"/>
      <c r="S219" s="5"/>
      <c r="T219" s="5"/>
      <c r="U219" s="5"/>
      <c r="V219" s="5"/>
    </row>
    <row r="220" spans="1:22" ht="15.75" customHeight="1">
      <c r="A220" s="5"/>
      <c r="B220" s="5"/>
      <c r="C220" s="5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5"/>
      <c r="Q220" s="5"/>
      <c r="R220" s="5"/>
      <c r="S220" s="5"/>
      <c r="T220" s="5"/>
      <c r="U220" s="5"/>
      <c r="V220" s="5"/>
    </row>
    <row r="221" spans="1:22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1:22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22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2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22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1:22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1:22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1:22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1:22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1:22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1:22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1:22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1:22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1:2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1:22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1:22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1:22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1:22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2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22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22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1:22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1:22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2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1:22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1:22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1:22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1:22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22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22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22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22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22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2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22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22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22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22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spans="1:22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spans="1:22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spans="1:22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spans="1:22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spans="1:22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spans="1:22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spans="1:22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spans="1:22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spans="1:2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spans="1:22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spans="1:22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spans="1:22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spans="1:22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spans="1:22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spans="1:22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spans="1:22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spans="1:22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spans="1:22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spans="1: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spans="1:22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spans="1:22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spans="1:22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spans="1:22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spans="1:22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spans="1:22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spans="1:22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spans="1:22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spans="1:22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spans="1:2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spans="1:22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spans="1:22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spans="1:22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spans="1:22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spans="1:22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spans="1:22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spans="1:22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spans="1:22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spans="1:22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spans="1:2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spans="1:22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spans="1:22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spans="1:22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spans="1:22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spans="1:22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spans="1:22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spans="1:22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spans="1:22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spans="1:22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spans="1:2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spans="1:22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spans="1:22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spans="1:22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spans="1:22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spans="1:22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spans="1:22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spans="1:22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spans="1:22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spans="1:2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spans="1:22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spans="1:22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spans="1:22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spans="1:22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spans="1:22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spans="1:22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spans="1:22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spans="1:22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spans="1:22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spans="1:2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spans="1:22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spans="1:22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spans="1:22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spans="1:22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spans="1:22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spans="1:22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spans="1:22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spans="1:22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spans="1:22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spans="1:2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spans="1:22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spans="1:22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spans="1:22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spans="1:22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spans="1:22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spans="1:22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spans="1:22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spans="1:22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spans="1:22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spans="1:2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spans="1:22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spans="1:22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spans="1:22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spans="1:22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spans="1:22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spans="1:22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spans="1:22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spans="1:22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spans="1:22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spans="1:2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spans="1:22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spans="1:22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spans="1:22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spans="1:22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spans="1:22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spans="1:22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spans="1:22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spans="1:22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spans="1:22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spans="1:2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spans="1:22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spans="1:22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spans="1:22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spans="1:22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spans="1:22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spans="1:22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spans="1:22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spans="1:22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spans="1:22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spans="1: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spans="1:22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spans="1:22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spans="1:22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spans="1:22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spans="1:22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spans="1:22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spans="1:22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spans="1:22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spans="1:22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spans="1:2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spans="1:22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spans="1:22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spans="1:22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spans="1:22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spans="1:22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spans="1:22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spans="1:22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spans="1:22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spans="1:22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spans="1:2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spans="1:22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spans="1:22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spans="1:22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spans="1:22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spans="1:22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spans="1:22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spans="1:22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spans="1:22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spans="1:22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spans="1:2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spans="1:22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spans="1:22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spans="1:22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spans="1:22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spans="1:22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spans="1:22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spans="1:22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spans="1:22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spans="1:22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spans="1:2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spans="1:22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spans="1:22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spans="1:22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spans="1:22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spans="1:22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spans="1:22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spans="1:22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spans="1:22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spans="1:22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spans="1:2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spans="1:22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spans="1:22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spans="1:22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spans="1:22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spans="1:22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spans="1:22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spans="1:22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spans="1:22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spans="1:22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spans="1:2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spans="1:22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spans="1:22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spans="1:22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spans="1:22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spans="1:22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spans="1:22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spans="1:22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spans="1:22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spans="1:22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spans="1:2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spans="1:22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spans="1:22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spans="1:22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spans="1:22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spans="1:22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spans="1:22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spans="1:22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spans="1:22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spans="1:22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spans="1:2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spans="1:22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spans="1:22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spans="1:22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spans="1:22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spans="1:22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spans="1:22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spans="1:22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spans="1:22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spans="1:22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spans="1:2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spans="1:22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spans="1:22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spans="1:22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spans="1:22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spans="1:22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spans="1:22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spans="1:22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spans="1:22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spans="1:22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spans="1: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spans="1:22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spans="1:22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spans="1:22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spans="1:22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spans="1:22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spans="1:22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spans="1:22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spans="1:22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spans="1:22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spans="1:2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spans="1:22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spans="1:22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spans="1:22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spans="1:22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spans="1:22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spans="1:22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spans="1:22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spans="1:22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spans="1:22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spans="1:2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spans="1:22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spans="1:22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spans="1:22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spans="1:22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spans="1:22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spans="1:22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spans="1:22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spans="1:22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spans="1:22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spans="1:2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spans="1:22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spans="1:22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spans="1:22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spans="1:22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spans="1:22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spans="1:22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spans="1:22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spans="1:22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spans="1:22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spans="1:2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spans="1:22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spans="1:22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spans="1:22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spans="1:22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spans="1:22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spans="1:22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spans="1:22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spans="1:22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spans="1:22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spans="1:2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spans="1:22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spans="1:22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spans="1:22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spans="1:22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spans="1:22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spans="1:22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spans="1:22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spans="1:22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spans="1:22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spans="1:2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spans="1:22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spans="1:22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spans="1:22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spans="1:22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spans="1:22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spans="1:22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spans="1:22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spans="1:22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spans="1:22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spans="1:2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spans="1:22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spans="1:22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spans="1:22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spans="1:22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spans="1:22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spans="1:22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spans="1:22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spans="1:22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spans="1:22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spans="1:22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spans="1:22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spans="1:22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spans="1:22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spans="1:22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spans="1:22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spans="1:22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spans="1:22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spans="1:2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spans="1:22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spans="1:22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spans="1:22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spans="1:22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spans="1:22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spans="1:22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spans="1:22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spans="1:22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spans="1:22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spans="1: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spans="1:22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spans="1:22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spans="1:22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spans="1:22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spans="1:22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spans="1:22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spans="1:22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spans="1:22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spans="1:22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spans="1:2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spans="1:22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spans="1:22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spans="1:22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spans="1:22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spans="1:22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spans="1:22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spans="1:22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spans="1:22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spans="1:22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spans="1:2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spans="1:22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spans="1:22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spans="1:22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spans="1:22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spans="1:22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spans="1:22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spans="1:22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spans="1:22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spans="1:22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spans="1:2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spans="1:22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spans="1:22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spans="1:22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spans="1:22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spans="1:22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spans="1:22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spans="1:22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spans="1:22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spans="1:22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spans="1:2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spans="1:22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spans="1:22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spans="1:22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spans="1:22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spans="1:22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spans="1:22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spans="1:22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spans="1:22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spans="1:22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spans="1:2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spans="1:22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spans="1:22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spans="1:22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spans="1:22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spans="1:22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spans="1:22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spans="1:22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spans="1:22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spans="1:22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spans="1:2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spans="1:22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spans="1:22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spans="1:22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spans="1:22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spans="1:22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spans="1:22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spans="1:22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spans="1:22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spans="1:22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spans="1:2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spans="1:22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spans="1:22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spans="1:22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spans="1:22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spans="1:22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spans="1:22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spans="1:22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spans="1:22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spans="1:22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spans="1:2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spans="1:22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spans="1:22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spans="1:22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spans="1:22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spans="1:22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spans="1:22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spans="1:22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spans="1:22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spans="1:22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spans="1:2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spans="1:22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spans="1:22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spans="1:22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spans="1:22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spans="1:22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spans="1:22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spans="1:22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spans="1:22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spans="1: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spans="1:22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spans="1:22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spans="1:22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spans="1:22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spans="1:22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spans="1:22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spans="1:22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spans="1:22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spans="1:22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spans="1:2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spans="1:22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spans="1:22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spans="1:22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spans="1:22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spans="1:22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spans="1:22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spans="1:22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spans="1:22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spans="1:22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spans="1:2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spans="1:22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spans="1:22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spans="1:22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spans="1:22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spans="1:22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spans="1:22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spans="1:22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spans="1:22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spans="1:22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spans="1:2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spans="1:22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spans="1:22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spans="1:22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spans="1:22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spans="1:22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spans="1:22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spans="1:22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spans="1:22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spans="1:22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spans="1:2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spans="1:22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spans="1:22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spans="1:22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spans="1:22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spans="1:22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spans="1:22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spans="1:22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spans="1:22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spans="1:22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spans="1:2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spans="1:22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spans="1:22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spans="1:22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spans="1:22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spans="1:22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spans="1:22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spans="1:22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spans="1:22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spans="1:22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spans="1:2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spans="1:22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spans="1:22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spans="1:22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spans="1:22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spans="1:22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spans="1:22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spans="1:22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spans="1:22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spans="1:22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spans="1:2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spans="1:22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spans="1:22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spans="1:22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spans="1:22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spans="1:22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spans="1:22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spans="1:22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spans="1:22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spans="1:22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spans="1:2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spans="1:22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spans="1:22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spans="1:22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spans="1:22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spans="1:22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spans="1:22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spans="1:22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spans="1:22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spans="1:22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spans="1:2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spans="1:22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spans="1:22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spans="1:22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spans="1:22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spans="1:22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spans="1:22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spans="1:22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spans="1:22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spans="1:22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spans="1: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spans="1:22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spans="1:22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spans="1:22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spans="1:22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spans="1:22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spans="1:22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spans="1:22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spans="1:22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spans="1:22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spans="1:2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spans="1:22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spans="1:22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spans="1:22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spans="1:22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spans="1:22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spans="1:22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spans="1:22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spans="1:22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spans="1:22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spans="1:2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spans="1:22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spans="1:22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spans="1:22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spans="1:22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spans="1:22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spans="1:22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spans="1:22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spans="1:22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spans="1:22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spans="1:2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spans="1:22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spans="1:22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spans="1:22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spans="1:22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spans="1:22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spans="1:22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spans="1:22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spans="1:22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spans="1:22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spans="1:2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spans="1:22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spans="1:22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spans="1:22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spans="1:22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 spans="1:22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 spans="1:22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 spans="1:22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 spans="1:22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 spans="1:22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 spans="1:2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 spans="1:22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 spans="1:22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 spans="1:22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 spans="1:22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 spans="1:22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 spans="1:22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 spans="1:22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 spans="1:22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 spans="1:22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 spans="1:2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 spans="1:22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 spans="1:22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 spans="1:22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 spans="1:22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 spans="1:22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 spans="1:22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 spans="1:22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 spans="1:22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 spans="1:22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 spans="1:2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 spans="1:22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 spans="1:22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 spans="1:22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 spans="1:22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 spans="1:22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 spans="1:22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  <row r="999" spans="1:22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</row>
    <row r="1000" spans="1:22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</row>
  </sheetData>
  <mergeCells count="2">
    <mergeCell ref="D1:O1"/>
    <mergeCell ref="P1:S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06666"/>
  </sheetPr>
  <dimension ref="A1:Z1000"/>
  <sheetViews>
    <sheetView workbookViewId="0">
      <selection activeCell="E28" sqref="E28"/>
    </sheetView>
  </sheetViews>
  <sheetFormatPr baseColWidth="10" defaultColWidth="11.1640625" defaultRowHeight="15" customHeight="1"/>
  <cols>
    <col min="1" max="1" width="8.33203125" customWidth="1"/>
    <col min="2" max="2" width="31" customWidth="1"/>
    <col min="3" max="3" width="14.1640625" bestFit="1" customWidth="1"/>
    <col min="4" max="13" width="13.5" customWidth="1"/>
    <col min="14" max="14" width="14.1640625" bestFit="1" customWidth="1"/>
    <col min="15" max="19" width="13.5" customWidth="1"/>
    <col min="20" max="26" width="8.33203125" customWidth="1"/>
  </cols>
  <sheetData>
    <row r="1" spans="1:26" ht="16">
      <c r="A1" s="1"/>
      <c r="B1" s="37"/>
      <c r="C1" s="1"/>
      <c r="D1" s="70">
        <v>2025</v>
      </c>
      <c r="E1" s="71"/>
      <c r="F1" s="71"/>
      <c r="G1" s="71"/>
      <c r="H1" s="71"/>
      <c r="I1" s="71"/>
      <c r="J1" s="71"/>
      <c r="K1" s="71"/>
      <c r="L1" s="71"/>
      <c r="M1" s="71"/>
      <c r="N1" s="71"/>
      <c r="O1" s="72"/>
      <c r="P1" s="70">
        <v>2026</v>
      </c>
      <c r="Q1" s="71"/>
      <c r="R1" s="71"/>
      <c r="S1" s="72"/>
      <c r="T1" s="1"/>
      <c r="U1" s="1"/>
      <c r="V1" s="1"/>
      <c r="W1" s="1"/>
      <c r="X1" s="1"/>
      <c r="Y1" s="1"/>
      <c r="Z1" s="1"/>
    </row>
    <row r="2" spans="1:26" ht="16">
      <c r="A2" s="1"/>
      <c r="B2" s="37"/>
      <c r="C2" s="1"/>
      <c r="D2" s="2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2" t="s">
        <v>1</v>
      </c>
      <c r="Q2" s="3" t="s">
        <v>2</v>
      </c>
      <c r="R2" s="3" t="s">
        <v>3</v>
      </c>
      <c r="S2" s="3" t="s">
        <v>4</v>
      </c>
      <c r="T2" s="1"/>
      <c r="U2" s="1"/>
      <c r="V2" s="1"/>
      <c r="W2" s="1"/>
      <c r="X2" s="1"/>
      <c r="Y2" s="1"/>
      <c r="Z2" s="1"/>
    </row>
    <row r="3" spans="1:26" ht="16">
      <c r="A3" s="18"/>
      <c r="B3" s="24" t="s">
        <v>22</v>
      </c>
      <c r="C3" s="24">
        <f>SUM(D3:S3)</f>
        <v>639052</v>
      </c>
      <c r="D3" s="24">
        <f t="shared" ref="D3:S3" si="0">SUM(D4:D134)</f>
        <v>0</v>
      </c>
      <c r="E3" s="24">
        <f t="shared" si="0"/>
        <v>0</v>
      </c>
      <c r="F3" s="24">
        <f t="shared" si="0"/>
        <v>0</v>
      </c>
      <c r="G3" s="24">
        <f t="shared" si="0"/>
        <v>0</v>
      </c>
      <c r="H3" s="24">
        <f t="shared" si="0"/>
        <v>0</v>
      </c>
      <c r="I3" s="24">
        <f t="shared" si="0"/>
        <v>0</v>
      </c>
      <c r="J3" s="24">
        <f t="shared" si="0"/>
        <v>0</v>
      </c>
      <c r="K3" s="24">
        <f t="shared" si="0"/>
        <v>120000</v>
      </c>
      <c r="L3" s="24">
        <f t="shared" si="0"/>
        <v>133000</v>
      </c>
      <c r="M3" s="24">
        <f t="shared" si="0"/>
        <v>120000</v>
      </c>
      <c r="N3" s="24">
        <f t="shared" si="0"/>
        <v>171000</v>
      </c>
      <c r="O3" s="24">
        <f t="shared" si="0"/>
        <v>58052</v>
      </c>
      <c r="P3" s="24">
        <f t="shared" si="0"/>
        <v>37000</v>
      </c>
      <c r="Q3" s="24">
        <f t="shared" si="0"/>
        <v>0</v>
      </c>
      <c r="R3" s="24">
        <f t="shared" si="0"/>
        <v>0</v>
      </c>
      <c r="S3" s="24">
        <f t="shared" si="0"/>
        <v>0</v>
      </c>
      <c r="T3" s="18"/>
      <c r="U3" s="18"/>
      <c r="V3" s="18"/>
      <c r="W3" s="18"/>
      <c r="X3" s="18"/>
      <c r="Y3" s="18"/>
      <c r="Z3" s="18"/>
    </row>
    <row r="4" spans="1:26" ht="16">
      <c r="A4" s="5"/>
      <c r="B4" s="42" t="s">
        <v>46</v>
      </c>
      <c r="C4" s="40">
        <f t="shared" ref="C4:C68" si="1">SUM(D4:S4)</f>
        <v>431052</v>
      </c>
      <c r="D4" s="41">
        <v>0</v>
      </c>
      <c r="E4" s="43">
        <v>0</v>
      </c>
      <c r="F4" s="43">
        <v>0</v>
      </c>
      <c r="G4" s="44"/>
      <c r="H4" s="43"/>
      <c r="I4" s="45"/>
      <c r="J4" s="46"/>
      <c r="K4" s="45">
        <v>80000</v>
      </c>
      <c r="L4" s="45">
        <v>88000</v>
      </c>
      <c r="M4" s="45">
        <v>80000</v>
      </c>
      <c r="N4" s="45">
        <v>120000</v>
      </c>
      <c r="O4" s="46">
        <f>36000+5052</f>
        <v>41052</v>
      </c>
      <c r="P4" s="45">
        <v>22000</v>
      </c>
      <c r="Q4" s="39"/>
      <c r="R4" s="39"/>
      <c r="S4" s="39"/>
      <c r="T4" s="5"/>
      <c r="U4" s="5"/>
      <c r="V4" s="5"/>
      <c r="W4" s="5"/>
      <c r="X4" s="5"/>
      <c r="Y4" s="5"/>
      <c r="Z4" s="5"/>
    </row>
    <row r="5" spans="1:26" ht="16">
      <c r="A5" s="5"/>
      <c r="B5" s="47" t="s">
        <v>47</v>
      </c>
      <c r="C5" s="40">
        <f t="shared" si="1"/>
        <v>208000</v>
      </c>
      <c r="D5" s="8">
        <v>0</v>
      </c>
      <c r="E5" s="48">
        <v>0</v>
      </c>
      <c r="F5" s="48">
        <v>0</v>
      </c>
      <c r="G5" s="49"/>
      <c r="H5" s="48"/>
      <c r="I5" s="50"/>
      <c r="J5" s="50"/>
      <c r="K5" s="50">
        <v>40000</v>
      </c>
      <c r="L5" s="50">
        <v>45000</v>
      </c>
      <c r="M5" s="50">
        <v>40000</v>
      </c>
      <c r="N5" s="50">
        <v>51000</v>
      </c>
      <c r="O5" s="50">
        <v>17000</v>
      </c>
      <c r="P5" s="50">
        <v>15000</v>
      </c>
      <c r="Q5" s="9"/>
      <c r="R5" s="9"/>
      <c r="S5" s="9"/>
      <c r="T5" s="5"/>
      <c r="U5" s="5"/>
      <c r="V5" s="5"/>
      <c r="W5" s="5"/>
      <c r="X5" s="5"/>
      <c r="Y5" s="5"/>
      <c r="Z5" s="5"/>
    </row>
    <row r="6" spans="1:26" ht="16">
      <c r="A6" s="5"/>
      <c r="B6" s="9"/>
      <c r="C6" s="40">
        <f t="shared" si="1"/>
        <v>0</v>
      </c>
      <c r="D6" s="9"/>
      <c r="E6" s="8"/>
      <c r="F6" s="8"/>
      <c r="G6" s="8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5"/>
      <c r="U6" s="5"/>
      <c r="V6" s="5"/>
      <c r="W6" s="5"/>
      <c r="X6" s="5"/>
      <c r="Y6" s="5"/>
      <c r="Z6" s="5"/>
    </row>
    <row r="7" spans="1:26" ht="16">
      <c r="A7" s="5"/>
      <c r="B7" s="8"/>
      <c r="C7" s="40">
        <f t="shared" si="1"/>
        <v>0</v>
      </c>
      <c r="D7" s="9"/>
      <c r="E7" s="9"/>
      <c r="F7" s="9"/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5"/>
      <c r="U7" s="5"/>
      <c r="V7" s="5"/>
      <c r="W7" s="5"/>
      <c r="X7" s="5"/>
      <c r="Y7" s="5"/>
      <c r="Z7" s="5"/>
    </row>
    <row r="8" spans="1:26" ht="16">
      <c r="A8" s="5"/>
      <c r="B8" s="9"/>
      <c r="C8" s="40">
        <f t="shared" si="1"/>
        <v>0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5"/>
      <c r="U8" s="5"/>
      <c r="V8" s="5"/>
      <c r="W8" s="5"/>
      <c r="X8" s="5"/>
      <c r="Y8" s="5"/>
      <c r="Z8" s="5"/>
    </row>
    <row r="9" spans="1:26" ht="16">
      <c r="A9" s="5"/>
      <c r="B9" s="9"/>
      <c r="C9" s="40">
        <f t="shared" si="1"/>
        <v>0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5"/>
      <c r="U9" s="5"/>
      <c r="V9" s="5"/>
      <c r="W9" s="5"/>
      <c r="X9" s="5"/>
      <c r="Y9" s="5"/>
      <c r="Z9" s="5"/>
    </row>
    <row r="10" spans="1:26" ht="16">
      <c r="A10" s="5"/>
      <c r="B10" s="9"/>
      <c r="C10" s="40">
        <f t="shared" si="1"/>
        <v>0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5"/>
      <c r="U10" s="5"/>
      <c r="V10" s="5"/>
      <c r="W10" s="5"/>
      <c r="X10" s="5"/>
      <c r="Y10" s="5"/>
      <c r="Z10" s="5"/>
    </row>
    <row r="11" spans="1:26" ht="16">
      <c r="A11" s="5"/>
      <c r="B11" s="9"/>
      <c r="C11" s="40">
        <f t="shared" si="1"/>
        <v>0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5"/>
      <c r="U11" s="5"/>
      <c r="V11" s="5"/>
      <c r="W11" s="5"/>
      <c r="X11" s="5"/>
      <c r="Y11" s="5"/>
      <c r="Z11" s="5"/>
    </row>
    <row r="12" spans="1:26" ht="16">
      <c r="A12" s="5"/>
      <c r="B12" s="9"/>
      <c r="C12" s="40">
        <f t="shared" si="1"/>
        <v>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5"/>
      <c r="U12" s="5"/>
      <c r="V12" s="5"/>
      <c r="W12" s="5"/>
      <c r="X12" s="5"/>
      <c r="Y12" s="5"/>
      <c r="Z12" s="5"/>
    </row>
    <row r="13" spans="1:26" ht="16">
      <c r="A13" s="5"/>
      <c r="B13" s="9"/>
      <c r="C13" s="40">
        <f t="shared" si="1"/>
        <v>0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5"/>
      <c r="U13" s="5"/>
      <c r="V13" s="5"/>
      <c r="W13" s="5"/>
      <c r="X13" s="5"/>
      <c r="Y13" s="5"/>
      <c r="Z13" s="5"/>
    </row>
    <row r="14" spans="1:26" ht="16">
      <c r="A14" s="5"/>
      <c r="B14" s="9"/>
      <c r="C14" s="40">
        <f t="shared" si="1"/>
        <v>0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5"/>
      <c r="U14" s="5"/>
      <c r="V14" s="5"/>
      <c r="W14" s="5"/>
      <c r="X14" s="5"/>
      <c r="Y14" s="5"/>
      <c r="Z14" s="5"/>
    </row>
    <row r="15" spans="1:26" ht="16">
      <c r="A15" s="5"/>
      <c r="B15" s="8"/>
      <c r="C15" s="40">
        <f t="shared" si="1"/>
        <v>0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5"/>
      <c r="U15" s="5"/>
      <c r="V15" s="5"/>
      <c r="W15" s="5"/>
      <c r="X15" s="5"/>
      <c r="Y15" s="5"/>
      <c r="Z15" s="5"/>
    </row>
    <row r="16" spans="1:26" ht="16">
      <c r="A16" s="5"/>
      <c r="B16" s="9"/>
      <c r="C16" s="40">
        <f t="shared" si="1"/>
        <v>0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5"/>
      <c r="U16" s="5"/>
      <c r="V16" s="5"/>
      <c r="W16" s="5"/>
      <c r="X16" s="5"/>
      <c r="Y16" s="5"/>
      <c r="Z16" s="5"/>
    </row>
    <row r="17" spans="1:26" ht="16">
      <c r="A17" s="5"/>
      <c r="B17" s="9"/>
      <c r="C17" s="40">
        <f t="shared" si="1"/>
        <v>0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5"/>
      <c r="U17" s="5"/>
      <c r="V17" s="5"/>
      <c r="W17" s="5"/>
      <c r="X17" s="5"/>
      <c r="Y17" s="5"/>
      <c r="Z17" s="5"/>
    </row>
    <row r="18" spans="1:26" ht="16">
      <c r="A18" s="5"/>
      <c r="B18" s="9"/>
      <c r="C18" s="40">
        <f t="shared" si="1"/>
        <v>0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5"/>
      <c r="U18" s="5"/>
      <c r="V18" s="5"/>
      <c r="W18" s="5"/>
      <c r="X18" s="5"/>
      <c r="Y18" s="5"/>
      <c r="Z18" s="5"/>
    </row>
    <row r="19" spans="1:26" ht="16">
      <c r="A19" s="5"/>
      <c r="B19" s="9"/>
      <c r="C19" s="40">
        <f t="shared" si="1"/>
        <v>0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5"/>
      <c r="U19" s="5"/>
      <c r="V19" s="5"/>
      <c r="W19" s="5"/>
      <c r="X19" s="5"/>
      <c r="Y19" s="5"/>
      <c r="Z19" s="5"/>
    </row>
    <row r="20" spans="1:26" ht="16">
      <c r="A20" s="5"/>
      <c r="B20" s="9"/>
      <c r="C20" s="40">
        <f t="shared" si="1"/>
        <v>0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5"/>
      <c r="U20" s="5"/>
      <c r="V20" s="5"/>
      <c r="W20" s="5"/>
      <c r="X20" s="5"/>
      <c r="Y20" s="5"/>
      <c r="Z20" s="5"/>
    </row>
    <row r="21" spans="1:26" ht="15.75" customHeight="1">
      <c r="A21" s="5"/>
      <c r="B21" s="9"/>
      <c r="C21" s="40">
        <f t="shared" si="1"/>
        <v>0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5"/>
      <c r="U21" s="5"/>
      <c r="V21" s="5"/>
      <c r="W21" s="5"/>
      <c r="X21" s="5"/>
      <c r="Y21" s="5"/>
      <c r="Z21" s="5"/>
    </row>
    <row r="22" spans="1:26" ht="15.75" customHeight="1">
      <c r="A22" s="5"/>
      <c r="B22" s="9"/>
      <c r="C22" s="40">
        <f t="shared" si="1"/>
        <v>0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5"/>
      <c r="U22" s="5"/>
      <c r="V22" s="5"/>
      <c r="W22" s="5"/>
      <c r="X22" s="5"/>
      <c r="Y22" s="5"/>
      <c r="Z22" s="5"/>
    </row>
    <row r="23" spans="1:26" ht="15.75" customHeight="1">
      <c r="A23" s="5"/>
      <c r="B23" s="9"/>
      <c r="C23" s="40">
        <f t="shared" si="1"/>
        <v>0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5"/>
      <c r="U23" s="5"/>
      <c r="V23" s="5"/>
      <c r="W23" s="5"/>
      <c r="X23" s="5"/>
      <c r="Y23" s="5"/>
      <c r="Z23" s="5"/>
    </row>
    <row r="24" spans="1:26" ht="15.75" customHeight="1">
      <c r="A24" s="5"/>
      <c r="B24" s="9"/>
      <c r="C24" s="40">
        <f t="shared" si="1"/>
        <v>0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5"/>
      <c r="U24" s="5"/>
      <c r="V24" s="5"/>
      <c r="W24" s="5"/>
      <c r="X24" s="5"/>
      <c r="Y24" s="5"/>
      <c r="Z24" s="5"/>
    </row>
    <row r="25" spans="1:26" ht="15.75" customHeight="1">
      <c r="A25" s="5"/>
      <c r="B25" s="9"/>
      <c r="C25" s="40">
        <f t="shared" si="1"/>
        <v>0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5"/>
      <c r="U25" s="5"/>
      <c r="V25" s="5"/>
      <c r="W25" s="5"/>
      <c r="X25" s="5"/>
      <c r="Y25" s="5"/>
      <c r="Z25" s="5"/>
    </row>
    <row r="26" spans="1:26" ht="15.75" customHeight="1">
      <c r="A26" s="5"/>
      <c r="B26" s="9"/>
      <c r="C26" s="40">
        <f t="shared" si="1"/>
        <v>0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5"/>
      <c r="U26" s="5"/>
      <c r="V26" s="5"/>
      <c r="W26" s="5"/>
      <c r="X26" s="5"/>
      <c r="Y26" s="5"/>
      <c r="Z26" s="5"/>
    </row>
    <row r="27" spans="1:26" ht="15.75" customHeight="1">
      <c r="A27" s="5"/>
      <c r="B27" s="9"/>
      <c r="C27" s="40">
        <f t="shared" si="1"/>
        <v>0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5"/>
      <c r="U27" s="5"/>
      <c r="V27" s="5"/>
      <c r="W27" s="5"/>
      <c r="X27" s="5"/>
      <c r="Y27" s="5"/>
      <c r="Z27" s="5"/>
    </row>
    <row r="28" spans="1:26" ht="15.75" customHeight="1">
      <c r="A28" s="5"/>
      <c r="B28" s="9"/>
      <c r="C28" s="40">
        <f t="shared" si="1"/>
        <v>0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5"/>
      <c r="U28" s="5"/>
      <c r="V28" s="5"/>
      <c r="W28" s="5"/>
      <c r="X28" s="5"/>
      <c r="Y28" s="5"/>
      <c r="Z28" s="5"/>
    </row>
    <row r="29" spans="1:26" ht="15.75" customHeight="1">
      <c r="A29" s="5"/>
      <c r="B29" s="9"/>
      <c r="C29" s="40">
        <f t="shared" si="1"/>
        <v>0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5"/>
      <c r="U29" s="5"/>
      <c r="V29" s="5"/>
      <c r="W29" s="5"/>
      <c r="X29" s="5"/>
      <c r="Y29" s="5"/>
      <c r="Z29" s="5"/>
    </row>
    <row r="30" spans="1:26" ht="15.75" customHeight="1">
      <c r="A30" s="5"/>
      <c r="B30" s="9"/>
      <c r="C30" s="40">
        <f t="shared" si="1"/>
        <v>0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5"/>
      <c r="U30" s="5"/>
      <c r="V30" s="5"/>
      <c r="W30" s="5"/>
      <c r="X30" s="5"/>
      <c r="Y30" s="5"/>
      <c r="Z30" s="5"/>
    </row>
    <row r="31" spans="1:26" ht="15.75" customHeight="1">
      <c r="A31" s="5"/>
      <c r="B31" s="9"/>
      <c r="C31" s="40">
        <f t="shared" si="1"/>
        <v>0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9"/>
      <c r="C32" s="40">
        <f t="shared" si="1"/>
        <v>0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9"/>
      <c r="C33" s="40">
        <f t="shared" si="1"/>
        <v>0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9"/>
      <c r="C34" s="40">
        <f t="shared" si="1"/>
        <v>0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9"/>
      <c r="C35" s="40">
        <f t="shared" si="1"/>
        <v>0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9"/>
      <c r="C36" s="40">
        <f t="shared" si="1"/>
        <v>0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9"/>
      <c r="C37" s="40">
        <f t="shared" si="1"/>
        <v>0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9"/>
      <c r="C38" s="40">
        <f t="shared" si="1"/>
        <v>0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9"/>
      <c r="C39" s="40">
        <f t="shared" si="1"/>
        <v>0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9"/>
      <c r="C40" s="40">
        <f t="shared" si="1"/>
        <v>0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9"/>
      <c r="C41" s="40">
        <f t="shared" si="1"/>
        <v>0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9"/>
      <c r="C42" s="40">
        <f t="shared" si="1"/>
        <v>0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9"/>
      <c r="C43" s="40">
        <f t="shared" si="1"/>
        <v>0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9"/>
      <c r="C44" s="40">
        <f t="shared" si="1"/>
        <v>0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9"/>
      <c r="C45" s="40">
        <f t="shared" si="1"/>
        <v>0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9"/>
      <c r="C46" s="40">
        <f t="shared" si="1"/>
        <v>0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9"/>
      <c r="C47" s="40">
        <f t="shared" si="1"/>
        <v>0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9"/>
      <c r="C48" s="40">
        <f t="shared" si="1"/>
        <v>0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9"/>
      <c r="C49" s="40">
        <f t="shared" si="1"/>
        <v>0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9"/>
      <c r="C50" s="40">
        <f t="shared" si="1"/>
        <v>0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9"/>
      <c r="C51" s="40">
        <f t="shared" si="1"/>
        <v>0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9"/>
      <c r="C52" s="40">
        <f t="shared" si="1"/>
        <v>0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9"/>
      <c r="C53" s="40">
        <f t="shared" si="1"/>
        <v>0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9"/>
      <c r="C54" s="40">
        <f t="shared" si="1"/>
        <v>0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9"/>
      <c r="C55" s="40">
        <f t="shared" si="1"/>
        <v>0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9"/>
      <c r="C56" s="40">
        <f t="shared" si="1"/>
        <v>0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9"/>
      <c r="C57" s="40">
        <f t="shared" si="1"/>
        <v>0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9"/>
      <c r="C58" s="40">
        <f t="shared" si="1"/>
        <v>0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9"/>
      <c r="C59" s="40">
        <f t="shared" si="1"/>
        <v>0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9"/>
      <c r="C60" s="40">
        <f t="shared" si="1"/>
        <v>0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9"/>
      <c r="C61" s="40">
        <f t="shared" si="1"/>
        <v>0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9"/>
      <c r="C62" s="40">
        <f t="shared" si="1"/>
        <v>0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9"/>
      <c r="C63" s="40">
        <f t="shared" si="1"/>
        <v>0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9"/>
      <c r="C64" s="40">
        <f t="shared" si="1"/>
        <v>0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9"/>
      <c r="C65" s="40">
        <f t="shared" si="1"/>
        <v>0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9"/>
      <c r="C66" s="40">
        <f t="shared" si="1"/>
        <v>0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9"/>
      <c r="C67" s="40">
        <f t="shared" si="1"/>
        <v>0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6"/>
      <c r="C68" s="40">
        <f t="shared" si="1"/>
        <v>0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6"/>
      <c r="C69" s="5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6"/>
      <c r="C70" s="5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6"/>
      <c r="C71" s="5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6"/>
      <c r="C72" s="5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6"/>
      <c r="C73" s="5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6"/>
      <c r="C74" s="5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6"/>
      <c r="C75" s="5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6"/>
      <c r="C76" s="5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6"/>
      <c r="C77" s="5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6"/>
      <c r="C78" s="5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6"/>
      <c r="C79" s="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6"/>
      <c r="C80" s="5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6"/>
      <c r="C81" s="5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6"/>
      <c r="C82" s="5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6"/>
      <c r="C83" s="5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6"/>
      <c r="C84" s="5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6"/>
      <c r="C85" s="5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6"/>
      <c r="C86" s="5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6"/>
      <c r="C87" s="5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6"/>
      <c r="C88" s="5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6"/>
      <c r="C89" s="5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6"/>
      <c r="C90" s="5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6"/>
      <c r="C91" s="5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6"/>
      <c r="C92" s="5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6"/>
      <c r="C93" s="5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6"/>
      <c r="C94" s="5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6"/>
      <c r="C95" s="5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6"/>
      <c r="C96" s="5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6"/>
      <c r="C97" s="5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6"/>
      <c r="C98" s="5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6"/>
      <c r="C99" s="5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6"/>
      <c r="C100" s="5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6"/>
      <c r="C101" s="5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6"/>
      <c r="C102" s="5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6"/>
      <c r="C103" s="5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6"/>
      <c r="C104" s="5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6"/>
      <c r="C105" s="5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6"/>
      <c r="C106" s="5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6"/>
      <c r="C107" s="5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6"/>
      <c r="C108" s="5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6"/>
      <c r="C109" s="5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6"/>
      <c r="C110" s="5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6"/>
      <c r="C111" s="5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6"/>
      <c r="C112" s="5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6"/>
      <c r="C113" s="5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6"/>
      <c r="C114" s="5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6"/>
      <c r="C115" s="5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6"/>
      <c r="C116" s="5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6"/>
      <c r="C117" s="5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6"/>
      <c r="C118" s="5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6"/>
      <c r="C119" s="5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6"/>
      <c r="C120" s="5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6"/>
      <c r="C121" s="5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6"/>
      <c r="C122" s="5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6"/>
      <c r="C123" s="5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6"/>
      <c r="C124" s="5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6"/>
      <c r="C125" s="5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6"/>
      <c r="C126" s="5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6"/>
      <c r="C127" s="5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6"/>
      <c r="C128" s="5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6"/>
      <c r="C129" s="5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6"/>
      <c r="C130" s="5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6"/>
      <c r="C131" s="5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6"/>
      <c r="C132" s="5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6"/>
      <c r="C133" s="5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6"/>
      <c r="C134" s="5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6"/>
      <c r="C135" s="5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6"/>
      <c r="C136" s="5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6"/>
      <c r="C137" s="5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6"/>
      <c r="C138" s="5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6"/>
      <c r="C139" s="5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6"/>
      <c r="C140" s="5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6"/>
      <c r="C141" s="5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6"/>
      <c r="C142" s="5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6"/>
      <c r="C143" s="5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6"/>
      <c r="C144" s="5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6"/>
      <c r="C145" s="5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6"/>
      <c r="C146" s="5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6"/>
      <c r="C147" s="5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6"/>
      <c r="C148" s="5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6"/>
      <c r="C149" s="5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6"/>
      <c r="C150" s="5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6"/>
      <c r="C151" s="5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6"/>
      <c r="C152" s="5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6"/>
      <c r="C153" s="5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6"/>
      <c r="C154" s="5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6"/>
      <c r="C155" s="5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6"/>
      <c r="C156" s="5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6"/>
      <c r="C157" s="5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6"/>
      <c r="C158" s="5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6"/>
      <c r="C159" s="5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6"/>
      <c r="C160" s="5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6"/>
      <c r="C161" s="5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6"/>
      <c r="C162" s="5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6"/>
      <c r="C163" s="5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6"/>
      <c r="C164" s="5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6"/>
      <c r="C165" s="5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6"/>
      <c r="C166" s="5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6"/>
      <c r="C167" s="5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6"/>
      <c r="C168" s="5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6"/>
      <c r="C169" s="5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6"/>
      <c r="C170" s="5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6"/>
      <c r="C171" s="5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6"/>
      <c r="C172" s="5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6"/>
      <c r="C173" s="5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6"/>
      <c r="C174" s="5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6"/>
      <c r="C175" s="5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6"/>
      <c r="C176" s="5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6"/>
      <c r="C177" s="5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6"/>
      <c r="C178" s="5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6"/>
      <c r="C179" s="5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6"/>
      <c r="C180" s="5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6"/>
      <c r="C181" s="5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6"/>
      <c r="C182" s="5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6"/>
      <c r="C183" s="5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6"/>
      <c r="C184" s="5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6"/>
      <c r="C185" s="5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6"/>
      <c r="C186" s="5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6"/>
      <c r="C187" s="5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6"/>
      <c r="C188" s="5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6"/>
      <c r="C189" s="5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6"/>
      <c r="C190" s="5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6"/>
      <c r="C191" s="5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6"/>
      <c r="C192" s="5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6"/>
      <c r="C193" s="5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6"/>
      <c r="C194" s="5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6"/>
      <c r="C195" s="5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6"/>
      <c r="C196" s="5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6"/>
      <c r="C197" s="5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6"/>
      <c r="C198" s="5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6"/>
      <c r="C199" s="5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6"/>
      <c r="C200" s="5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6"/>
      <c r="C201" s="5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6"/>
      <c r="C202" s="5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6"/>
      <c r="C203" s="5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6"/>
      <c r="C204" s="5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6"/>
      <c r="C205" s="5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6"/>
      <c r="C206" s="5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6"/>
      <c r="C207" s="5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6"/>
      <c r="C208" s="5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6"/>
      <c r="C209" s="5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6"/>
      <c r="C210" s="5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6"/>
      <c r="C211" s="5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6"/>
      <c r="C212" s="5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6"/>
      <c r="C213" s="5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6"/>
      <c r="C214" s="5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6"/>
      <c r="C215" s="5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6"/>
      <c r="C216" s="5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6"/>
      <c r="C217" s="5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6"/>
      <c r="C218" s="5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6"/>
      <c r="C219" s="5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2">
    <mergeCell ref="D1:O1"/>
    <mergeCell ref="P1:S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06666"/>
  </sheetPr>
  <dimension ref="A1:Z1006"/>
  <sheetViews>
    <sheetView topLeftCell="C1" workbookViewId="0">
      <selection activeCell="B2" sqref="B2:S8"/>
    </sheetView>
  </sheetViews>
  <sheetFormatPr baseColWidth="10" defaultColWidth="11.1640625" defaultRowHeight="15" customHeight="1"/>
  <cols>
    <col min="1" max="1" width="8.33203125" customWidth="1"/>
    <col min="2" max="2" width="28.6640625" customWidth="1"/>
    <col min="3" max="3" width="14.83203125" customWidth="1"/>
    <col min="4" max="11" width="13.5" customWidth="1"/>
    <col min="12" max="12" width="14.1640625" bestFit="1" customWidth="1"/>
    <col min="13" max="15" width="13.5" customWidth="1"/>
    <col min="16" max="16" width="14.6640625" customWidth="1"/>
    <col min="17" max="19" width="13.5" customWidth="1"/>
    <col min="20" max="26" width="8.33203125" customWidth="1"/>
  </cols>
  <sheetData>
    <row r="1" spans="1:26" ht="16">
      <c r="A1" s="51" t="s">
        <v>48</v>
      </c>
      <c r="B1" s="37"/>
      <c r="C1" s="1"/>
      <c r="D1" s="70">
        <v>2025</v>
      </c>
      <c r="E1" s="71"/>
      <c r="F1" s="71"/>
      <c r="G1" s="71"/>
      <c r="H1" s="71"/>
      <c r="I1" s="71"/>
      <c r="J1" s="71"/>
      <c r="K1" s="71"/>
      <c r="L1" s="71"/>
      <c r="M1" s="71"/>
      <c r="N1" s="71"/>
      <c r="O1" s="72"/>
      <c r="P1" s="70">
        <v>2026</v>
      </c>
      <c r="Q1" s="71"/>
      <c r="R1" s="71"/>
      <c r="S1" s="72"/>
      <c r="T1" s="1"/>
      <c r="U1" s="1"/>
      <c r="V1" s="1"/>
      <c r="W1" s="1"/>
      <c r="X1" s="1"/>
      <c r="Y1" s="1"/>
      <c r="Z1" s="1"/>
    </row>
    <row r="2" spans="1:26" ht="16">
      <c r="A2" s="1"/>
      <c r="B2" s="37"/>
      <c r="C2" s="1"/>
      <c r="D2" s="2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2" t="s">
        <v>1</v>
      </c>
      <c r="Q2" s="3" t="s">
        <v>2</v>
      </c>
      <c r="R2" s="3" t="s">
        <v>3</v>
      </c>
      <c r="S2" s="3" t="s">
        <v>4</v>
      </c>
      <c r="T2" s="1"/>
      <c r="U2" s="1"/>
      <c r="V2" s="1"/>
      <c r="W2" s="1"/>
      <c r="X2" s="1"/>
      <c r="Y2" s="1"/>
      <c r="Z2" s="1"/>
    </row>
    <row r="3" spans="1:26" ht="16">
      <c r="A3" s="18"/>
      <c r="B3" s="24" t="s">
        <v>49</v>
      </c>
      <c r="C3" s="24">
        <f t="shared" ref="C3:C8" si="0">SUM(D3:S3)</f>
        <v>659234.96000000008</v>
      </c>
      <c r="D3" s="24">
        <f t="shared" ref="D3:S3" si="1">SUM(D4:D161)</f>
        <v>0</v>
      </c>
      <c r="E3" s="24">
        <f t="shared" si="1"/>
        <v>0</v>
      </c>
      <c r="F3" s="24">
        <f t="shared" si="1"/>
        <v>0</v>
      </c>
      <c r="G3" s="24">
        <f t="shared" si="1"/>
        <v>0</v>
      </c>
      <c r="H3" s="24">
        <f t="shared" si="1"/>
        <v>0</v>
      </c>
      <c r="I3" s="24">
        <f t="shared" si="1"/>
        <v>0</v>
      </c>
      <c r="J3" s="24">
        <f t="shared" si="1"/>
        <v>66832.160000000003</v>
      </c>
      <c r="K3" s="24">
        <f t="shared" si="1"/>
        <v>151523</v>
      </c>
      <c r="L3" s="24">
        <f t="shared" si="1"/>
        <v>184172</v>
      </c>
      <c r="M3" s="24">
        <f t="shared" si="1"/>
        <v>87369</v>
      </c>
      <c r="N3" s="24">
        <f t="shared" si="1"/>
        <v>72493.399999999994</v>
      </c>
      <c r="O3" s="24">
        <f t="shared" si="1"/>
        <v>60742</v>
      </c>
      <c r="P3" s="24">
        <f t="shared" si="1"/>
        <v>23748</v>
      </c>
      <c r="Q3" s="24">
        <f t="shared" si="1"/>
        <v>12355.4</v>
      </c>
      <c r="R3" s="24">
        <f t="shared" si="1"/>
        <v>0</v>
      </c>
      <c r="S3" s="24">
        <f t="shared" si="1"/>
        <v>0</v>
      </c>
      <c r="T3" s="18"/>
      <c r="U3" s="18"/>
      <c r="V3" s="18"/>
      <c r="W3" s="18"/>
      <c r="X3" s="18"/>
      <c r="Y3" s="18"/>
      <c r="Z3" s="18"/>
    </row>
    <row r="4" spans="1:26" ht="16">
      <c r="A4" s="5"/>
      <c r="B4" s="8" t="s">
        <v>50</v>
      </c>
      <c r="C4" s="40">
        <f t="shared" si="0"/>
        <v>216700</v>
      </c>
      <c r="D4" s="52"/>
      <c r="E4" s="52"/>
      <c r="F4" s="52"/>
      <c r="G4" s="52"/>
      <c r="H4" s="53"/>
      <c r="I4" s="53"/>
      <c r="J4" s="53">
        <v>24750</v>
      </c>
      <c r="K4" s="53">
        <v>33000</v>
      </c>
      <c r="L4" s="53">
        <v>40700</v>
      </c>
      <c r="M4" s="53">
        <v>42900</v>
      </c>
      <c r="N4" s="53">
        <v>34100</v>
      </c>
      <c r="O4" s="53">
        <v>25850</v>
      </c>
      <c r="P4" s="53">
        <v>10450</v>
      </c>
      <c r="Q4" s="53">
        <v>4950</v>
      </c>
      <c r="R4" s="9"/>
      <c r="S4" s="9"/>
      <c r="T4" s="5"/>
      <c r="U4" s="5"/>
      <c r="V4" s="5"/>
      <c r="W4" s="5"/>
      <c r="X4" s="5"/>
      <c r="Y4" s="5"/>
      <c r="Z4" s="5"/>
    </row>
    <row r="5" spans="1:26" ht="16">
      <c r="A5" s="5"/>
      <c r="B5" s="9" t="s">
        <v>51</v>
      </c>
      <c r="C5" s="40">
        <f t="shared" si="0"/>
        <v>64806.400000000001</v>
      </c>
      <c r="D5" s="52"/>
      <c r="E5" s="52"/>
      <c r="F5" s="52"/>
      <c r="G5" s="52"/>
      <c r="H5" s="53"/>
      <c r="I5" s="53"/>
      <c r="J5" s="53">
        <v>7320</v>
      </c>
      <c r="K5" s="53">
        <v>20740</v>
      </c>
      <c r="L5" s="53">
        <v>13420</v>
      </c>
      <c r="M5" s="53">
        <v>10370</v>
      </c>
      <c r="N5" s="53">
        <v>9150</v>
      </c>
      <c r="O5" s="53">
        <v>2501</v>
      </c>
      <c r="P5" s="53">
        <v>244</v>
      </c>
      <c r="Q5" s="53">
        <v>1061.4000000000001</v>
      </c>
      <c r="R5" s="9"/>
      <c r="S5" s="9"/>
      <c r="T5" s="5"/>
      <c r="U5" s="5"/>
      <c r="V5" s="5"/>
      <c r="W5" s="5"/>
      <c r="X5" s="5"/>
      <c r="Y5" s="5"/>
      <c r="Z5" s="5"/>
    </row>
    <row r="6" spans="1:26" ht="16">
      <c r="A6" s="11"/>
      <c r="B6" s="9" t="s">
        <v>52</v>
      </c>
      <c r="C6" s="40">
        <f t="shared" si="0"/>
        <v>73078</v>
      </c>
      <c r="D6" s="52"/>
      <c r="E6" s="52"/>
      <c r="F6" s="52"/>
      <c r="G6" s="52"/>
      <c r="H6" s="54"/>
      <c r="I6" s="53"/>
      <c r="J6" s="53">
        <v>12139</v>
      </c>
      <c r="K6" s="53">
        <v>13481</v>
      </c>
      <c r="L6" s="53">
        <v>12871</v>
      </c>
      <c r="M6" s="53">
        <v>12871</v>
      </c>
      <c r="N6" s="53">
        <v>7442</v>
      </c>
      <c r="O6" s="53">
        <v>11346</v>
      </c>
      <c r="P6" s="53">
        <v>2135</v>
      </c>
      <c r="Q6" s="53">
        <v>793</v>
      </c>
      <c r="R6" s="9"/>
      <c r="S6" s="9"/>
      <c r="T6" s="5"/>
      <c r="U6" s="5"/>
      <c r="V6" s="5"/>
      <c r="W6" s="5"/>
      <c r="X6" s="5"/>
      <c r="Y6" s="5"/>
      <c r="Z6" s="5"/>
    </row>
    <row r="7" spans="1:26" ht="16">
      <c r="A7" s="5"/>
      <c r="B7" s="9" t="s">
        <v>53</v>
      </c>
      <c r="C7" s="40">
        <f t="shared" si="0"/>
        <v>204313.4</v>
      </c>
      <c r="D7" s="52"/>
      <c r="E7" s="52"/>
      <c r="F7" s="52"/>
      <c r="G7" s="52"/>
      <c r="H7" s="53"/>
      <c r="I7" s="53"/>
      <c r="J7" s="53">
        <v>17263</v>
      </c>
      <c r="K7" s="53">
        <v>71614</v>
      </c>
      <c r="L7" s="53">
        <v>101870</v>
      </c>
      <c r="M7" s="53">
        <v>3416</v>
      </c>
      <c r="N7" s="53">
        <v>1671.4</v>
      </c>
      <c r="O7" s="53">
        <v>6771</v>
      </c>
      <c r="P7" s="53">
        <v>183</v>
      </c>
      <c r="Q7" s="53">
        <v>1525</v>
      </c>
      <c r="R7" s="9"/>
      <c r="S7" s="9"/>
      <c r="T7" s="5"/>
      <c r="U7" s="5"/>
      <c r="V7" s="5"/>
      <c r="W7" s="5"/>
      <c r="X7" s="5"/>
      <c r="Y7" s="5"/>
      <c r="Z7" s="5"/>
    </row>
    <row r="8" spans="1:26" ht="16">
      <c r="A8" s="5"/>
      <c r="B8" s="9" t="s">
        <v>54</v>
      </c>
      <c r="C8" s="40">
        <f t="shared" si="0"/>
        <v>100337.16</v>
      </c>
      <c r="D8" s="52"/>
      <c r="E8" s="52"/>
      <c r="F8" s="52"/>
      <c r="G8" s="53"/>
      <c r="H8" s="53"/>
      <c r="I8" s="53"/>
      <c r="J8" s="53">
        <v>5360.16</v>
      </c>
      <c r="K8" s="53">
        <v>12688</v>
      </c>
      <c r="L8" s="53">
        <v>15311</v>
      </c>
      <c r="M8" s="53">
        <v>17812</v>
      </c>
      <c r="N8" s="53">
        <v>20130</v>
      </c>
      <c r="O8" s="53">
        <v>14274</v>
      </c>
      <c r="P8" s="55">
        <v>10736</v>
      </c>
      <c r="Q8" s="52">
        <v>4026</v>
      </c>
      <c r="R8" s="9"/>
      <c r="S8" s="9"/>
      <c r="T8" s="5"/>
      <c r="U8" s="5"/>
      <c r="V8" s="5"/>
      <c r="W8" s="5"/>
      <c r="X8" s="5"/>
      <c r="Y8" s="5"/>
      <c r="Z8" s="5"/>
    </row>
    <row r="9" spans="1:26" ht="16">
      <c r="A9" s="5"/>
      <c r="B9" s="9"/>
      <c r="C9" s="40">
        <f t="shared" ref="C9:C54" si="2">SUM(D9:S9)</f>
        <v>0</v>
      </c>
      <c r="D9" s="9"/>
      <c r="E9" s="8"/>
      <c r="F9" s="8"/>
      <c r="G9" s="8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5"/>
      <c r="U9" s="5"/>
      <c r="V9" s="5"/>
      <c r="W9" s="5"/>
      <c r="X9" s="5"/>
      <c r="Y9" s="5"/>
      <c r="Z9" s="5"/>
    </row>
    <row r="10" spans="1:26" ht="16">
      <c r="A10" s="5"/>
      <c r="B10" s="9"/>
      <c r="C10" s="40">
        <f t="shared" si="2"/>
        <v>0</v>
      </c>
      <c r="D10" s="9"/>
      <c r="E10" s="8"/>
      <c r="F10" s="8"/>
      <c r="G10" s="8"/>
      <c r="H10" s="8"/>
      <c r="I10" s="9"/>
      <c r="J10" s="9"/>
      <c r="K10" s="9"/>
      <c r="L10" s="8"/>
      <c r="M10" s="9"/>
      <c r="N10" s="8"/>
      <c r="O10" s="8"/>
      <c r="P10" s="9"/>
      <c r="Q10" s="9"/>
      <c r="R10" s="9"/>
      <c r="S10" s="9"/>
      <c r="T10" s="5"/>
      <c r="U10" s="5"/>
      <c r="V10" s="5"/>
      <c r="W10" s="5"/>
      <c r="X10" s="5"/>
      <c r="Y10" s="5"/>
      <c r="Z10" s="5"/>
    </row>
    <row r="11" spans="1:26" ht="16">
      <c r="A11" s="5"/>
      <c r="B11" s="9"/>
      <c r="C11" s="40">
        <f t="shared" si="2"/>
        <v>0</v>
      </c>
      <c r="D11" s="9"/>
      <c r="E11" s="8"/>
      <c r="F11" s="8"/>
      <c r="G11" s="8"/>
      <c r="H11" s="8"/>
      <c r="I11" s="9"/>
      <c r="J11" s="9"/>
      <c r="K11" s="9"/>
      <c r="L11" s="8"/>
      <c r="M11" s="9"/>
      <c r="N11" s="9"/>
      <c r="O11" s="9"/>
      <c r="P11" s="9"/>
      <c r="Q11" s="9"/>
      <c r="R11" s="9"/>
      <c r="S11" s="9"/>
      <c r="T11" s="5"/>
      <c r="U11" s="5"/>
      <c r="V11" s="5"/>
      <c r="W11" s="5"/>
      <c r="X11" s="5"/>
      <c r="Y11" s="5"/>
      <c r="Z11" s="5"/>
    </row>
    <row r="12" spans="1:26" ht="16">
      <c r="A12" s="5"/>
      <c r="B12" s="9"/>
      <c r="C12" s="40">
        <f t="shared" si="2"/>
        <v>0</v>
      </c>
      <c r="D12" s="9"/>
      <c r="E12" s="8"/>
      <c r="F12" s="8"/>
      <c r="G12" s="56"/>
      <c r="H12" s="8"/>
      <c r="I12" s="9"/>
      <c r="J12" s="9"/>
      <c r="K12" s="9"/>
      <c r="L12" s="8"/>
      <c r="M12" s="9"/>
      <c r="N12" s="9"/>
      <c r="O12" s="9"/>
      <c r="P12" s="9"/>
      <c r="Q12" s="9"/>
      <c r="R12" s="9"/>
      <c r="S12" s="9"/>
      <c r="T12" s="5"/>
      <c r="U12" s="5"/>
      <c r="V12" s="5"/>
      <c r="W12" s="5"/>
      <c r="X12" s="5"/>
      <c r="Y12" s="5"/>
      <c r="Z12" s="5"/>
    </row>
    <row r="13" spans="1:26" ht="16">
      <c r="A13" s="5"/>
      <c r="B13" s="9"/>
      <c r="C13" s="40">
        <f t="shared" si="2"/>
        <v>0</v>
      </c>
      <c r="D13" s="9"/>
      <c r="E13" s="8"/>
      <c r="F13" s="8"/>
      <c r="G13" s="8"/>
      <c r="H13" s="9"/>
      <c r="I13" s="9"/>
      <c r="J13" s="9"/>
      <c r="K13" s="9"/>
      <c r="L13" s="8"/>
      <c r="M13" s="9"/>
      <c r="N13" s="9"/>
      <c r="O13" s="9"/>
      <c r="P13" s="9"/>
      <c r="Q13" s="9"/>
      <c r="R13" s="9"/>
      <c r="S13" s="9"/>
      <c r="T13" s="5"/>
      <c r="U13" s="5"/>
      <c r="V13" s="5"/>
      <c r="W13" s="5"/>
      <c r="X13" s="5"/>
      <c r="Y13" s="5"/>
      <c r="Z13" s="5"/>
    </row>
    <row r="14" spans="1:26" ht="16">
      <c r="A14" s="5"/>
      <c r="B14" s="9"/>
      <c r="C14" s="40">
        <f t="shared" si="2"/>
        <v>0</v>
      </c>
      <c r="D14" s="9"/>
      <c r="E14" s="8"/>
      <c r="F14" s="48"/>
      <c r="G14" s="56"/>
      <c r="H14" s="8"/>
      <c r="I14" s="9"/>
      <c r="J14" s="9"/>
      <c r="K14" s="9"/>
      <c r="L14" s="8"/>
      <c r="M14" s="9"/>
      <c r="N14" s="9"/>
      <c r="O14" s="9"/>
      <c r="P14" s="9"/>
      <c r="Q14" s="9"/>
      <c r="R14" s="9"/>
      <c r="S14" s="9"/>
      <c r="T14" s="5"/>
      <c r="U14" s="5"/>
      <c r="V14" s="5"/>
      <c r="W14" s="5"/>
      <c r="X14" s="5"/>
      <c r="Y14" s="5"/>
      <c r="Z14" s="5"/>
    </row>
    <row r="15" spans="1:26" ht="15.75" customHeight="1">
      <c r="A15" s="5"/>
      <c r="B15" s="9"/>
      <c r="C15" s="40">
        <f t="shared" si="2"/>
        <v>0</v>
      </c>
      <c r="D15" s="9"/>
      <c r="E15" s="8"/>
      <c r="F15" s="8"/>
      <c r="G15" s="8"/>
      <c r="H15" s="8"/>
      <c r="I15" s="9"/>
      <c r="J15" s="9"/>
      <c r="K15" s="9"/>
      <c r="L15" s="8"/>
      <c r="M15" s="9"/>
      <c r="N15" s="9"/>
      <c r="O15" s="9"/>
      <c r="P15" s="9"/>
      <c r="Q15" s="9"/>
      <c r="R15" s="9"/>
      <c r="S15" s="9"/>
      <c r="T15" s="5"/>
      <c r="U15" s="5"/>
      <c r="V15" s="5"/>
      <c r="W15" s="5"/>
      <c r="X15" s="5"/>
      <c r="Y15" s="5"/>
      <c r="Z15" s="5"/>
    </row>
    <row r="16" spans="1:26" ht="15.75" customHeight="1">
      <c r="A16" s="5"/>
      <c r="B16" s="9"/>
      <c r="C16" s="40">
        <f t="shared" si="2"/>
        <v>0</v>
      </c>
      <c r="D16" s="9"/>
      <c r="E16" s="8"/>
      <c r="F16" s="8"/>
      <c r="G16" s="8"/>
      <c r="H16" s="9"/>
      <c r="I16" s="9"/>
      <c r="J16" s="9"/>
      <c r="K16" s="9"/>
      <c r="L16" s="8"/>
      <c r="M16" s="9"/>
      <c r="N16" s="9"/>
      <c r="O16" s="9"/>
      <c r="P16" s="9"/>
      <c r="Q16" s="9"/>
      <c r="R16" s="9"/>
      <c r="S16" s="9"/>
      <c r="T16" s="5"/>
      <c r="U16" s="5"/>
      <c r="V16" s="5"/>
      <c r="W16" s="5"/>
      <c r="X16" s="5"/>
      <c r="Y16" s="5"/>
      <c r="Z16" s="5"/>
    </row>
    <row r="17" spans="1:26" ht="15.75" customHeight="1">
      <c r="A17" s="5"/>
      <c r="B17" s="9"/>
      <c r="C17" s="40">
        <f t="shared" si="2"/>
        <v>0</v>
      </c>
      <c r="D17" s="9"/>
      <c r="E17" s="8"/>
      <c r="F17" s="8"/>
      <c r="G17" s="8"/>
      <c r="H17" s="8"/>
      <c r="I17" s="9"/>
      <c r="J17" s="9"/>
      <c r="K17" s="9"/>
      <c r="L17" s="8"/>
      <c r="M17" s="9"/>
      <c r="N17" s="9"/>
      <c r="O17" s="9"/>
      <c r="P17" s="9"/>
      <c r="Q17" s="9"/>
      <c r="R17" s="9"/>
      <c r="S17" s="9"/>
      <c r="T17" s="5"/>
      <c r="U17" s="5"/>
      <c r="V17" s="5"/>
      <c r="W17" s="5"/>
      <c r="X17" s="5"/>
      <c r="Y17" s="5"/>
      <c r="Z17" s="5"/>
    </row>
    <row r="18" spans="1:26" ht="15.75" customHeight="1">
      <c r="A18" s="5"/>
      <c r="B18" s="9"/>
      <c r="C18" s="40">
        <f t="shared" si="2"/>
        <v>0</v>
      </c>
      <c r="D18" s="9"/>
      <c r="E18" s="8"/>
      <c r="F18" s="8"/>
      <c r="G18" s="9"/>
      <c r="H18" s="9"/>
      <c r="I18" s="9"/>
      <c r="J18" s="9"/>
      <c r="K18" s="9"/>
      <c r="L18" s="8"/>
      <c r="M18" s="9"/>
      <c r="N18" s="9"/>
      <c r="O18" s="9"/>
      <c r="P18" s="9"/>
      <c r="Q18" s="9"/>
      <c r="R18" s="9"/>
      <c r="S18" s="9"/>
      <c r="T18" s="5"/>
      <c r="U18" s="5"/>
      <c r="V18" s="5"/>
      <c r="W18" s="5"/>
      <c r="X18" s="5"/>
      <c r="Y18" s="5"/>
      <c r="Z18" s="5"/>
    </row>
    <row r="19" spans="1:26" ht="15.75" customHeight="1">
      <c r="A19" s="5"/>
      <c r="B19" s="9"/>
      <c r="C19" s="40">
        <f t="shared" si="2"/>
        <v>0</v>
      </c>
      <c r="D19" s="9"/>
      <c r="E19" s="8"/>
      <c r="F19" s="8"/>
      <c r="G19" s="8"/>
      <c r="H19" s="8"/>
      <c r="I19" s="8"/>
      <c r="J19" s="9"/>
      <c r="K19" s="9"/>
      <c r="L19" s="8"/>
      <c r="M19" s="9"/>
      <c r="N19" s="9"/>
      <c r="O19" s="9"/>
      <c r="P19" s="9"/>
      <c r="Q19" s="9"/>
      <c r="R19" s="9"/>
      <c r="S19" s="9"/>
      <c r="T19" s="5"/>
      <c r="U19" s="5"/>
      <c r="V19" s="5"/>
      <c r="W19" s="5"/>
      <c r="X19" s="5"/>
      <c r="Y19" s="5"/>
      <c r="Z19" s="5"/>
    </row>
    <row r="20" spans="1:26" ht="15.75" customHeight="1">
      <c r="A20" s="5"/>
      <c r="B20" s="9"/>
      <c r="C20" s="40">
        <f t="shared" si="2"/>
        <v>0</v>
      </c>
      <c r="D20" s="9"/>
      <c r="E20" s="8"/>
      <c r="F20" s="8"/>
      <c r="G20" s="8"/>
      <c r="H20" s="8"/>
      <c r="I20" s="9"/>
      <c r="J20" s="9"/>
      <c r="K20" s="9"/>
      <c r="L20" s="8"/>
      <c r="M20" s="9"/>
      <c r="N20" s="9"/>
      <c r="O20" s="9"/>
      <c r="P20" s="9"/>
      <c r="Q20" s="9"/>
      <c r="R20" s="9"/>
      <c r="S20" s="9"/>
      <c r="T20" s="5"/>
      <c r="U20" s="5"/>
      <c r="V20" s="5"/>
      <c r="W20" s="5"/>
      <c r="X20" s="5"/>
      <c r="Y20" s="5"/>
      <c r="Z20" s="5"/>
    </row>
    <row r="21" spans="1:26" ht="15.75" customHeight="1">
      <c r="A21" s="5"/>
      <c r="B21" s="9"/>
      <c r="C21" s="40">
        <f t="shared" si="2"/>
        <v>0</v>
      </c>
      <c r="D21" s="9"/>
      <c r="E21" s="8"/>
      <c r="F21" s="8"/>
      <c r="G21" s="8"/>
      <c r="H21" s="8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5"/>
      <c r="U21" s="5"/>
      <c r="V21" s="5"/>
      <c r="W21" s="5"/>
      <c r="X21" s="5"/>
      <c r="Y21" s="5"/>
      <c r="Z21" s="5"/>
    </row>
    <row r="22" spans="1:26" ht="15.75" customHeight="1">
      <c r="A22" s="5"/>
      <c r="B22" s="9"/>
      <c r="C22" s="40">
        <f t="shared" si="2"/>
        <v>0</v>
      </c>
      <c r="D22" s="9"/>
      <c r="E22" s="8"/>
      <c r="F22" s="8"/>
      <c r="G22" s="8"/>
      <c r="H22" s="8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5"/>
      <c r="U22" s="5"/>
      <c r="V22" s="5"/>
      <c r="W22" s="5"/>
      <c r="X22" s="5"/>
      <c r="Y22" s="5"/>
      <c r="Z22" s="5"/>
    </row>
    <row r="23" spans="1:26" ht="15.75" customHeight="1">
      <c r="A23" s="5"/>
      <c r="B23" s="9"/>
      <c r="C23" s="40">
        <f t="shared" si="2"/>
        <v>0</v>
      </c>
      <c r="D23" s="9"/>
      <c r="E23" s="8"/>
      <c r="F23" s="8"/>
      <c r="G23" s="8"/>
      <c r="H23" s="8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5"/>
      <c r="U23" s="5"/>
      <c r="V23" s="5"/>
      <c r="W23" s="5"/>
      <c r="X23" s="5"/>
      <c r="Y23" s="5"/>
      <c r="Z23" s="5"/>
    </row>
    <row r="24" spans="1:26" ht="15.75" customHeight="1">
      <c r="A24" s="5"/>
      <c r="B24" s="9"/>
      <c r="C24" s="40">
        <f t="shared" si="2"/>
        <v>0</v>
      </c>
      <c r="D24" s="9"/>
      <c r="E24" s="8"/>
      <c r="F24" s="8"/>
      <c r="G24" s="8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5"/>
      <c r="U24" s="5"/>
      <c r="V24" s="5"/>
      <c r="W24" s="5"/>
      <c r="X24" s="5"/>
      <c r="Y24" s="5"/>
      <c r="Z24" s="5"/>
    </row>
    <row r="25" spans="1:26" ht="15.75" customHeight="1">
      <c r="A25" s="5"/>
      <c r="B25" s="9"/>
      <c r="C25" s="40">
        <f t="shared" si="2"/>
        <v>0</v>
      </c>
      <c r="D25" s="9"/>
      <c r="E25" s="8"/>
      <c r="F25" s="8"/>
      <c r="G25" s="8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5"/>
      <c r="U25" s="5"/>
      <c r="V25" s="5"/>
      <c r="W25" s="5"/>
      <c r="X25" s="5"/>
      <c r="Y25" s="5"/>
      <c r="Z25" s="5"/>
    </row>
    <row r="26" spans="1:26" ht="15.75" customHeight="1">
      <c r="A26" s="5"/>
      <c r="B26" s="9"/>
      <c r="C26" s="40">
        <f t="shared" si="2"/>
        <v>0</v>
      </c>
      <c r="D26" s="8"/>
      <c r="E26" s="8"/>
      <c r="F26" s="8"/>
      <c r="G26" s="8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5"/>
      <c r="U26" s="5"/>
      <c r="V26" s="5"/>
      <c r="W26" s="5"/>
      <c r="X26" s="5"/>
      <c r="Y26" s="5"/>
      <c r="Z26" s="5"/>
    </row>
    <row r="27" spans="1:26" ht="15.75" customHeight="1">
      <c r="A27" s="5"/>
      <c r="B27" s="9"/>
      <c r="C27" s="40">
        <f t="shared" si="2"/>
        <v>0</v>
      </c>
      <c r="D27" s="9"/>
      <c r="E27" s="8"/>
      <c r="F27" s="8"/>
      <c r="G27" s="8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5"/>
      <c r="U27" s="5"/>
      <c r="V27" s="5"/>
      <c r="W27" s="5"/>
      <c r="X27" s="5"/>
      <c r="Y27" s="5"/>
      <c r="Z27" s="5"/>
    </row>
    <row r="28" spans="1:26" ht="15.75" customHeight="1">
      <c r="A28" s="5"/>
      <c r="B28" s="9"/>
      <c r="C28" s="40">
        <f t="shared" si="2"/>
        <v>0</v>
      </c>
      <c r="D28" s="9"/>
      <c r="E28" s="8"/>
      <c r="F28" s="8"/>
      <c r="G28" s="56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5"/>
      <c r="U28" s="5"/>
      <c r="V28" s="5"/>
      <c r="W28" s="5"/>
      <c r="X28" s="5"/>
      <c r="Y28" s="5"/>
      <c r="Z28" s="5"/>
    </row>
    <row r="29" spans="1:26" ht="15.75" customHeight="1">
      <c r="A29" s="5"/>
      <c r="B29" s="9"/>
      <c r="C29" s="40">
        <f t="shared" si="2"/>
        <v>0</v>
      </c>
      <c r="D29" s="9"/>
      <c r="E29" s="8"/>
      <c r="F29" s="8"/>
      <c r="G29" s="8"/>
      <c r="H29" s="8"/>
      <c r="I29" s="8"/>
      <c r="J29" s="9"/>
      <c r="K29" s="9"/>
      <c r="L29" s="9"/>
      <c r="M29" s="9"/>
      <c r="N29" s="9"/>
      <c r="O29" s="9"/>
      <c r="P29" s="9"/>
      <c r="Q29" s="9"/>
      <c r="R29" s="9"/>
      <c r="S29" s="9"/>
      <c r="T29" s="5"/>
      <c r="U29" s="5"/>
      <c r="V29" s="5"/>
      <c r="W29" s="5"/>
      <c r="X29" s="5"/>
      <c r="Y29" s="5"/>
      <c r="Z29" s="5"/>
    </row>
    <row r="30" spans="1:26" ht="15.75" customHeight="1">
      <c r="A30" s="5"/>
      <c r="B30" s="9"/>
      <c r="C30" s="40">
        <f t="shared" si="2"/>
        <v>0</v>
      </c>
      <c r="D30" s="9"/>
      <c r="E30" s="8"/>
      <c r="F30" s="8"/>
      <c r="G30" s="56"/>
      <c r="H30" s="8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5"/>
      <c r="U30" s="5"/>
      <c r="V30" s="5"/>
      <c r="W30" s="5"/>
      <c r="X30" s="5"/>
      <c r="Y30" s="5"/>
      <c r="Z30" s="5"/>
    </row>
    <row r="31" spans="1:26" ht="15.75" customHeight="1">
      <c r="A31" s="5"/>
      <c r="B31" s="9"/>
      <c r="C31" s="40">
        <f t="shared" si="2"/>
        <v>0</v>
      </c>
      <c r="D31" s="9"/>
      <c r="E31" s="8"/>
      <c r="F31" s="8"/>
      <c r="G31" s="8"/>
      <c r="H31" s="8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9"/>
      <c r="C32" s="40">
        <f t="shared" si="2"/>
        <v>0</v>
      </c>
      <c r="D32" s="9"/>
      <c r="E32" s="8"/>
      <c r="F32" s="8"/>
      <c r="G32" s="8"/>
      <c r="H32" s="8"/>
      <c r="I32" s="8"/>
      <c r="J32" s="9"/>
      <c r="K32" s="9"/>
      <c r="L32" s="9"/>
      <c r="M32" s="9"/>
      <c r="N32" s="9"/>
      <c r="O32" s="9"/>
      <c r="P32" s="9"/>
      <c r="Q32" s="9"/>
      <c r="R32" s="9"/>
      <c r="S32" s="9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9"/>
      <c r="C33" s="40">
        <f t="shared" si="2"/>
        <v>0</v>
      </c>
      <c r="D33" s="9"/>
      <c r="E33" s="8"/>
      <c r="F33" s="8"/>
      <c r="G33" s="8"/>
      <c r="H33" s="8"/>
      <c r="I33" s="8"/>
      <c r="J33" s="8"/>
      <c r="K33" s="8"/>
      <c r="L33" s="8"/>
      <c r="M33" s="9"/>
      <c r="N33" s="9"/>
      <c r="O33" s="9"/>
      <c r="P33" s="9"/>
      <c r="Q33" s="9"/>
      <c r="R33" s="9"/>
      <c r="S33" s="9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9"/>
      <c r="C34" s="40">
        <f t="shared" si="2"/>
        <v>0</v>
      </c>
      <c r="D34" s="9"/>
      <c r="E34" s="8"/>
      <c r="F34" s="9"/>
      <c r="G34" s="9"/>
      <c r="H34" s="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9"/>
      <c r="C35" s="40">
        <f t="shared" si="2"/>
        <v>0</v>
      </c>
      <c r="D35" s="9"/>
      <c r="E35" s="8"/>
      <c r="F35" s="8"/>
      <c r="G35" s="8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9"/>
      <c r="C36" s="40">
        <f t="shared" si="2"/>
        <v>0</v>
      </c>
      <c r="D36" s="9"/>
      <c r="E36" s="8"/>
      <c r="F36" s="8"/>
      <c r="G36" s="8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9"/>
      <c r="C37" s="40">
        <f t="shared" si="2"/>
        <v>0</v>
      </c>
      <c r="D37" s="9"/>
      <c r="E37" s="8"/>
      <c r="F37" s="8"/>
      <c r="G37" s="8"/>
      <c r="H37" s="8"/>
      <c r="I37" s="8"/>
      <c r="J37" s="8"/>
      <c r="K37" s="8"/>
      <c r="L37" s="8"/>
      <c r="M37" s="8"/>
      <c r="N37" s="9"/>
      <c r="O37" s="9"/>
      <c r="P37" s="9"/>
      <c r="Q37" s="9"/>
      <c r="R37" s="9"/>
      <c r="S37" s="9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9"/>
      <c r="C38" s="40">
        <f t="shared" si="2"/>
        <v>0</v>
      </c>
      <c r="D38" s="9"/>
      <c r="E38" s="8"/>
      <c r="F38" s="8"/>
      <c r="G38" s="8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9"/>
      <c r="C39" s="40">
        <f t="shared" si="2"/>
        <v>0</v>
      </c>
      <c r="D39" s="9"/>
      <c r="E39" s="8"/>
      <c r="F39" s="8"/>
      <c r="G39" s="8"/>
      <c r="H39" s="8"/>
      <c r="I39" s="8"/>
      <c r="J39" s="8"/>
      <c r="K39" s="8"/>
      <c r="L39" s="9"/>
      <c r="M39" s="9"/>
      <c r="N39" s="9"/>
      <c r="O39" s="9"/>
      <c r="P39" s="9"/>
      <c r="Q39" s="9"/>
      <c r="R39" s="9"/>
      <c r="S39" s="9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9"/>
      <c r="C40" s="40">
        <f t="shared" si="2"/>
        <v>0</v>
      </c>
      <c r="D40" s="9"/>
      <c r="E40" s="8"/>
      <c r="F40" s="8"/>
      <c r="G40" s="8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9"/>
      <c r="C41" s="40">
        <f t="shared" si="2"/>
        <v>0</v>
      </c>
      <c r="D41" s="9"/>
      <c r="E41" s="8"/>
      <c r="F41" s="8"/>
      <c r="G41" s="56"/>
      <c r="H41" s="8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9"/>
      <c r="C42" s="40">
        <f t="shared" si="2"/>
        <v>0</v>
      </c>
      <c r="D42" s="9"/>
      <c r="E42" s="8"/>
      <c r="F42" s="8"/>
      <c r="G42" s="8"/>
      <c r="H42" s="8"/>
      <c r="I42" s="9"/>
      <c r="J42" s="9"/>
      <c r="K42" s="9"/>
      <c r="L42" s="8"/>
      <c r="M42" s="9"/>
      <c r="N42" s="9"/>
      <c r="O42" s="9"/>
      <c r="P42" s="9"/>
      <c r="Q42" s="9"/>
      <c r="R42" s="9"/>
      <c r="S42" s="9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9"/>
      <c r="C43" s="40">
        <f t="shared" si="2"/>
        <v>0</v>
      </c>
      <c r="D43" s="9"/>
      <c r="E43" s="8"/>
      <c r="F43" s="8"/>
      <c r="G43" s="56"/>
      <c r="H43" s="8"/>
      <c r="I43" s="9"/>
      <c r="J43" s="9"/>
      <c r="K43" s="9"/>
      <c r="L43" s="8"/>
      <c r="M43" s="9"/>
      <c r="N43" s="9"/>
      <c r="O43" s="9"/>
      <c r="P43" s="9"/>
      <c r="Q43" s="9"/>
      <c r="R43" s="9"/>
      <c r="S43" s="9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9"/>
      <c r="C44" s="40">
        <f t="shared" si="2"/>
        <v>0</v>
      </c>
      <c r="D44" s="9"/>
      <c r="E44" s="8"/>
      <c r="F44" s="8"/>
      <c r="G44" s="56"/>
      <c r="H44" s="8"/>
      <c r="I44" s="9"/>
      <c r="J44" s="9"/>
      <c r="K44" s="9"/>
      <c r="L44" s="8"/>
      <c r="M44" s="9"/>
      <c r="N44" s="9"/>
      <c r="O44" s="9"/>
      <c r="P44" s="9"/>
      <c r="Q44" s="9"/>
      <c r="R44" s="9"/>
      <c r="S44" s="9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9"/>
      <c r="C45" s="40">
        <f t="shared" si="2"/>
        <v>0</v>
      </c>
      <c r="D45" s="9"/>
      <c r="E45" s="8"/>
      <c r="F45" s="8"/>
      <c r="G45" s="8"/>
      <c r="H45" s="8"/>
      <c r="I45" s="8"/>
      <c r="J45" s="9"/>
      <c r="K45" s="9"/>
      <c r="L45" s="9"/>
      <c r="M45" s="9"/>
      <c r="N45" s="9"/>
      <c r="O45" s="9"/>
      <c r="P45" s="9"/>
      <c r="Q45" s="9"/>
      <c r="R45" s="9"/>
      <c r="S45" s="9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9"/>
      <c r="C46" s="40">
        <f t="shared" si="2"/>
        <v>0</v>
      </c>
      <c r="D46" s="9"/>
      <c r="E46" s="8"/>
      <c r="F46" s="8"/>
      <c r="G46" s="8"/>
      <c r="H46" s="8"/>
      <c r="I46" s="8"/>
      <c r="J46" s="8"/>
      <c r="K46" s="8"/>
      <c r="L46" s="9"/>
      <c r="M46" s="9"/>
      <c r="N46" s="9"/>
      <c r="O46" s="9"/>
      <c r="P46" s="9"/>
      <c r="Q46" s="9"/>
      <c r="R46" s="9"/>
      <c r="S46" s="9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9"/>
      <c r="C47" s="40">
        <f t="shared" si="2"/>
        <v>0</v>
      </c>
      <c r="D47" s="9"/>
      <c r="E47" s="8"/>
      <c r="F47" s="8"/>
      <c r="G47" s="8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9"/>
      <c r="C48" s="40">
        <f t="shared" si="2"/>
        <v>0</v>
      </c>
      <c r="D48" s="9"/>
      <c r="E48" s="8"/>
      <c r="F48" s="8"/>
      <c r="G48" s="8"/>
      <c r="H48" s="8"/>
      <c r="I48" s="8"/>
      <c r="J48" s="9"/>
      <c r="K48" s="9"/>
      <c r="L48" s="9"/>
      <c r="M48" s="9"/>
      <c r="N48" s="9"/>
      <c r="O48" s="9"/>
      <c r="P48" s="9"/>
      <c r="Q48" s="9"/>
      <c r="R48" s="9"/>
      <c r="S48" s="9"/>
      <c r="T48" s="5"/>
      <c r="U48" s="5"/>
      <c r="V48" s="5"/>
      <c r="W48" s="5"/>
      <c r="X48" s="5"/>
      <c r="Y48" s="5"/>
      <c r="Z48" s="5"/>
    </row>
    <row r="49" spans="1:26" ht="15.75" customHeight="1">
      <c r="A49" s="57"/>
      <c r="B49" s="9"/>
      <c r="C49" s="40">
        <f t="shared" si="2"/>
        <v>0</v>
      </c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7"/>
      <c r="U49" s="57"/>
      <c r="V49" s="57"/>
      <c r="W49" s="57"/>
      <c r="X49" s="57"/>
      <c r="Y49" s="57"/>
      <c r="Z49" s="57"/>
    </row>
    <row r="50" spans="1:26" ht="15.75" customHeight="1">
      <c r="A50" s="5"/>
      <c r="B50" s="9"/>
      <c r="C50" s="40">
        <f t="shared" si="2"/>
        <v>0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9"/>
      <c r="C51" s="40">
        <f t="shared" si="2"/>
        <v>0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9"/>
      <c r="C52" s="40">
        <f t="shared" si="2"/>
        <v>0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9"/>
      <c r="C53" s="40">
        <f t="shared" si="2"/>
        <v>0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6"/>
      <c r="C54" s="40">
        <f t="shared" si="2"/>
        <v>0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6"/>
      <c r="C55" s="5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6"/>
      <c r="C56" s="5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6"/>
      <c r="C57" s="5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6"/>
      <c r="C58" s="5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6"/>
      <c r="C59" s="5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6"/>
      <c r="C60" s="5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6"/>
      <c r="C61" s="5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6"/>
      <c r="C62" s="5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6"/>
      <c r="C63" s="5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6"/>
      <c r="C64" s="5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6"/>
      <c r="C65" s="5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6"/>
      <c r="C66" s="5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6"/>
      <c r="C67" s="5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6"/>
      <c r="C68" s="5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6"/>
      <c r="C69" s="5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6"/>
      <c r="C70" s="5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6"/>
      <c r="C71" s="5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6"/>
      <c r="C72" s="5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6"/>
      <c r="C73" s="5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6"/>
      <c r="C74" s="5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6"/>
      <c r="C75" s="5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6"/>
      <c r="C76" s="5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6"/>
      <c r="C77" s="5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6"/>
      <c r="C78" s="5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6"/>
      <c r="C79" s="5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6"/>
      <c r="C80" s="5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6"/>
      <c r="C81" s="5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6"/>
      <c r="C82" s="5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6"/>
      <c r="C83" s="5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6"/>
      <c r="C84" s="5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6"/>
      <c r="C85" s="5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6"/>
      <c r="C86" s="5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6"/>
      <c r="C87" s="5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6"/>
      <c r="C88" s="5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6"/>
      <c r="C89" s="5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6"/>
      <c r="C90" s="5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6"/>
      <c r="C91" s="5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6"/>
      <c r="C92" s="5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6"/>
      <c r="C93" s="5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6"/>
      <c r="C94" s="5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6"/>
      <c r="C95" s="5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6"/>
      <c r="C96" s="5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6"/>
      <c r="C97" s="5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6"/>
      <c r="C98" s="5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6"/>
      <c r="C99" s="5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6"/>
      <c r="C100" s="5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6"/>
      <c r="C101" s="5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6"/>
      <c r="C102" s="5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6"/>
      <c r="C103" s="5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6"/>
      <c r="C104" s="5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6"/>
      <c r="C105" s="5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6"/>
      <c r="C106" s="5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6"/>
      <c r="C107" s="5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6"/>
      <c r="C108" s="5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6"/>
      <c r="C109" s="5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6"/>
      <c r="C110" s="5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6"/>
      <c r="C111" s="5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6"/>
      <c r="C112" s="5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6"/>
      <c r="C113" s="5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6"/>
      <c r="C114" s="5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6"/>
      <c r="C115" s="5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6"/>
      <c r="C116" s="5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6"/>
      <c r="C117" s="5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6"/>
      <c r="C118" s="5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6"/>
      <c r="C119" s="5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6"/>
      <c r="C120" s="5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6"/>
      <c r="C121" s="5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6"/>
      <c r="C122" s="5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6"/>
      <c r="C123" s="5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6"/>
      <c r="C124" s="5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6"/>
      <c r="C125" s="5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6"/>
      <c r="C126" s="5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6"/>
      <c r="C127" s="5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6"/>
      <c r="C128" s="5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6"/>
      <c r="C129" s="5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6"/>
      <c r="C130" s="5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6"/>
      <c r="C131" s="5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6"/>
      <c r="C132" s="5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6"/>
      <c r="C133" s="5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6"/>
      <c r="C134" s="5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6"/>
      <c r="C135" s="5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6"/>
      <c r="C136" s="5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6"/>
      <c r="C137" s="5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6"/>
      <c r="C138" s="5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6"/>
      <c r="C139" s="5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6"/>
      <c r="C140" s="5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6"/>
      <c r="C141" s="5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6"/>
      <c r="C142" s="5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6"/>
      <c r="C143" s="5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6"/>
      <c r="C144" s="5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6"/>
      <c r="C145" s="5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6"/>
      <c r="C146" s="5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6"/>
      <c r="C147" s="5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6"/>
      <c r="C148" s="5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6"/>
      <c r="C149" s="5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6"/>
      <c r="C150" s="5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6"/>
      <c r="C151" s="5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6"/>
      <c r="C152" s="5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6"/>
      <c r="C153" s="5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6"/>
      <c r="C154" s="5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6"/>
      <c r="C155" s="5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6"/>
      <c r="C156" s="5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6"/>
      <c r="C157" s="5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6"/>
      <c r="C158" s="5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6"/>
      <c r="C159" s="5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6"/>
      <c r="C160" s="5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6"/>
      <c r="C161" s="5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6"/>
      <c r="C162" s="5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6"/>
      <c r="C163" s="5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6"/>
      <c r="C164" s="5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6"/>
      <c r="C165" s="5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6"/>
      <c r="C166" s="5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6"/>
      <c r="C167" s="5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6"/>
      <c r="C168" s="5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6"/>
      <c r="C169" s="5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6"/>
      <c r="C170" s="5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6"/>
      <c r="C171" s="5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6"/>
      <c r="C172" s="5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6"/>
      <c r="C173" s="5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6"/>
      <c r="C174" s="5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6"/>
      <c r="C175" s="5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6"/>
      <c r="C176" s="5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6"/>
      <c r="C177" s="5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6"/>
      <c r="C178" s="5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6"/>
      <c r="C179" s="5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6"/>
      <c r="C180" s="5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6"/>
      <c r="C181" s="5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6"/>
      <c r="C182" s="5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6"/>
      <c r="C183" s="5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6"/>
      <c r="C184" s="5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6"/>
      <c r="C185" s="5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6"/>
      <c r="C186" s="5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6"/>
      <c r="C187" s="5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6"/>
      <c r="C188" s="5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6"/>
      <c r="C189" s="5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6"/>
      <c r="C190" s="5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6"/>
      <c r="C191" s="5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6"/>
      <c r="C192" s="5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6"/>
      <c r="C193" s="5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6"/>
      <c r="C194" s="5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6"/>
      <c r="C195" s="5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6"/>
      <c r="C196" s="5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6"/>
      <c r="C197" s="5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6"/>
      <c r="C198" s="5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6"/>
      <c r="C199" s="5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6"/>
      <c r="C200" s="5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6"/>
      <c r="C201" s="5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6"/>
      <c r="C202" s="5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6"/>
      <c r="C203" s="5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6"/>
      <c r="C204" s="5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6"/>
      <c r="C205" s="5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5"/>
      <c r="C221" s="5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5"/>
      <c r="C222" s="5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5"/>
      <c r="C223" s="5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5"/>
      <c r="C224" s="5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5"/>
      <c r="C225" s="5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5"/>
      <c r="C226" s="5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5"/>
      <c r="C227" s="5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5"/>
      <c r="C228" s="5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5.7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5.7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5.7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5.7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5.75" customHeight="1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</sheetData>
  <mergeCells count="2">
    <mergeCell ref="P1:S1"/>
    <mergeCell ref="D1:O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E06666"/>
  </sheetPr>
  <dimension ref="A1:Z1000"/>
  <sheetViews>
    <sheetView workbookViewId="0">
      <selection activeCell="B2" sqref="B2:S8"/>
    </sheetView>
  </sheetViews>
  <sheetFormatPr baseColWidth="10" defaultColWidth="11.1640625" defaultRowHeight="15" customHeight="1"/>
  <cols>
    <col min="1" max="1" width="4" customWidth="1"/>
    <col min="2" max="2" width="15.1640625" customWidth="1"/>
    <col min="3" max="3" width="14.1640625" bestFit="1" customWidth="1"/>
    <col min="4" max="4" width="14.83203125" customWidth="1"/>
    <col min="5" max="5" width="15.5" customWidth="1"/>
    <col min="6" max="6" width="13.1640625" customWidth="1"/>
    <col min="7" max="7" width="15.6640625" customWidth="1"/>
    <col min="8" max="8" width="15.1640625" customWidth="1"/>
    <col min="9" max="9" width="15.5" customWidth="1"/>
    <col min="10" max="10" width="15.33203125" customWidth="1"/>
    <col min="11" max="11" width="16.6640625" customWidth="1"/>
    <col min="12" max="12" width="14.6640625" customWidth="1"/>
    <col min="13" max="13" width="16.1640625" customWidth="1"/>
    <col min="14" max="14" width="13.33203125" customWidth="1"/>
    <col min="15" max="15" width="13.83203125" customWidth="1"/>
    <col min="16" max="16" width="12.1640625" customWidth="1"/>
    <col min="17" max="17" width="12.33203125" customWidth="1"/>
    <col min="18" max="19" width="7.5" customWidth="1"/>
    <col min="20" max="26" width="8.33203125" customWidth="1"/>
  </cols>
  <sheetData>
    <row r="1" spans="1:26" ht="16">
      <c r="A1" s="1"/>
      <c r="B1" s="37"/>
      <c r="C1" s="1"/>
      <c r="D1" s="70">
        <v>2025</v>
      </c>
      <c r="E1" s="71"/>
      <c r="F1" s="71"/>
      <c r="G1" s="71"/>
      <c r="H1" s="71"/>
      <c r="I1" s="71"/>
      <c r="J1" s="71"/>
      <c r="K1" s="71"/>
      <c r="L1" s="71"/>
      <c r="M1" s="71"/>
      <c r="N1" s="71"/>
      <c r="O1" s="72"/>
      <c r="P1" s="70">
        <v>2026</v>
      </c>
      <c r="Q1" s="71"/>
      <c r="R1" s="71"/>
      <c r="S1" s="72"/>
      <c r="T1" s="1"/>
      <c r="U1" s="1"/>
      <c r="V1" s="1"/>
      <c r="W1" s="1"/>
      <c r="X1" s="1"/>
      <c r="Y1" s="1"/>
      <c r="Z1" s="1"/>
    </row>
    <row r="2" spans="1:26" ht="16">
      <c r="A2" s="1"/>
      <c r="B2" s="37"/>
      <c r="C2" s="1"/>
      <c r="D2" s="2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2" t="s">
        <v>1</v>
      </c>
      <c r="Q2" s="3" t="s">
        <v>2</v>
      </c>
      <c r="R2" s="3" t="s">
        <v>3</v>
      </c>
      <c r="S2" s="3" t="s">
        <v>4</v>
      </c>
      <c r="T2" s="1"/>
      <c r="U2" s="1"/>
      <c r="V2" s="1"/>
      <c r="W2" s="1"/>
      <c r="X2" s="1"/>
      <c r="Y2" s="1"/>
      <c r="Z2" s="1"/>
    </row>
    <row r="3" spans="1:26" ht="16">
      <c r="A3" s="18"/>
      <c r="B3" s="24" t="s">
        <v>23</v>
      </c>
      <c r="C3" s="24">
        <f>SUM(D3:S3)</f>
        <v>231025</v>
      </c>
      <c r="D3" s="24">
        <f t="shared" ref="D3:S3" si="0">SUM(D4:D134)</f>
        <v>0</v>
      </c>
      <c r="E3" s="24">
        <f t="shared" si="0"/>
        <v>0</v>
      </c>
      <c r="F3" s="24">
        <f t="shared" si="0"/>
        <v>0</v>
      </c>
      <c r="G3" s="24">
        <f t="shared" si="0"/>
        <v>0</v>
      </c>
      <c r="H3" s="24">
        <f t="shared" si="0"/>
        <v>0</v>
      </c>
      <c r="I3" s="24">
        <f t="shared" si="0"/>
        <v>0</v>
      </c>
      <c r="J3" s="24">
        <f t="shared" si="0"/>
        <v>17910</v>
      </c>
      <c r="K3" s="24">
        <f t="shared" si="0"/>
        <v>38660</v>
      </c>
      <c r="L3" s="24">
        <f t="shared" si="0"/>
        <v>45500</v>
      </c>
      <c r="M3" s="24">
        <f t="shared" si="0"/>
        <v>40850</v>
      </c>
      <c r="N3" s="24">
        <f t="shared" si="0"/>
        <v>25600</v>
      </c>
      <c r="O3" s="24">
        <f t="shared" si="0"/>
        <v>40551</v>
      </c>
      <c r="P3" s="24">
        <f t="shared" si="0"/>
        <v>7720</v>
      </c>
      <c r="Q3" s="24">
        <f t="shared" si="0"/>
        <v>14234</v>
      </c>
      <c r="R3" s="24">
        <f t="shared" si="0"/>
        <v>0</v>
      </c>
      <c r="S3" s="24">
        <f t="shared" si="0"/>
        <v>0</v>
      </c>
      <c r="T3" s="18"/>
      <c r="U3" s="18"/>
      <c r="V3" s="18"/>
      <c r="W3" s="18"/>
      <c r="X3" s="18"/>
      <c r="Y3" s="18"/>
      <c r="Z3" s="18"/>
    </row>
    <row r="4" spans="1:26" ht="16">
      <c r="A4" s="11" t="s">
        <v>55</v>
      </c>
      <c r="B4" s="59" t="s">
        <v>56</v>
      </c>
      <c r="C4" s="40">
        <f t="shared" ref="C4:C68" si="1">SUM(D4:S4)</f>
        <v>124080</v>
      </c>
      <c r="D4" s="41">
        <v>0</v>
      </c>
      <c r="E4" s="41">
        <v>0</v>
      </c>
      <c r="F4" s="41">
        <v>0</v>
      </c>
      <c r="G4" s="41"/>
      <c r="H4" s="41"/>
      <c r="I4" s="41"/>
      <c r="J4" s="41">
        <v>12200</v>
      </c>
      <c r="K4" s="41">
        <v>16700</v>
      </c>
      <c r="L4" s="41">
        <v>26050</v>
      </c>
      <c r="M4" s="41">
        <v>28200</v>
      </c>
      <c r="N4" s="41">
        <v>19800</v>
      </c>
      <c r="O4" s="41">
        <v>13600</v>
      </c>
      <c r="P4" s="41">
        <v>4520</v>
      </c>
      <c r="Q4" s="41">
        <v>3010</v>
      </c>
      <c r="R4" s="39"/>
      <c r="S4" s="39"/>
      <c r="T4" s="5"/>
      <c r="U4" s="5"/>
      <c r="V4" s="5"/>
      <c r="W4" s="5"/>
      <c r="X4" s="5"/>
      <c r="Y4" s="5"/>
      <c r="Z4" s="5"/>
    </row>
    <row r="5" spans="1:26" ht="16">
      <c r="A5" s="11" t="s">
        <v>55</v>
      </c>
      <c r="B5" s="47" t="s">
        <v>57</v>
      </c>
      <c r="C5" s="40">
        <f t="shared" si="1"/>
        <v>41260</v>
      </c>
      <c r="D5" s="8">
        <v>0</v>
      </c>
      <c r="E5" s="43">
        <v>0</v>
      </c>
      <c r="F5" s="8">
        <v>0</v>
      </c>
      <c r="G5" s="8"/>
      <c r="H5" s="8"/>
      <c r="I5" s="8"/>
      <c r="J5" s="8">
        <v>5710</v>
      </c>
      <c r="K5" s="8">
        <v>5750</v>
      </c>
      <c r="L5" s="8">
        <v>5700</v>
      </c>
      <c r="M5" s="8">
        <v>6050</v>
      </c>
      <c r="N5" s="8">
        <v>5800</v>
      </c>
      <c r="O5" s="8">
        <v>6050</v>
      </c>
      <c r="P5" s="8">
        <v>3200</v>
      </c>
      <c r="Q5" s="8">
        <v>3000</v>
      </c>
      <c r="R5" s="9"/>
      <c r="S5" s="9"/>
      <c r="T5" s="5"/>
      <c r="U5" s="5"/>
      <c r="V5" s="5"/>
      <c r="W5" s="5"/>
      <c r="X5" s="5"/>
      <c r="Y5" s="5"/>
      <c r="Z5" s="5"/>
    </row>
    <row r="6" spans="1:26" ht="16">
      <c r="A6" s="5"/>
      <c r="B6" s="47" t="s">
        <v>58</v>
      </c>
      <c r="C6" s="40">
        <f t="shared" si="1"/>
        <v>46575</v>
      </c>
      <c r="D6" s="41">
        <v>0</v>
      </c>
      <c r="E6" s="41">
        <v>0</v>
      </c>
      <c r="F6" s="41"/>
      <c r="G6" s="41"/>
      <c r="H6" s="41"/>
      <c r="I6" s="41"/>
      <c r="J6" s="41"/>
      <c r="K6" s="41">
        <v>10100</v>
      </c>
      <c r="L6" s="41">
        <v>13750</v>
      </c>
      <c r="M6" s="41"/>
      <c r="N6" s="41"/>
      <c r="O6" s="41">
        <v>14501</v>
      </c>
      <c r="P6" s="41"/>
      <c r="Q6" s="41">
        <v>8224</v>
      </c>
      <c r="R6" s="41"/>
      <c r="S6" s="41"/>
      <c r="T6" s="41"/>
      <c r="U6" s="41"/>
      <c r="V6" s="5"/>
      <c r="W6" s="5"/>
      <c r="X6" s="5"/>
      <c r="Y6" s="5"/>
      <c r="Z6" s="5"/>
    </row>
    <row r="7" spans="1:26" ht="16">
      <c r="A7" s="11" t="s">
        <v>55</v>
      </c>
      <c r="B7" s="56" t="s">
        <v>59</v>
      </c>
      <c r="C7" s="40">
        <f t="shared" si="1"/>
        <v>8210</v>
      </c>
      <c r="D7" s="8"/>
      <c r="E7" s="48">
        <v>0</v>
      </c>
      <c r="F7" s="8"/>
      <c r="G7" s="48"/>
      <c r="H7" s="9"/>
      <c r="I7" s="8"/>
      <c r="J7" s="9"/>
      <c r="K7" s="8">
        <v>2210</v>
      </c>
      <c r="L7" s="9"/>
      <c r="M7" s="8">
        <v>3000</v>
      </c>
      <c r="N7" s="9"/>
      <c r="O7" s="8">
        <v>3000</v>
      </c>
      <c r="P7" s="9"/>
      <c r="Q7" s="9"/>
      <c r="R7" s="9"/>
      <c r="S7" s="9"/>
      <c r="T7" s="5"/>
      <c r="U7" s="5"/>
      <c r="V7" s="5"/>
      <c r="W7" s="5"/>
      <c r="X7" s="5"/>
      <c r="Y7" s="5"/>
      <c r="Z7" s="5"/>
    </row>
    <row r="8" spans="1:26" ht="16">
      <c r="A8" s="5"/>
      <c r="B8" s="47" t="s">
        <v>60</v>
      </c>
      <c r="C8" s="40">
        <f t="shared" si="1"/>
        <v>10900</v>
      </c>
      <c r="D8" s="8"/>
      <c r="E8" s="48">
        <v>0</v>
      </c>
      <c r="F8" s="9"/>
      <c r="G8" s="48"/>
      <c r="H8" s="9"/>
      <c r="I8" s="8"/>
      <c r="J8" s="9"/>
      <c r="K8" s="8">
        <v>3900</v>
      </c>
      <c r="L8" s="9"/>
      <c r="M8" s="8">
        <v>3600</v>
      </c>
      <c r="N8" s="9"/>
      <c r="O8" s="8">
        <v>3400</v>
      </c>
      <c r="P8" s="9"/>
      <c r="Q8" s="9"/>
      <c r="R8" s="9"/>
      <c r="S8" s="9"/>
      <c r="T8" s="5"/>
      <c r="U8" s="5"/>
      <c r="V8" s="5"/>
      <c r="W8" s="5"/>
      <c r="X8" s="5"/>
      <c r="Y8" s="5"/>
      <c r="Z8" s="5"/>
    </row>
    <row r="9" spans="1:26" ht="16">
      <c r="A9" s="11"/>
      <c r="B9" s="9"/>
      <c r="C9" s="40">
        <f t="shared" si="1"/>
        <v>0</v>
      </c>
      <c r="D9" s="8"/>
      <c r="E9" s="8"/>
      <c r="F9" s="8"/>
      <c r="G9" s="8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5"/>
      <c r="U9" s="5"/>
      <c r="V9" s="5"/>
      <c r="W9" s="5"/>
      <c r="X9" s="5"/>
      <c r="Y9" s="5"/>
      <c r="Z9" s="5"/>
    </row>
    <row r="10" spans="1:26" ht="16">
      <c r="A10" s="5"/>
      <c r="B10" s="9"/>
      <c r="C10" s="40">
        <f t="shared" si="1"/>
        <v>0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5"/>
      <c r="U10" s="5"/>
      <c r="V10" s="5"/>
      <c r="W10" s="5"/>
      <c r="X10" s="5"/>
      <c r="Y10" s="5"/>
      <c r="Z10" s="5"/>
    </row>
    <row r="11" spans="1:26" ht="16">
      <c r="A11" s="5"/>
      <c r="B11" s="9"/>
      <c r="C11" s="40">
        <f t="shared" si="1"/>
        <v>0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5"/>
      <c r="U11" s="5"/>
      <c r="V11" s="5"/>
      <c r="W11" s="5"/>
      <c r="X11" s="5"/>
      <c r="Y11" s="5"/>
      <c r="Z11" s="5"/>
    </row>
    <row r="12" spans="1:26" ht="16">
      <c r="A12" s="5"/>
      <c r="B12" s="9"/>
      <c r="C12" s="40">
        <f t="shared" si="1"/>
        <v>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5"/>
      <c r="U12" s="5"/>
      <c r="V12" s="5"/>
      <c r="W12" s="5"/>
      <c r="X12" s="5"/>
      <c r="Y12" s="5"/>
      <c r="Z12" s="5"/>
    </row>
    <row r="13" spans="1:26" ht="16">
      <c r="A13" s="5"/>
      <c r="B13" s="9"/>
      <c r="C13" s="40">
        <f t="shared" si="1"/>
        <v>0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5"/>
      <c r="U13" s="5"/>
      <c r="V13" s="5"/>
      <c r="W13" s="5"/>
      <c r="X13" s="5"/>
      <c r="Y13" s="5"/>
      <c r="Z13" s="5"/>
    </row>
    <row r="14" spans="1:26" ht="16">
      <c r="A14" s="5"/>
      <c r="B14" s="9"/>
      <c r="C14" s="40">
        <f t="shared" si="1"/>
        <v>0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5"/>
      <c r="U14" s="5"/>
      <c r="V14" s="5"/>
      <c r="W14" s="5"/>
      <c r="X14" s="5"/>
      <c r="Y14" s="5"/>
      <c r="Z14" s="5"/>
    </row>
    <row r="15" spans="1:26" ht="16">
      <c r="A15" s="5"/>
      <c r="B15" s="8"/>
      <c r="C15" s="40">
        <f t="shared" si="1"/>
        <v>0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5"/>
      <c r="U15" s="5"/>
      <c r="V15" s="5"/>
      <c r="W15" s="5"/>
      <c r="X15" s="5"/>
      <c r="Y15" s="5"/>
      <c r="Z15" s="5"/>
    </row>
    <row r="16" spans="1:26" ht="16">
      <c r="A16" s="5"/>
      <c r="B16" s="9"/>
      <c r="C16" s="40">
        <f t="shared" si="1"/>
        <v>0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5"/>
      <c r="U16" s="5"/>
      <c r="V16" s="5"/>
      <c r="W16" s="5"/>
      <c r="X16" s="5"/>
      <c r="Y16" s="5"/>
      <c r="Z16" s="5"/>
    </row>
    <row r="17" spans="1:26" ht="16">
      <c r="A17" s="5"/>
      <c r="B17" s="9"/>
      <c r="C17" s="40">
        <f t="shared" si="1"/>
        <v>0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5"/>
      <c r="U17" s="5"/>
      <c r="V17" s="5"/>
      <c r="W17" s="5"/>
      <c r="X17" s="5"/>
      <c r="Y17" s="5"/>
      <c r="Z17" s="5"/>
    </row>
    <row r="18" spans="1:26" ht="16">
      <c r="A18" s="5"/>
      <c r="B18" s="9"/>
      <c r="C18" s="40">
        <f t="shared" si="1"/>
        <v>0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5"/>
      <c r="U18" s="5"/>
      <c r="V18" s="5"/>
      <c r="W18" s="5"/>
      <c r="X18" s="5"/>
      <c r="Y18" s="5"/>
      <c r="Z18" s="5"/>
    </row>
    <row r="19" spans="1:26" ht="16">
      <c r="A19" s="5"/>
      <c r="B19" s="9"/>
      <c r="C19" s="40">
        <f t="shared" si="1"/>
        <v>0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5"/>
      <c r="U19" s="5"/>
      <c r="V19" s="5"/>
      <c r="W19" s="5"/>
      <c r="X19" s="5"/>
      <c r="Y19" s="5"/>
      <c r="Z19" s="5"/>
    </row>
    <row r="20" spans="1:26" ht="16">
      <c r="A20" s="5"/>
      <c r="B20" s="9"/>
      <c r="C20" s="40">
        <f t="shared" si="1"/>
        <v>0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5"/>
      <c r="U20" s="5"/>
      <c r="V20" s="5"/>
      <c r="W20" s="5"/>
      <c r="X20" s="5"/>
      <c r="Y20" s="5"/>
      <c r="Z20" s="5"/>
    </row>
    <row r="21" spans="1:26" ht="15.75" customHeight="1">
      <c r="A21" s="5"/>
      <c r="B21" s="9"/>
      <c r="C21" s="40">
        <f t="shared" si="1"/>
        <v>0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5"/>
      <c r="U21" s="5"/>
      <c r="V21" s="5"/>
      <c r="W21" s="5"/>
      <c r="X21" s="5"/>
      <c r="Y21" s="5"/>
      <c r="Z21" s="5"/>
    </row>
    <row r="22" spans="1:26" ht="15.75" customHeight="1">
      <c r="A22" s="5"/>
      <c r="B22" s="9"/>
      <c r="C22" s="40">
        <f t="shared" si="1"/>
        <v>0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5"/>
      <c r="U22" s="5"/>
      <c r="V22" s="5"/>
      <c r="W22" s="5"/>
      <c r="X22" s="5"/>
      <c r="Y22" s="5"/>
      <c r="Z22" s="5"/>
    </row>
    <row r="23" spans="1:26" ht="15.75" customHeight="1">
      <c r="A23" s="5"/>
      <c r="B23" s="9"/>
      <c r="C23" s="40">
        <f t="shared" si="1"/>
        <v>0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5"/>
      <c r="U23" s="5"/>
      <c r="V23" s="5"/>
      <c r="W23" s="5"/>
      <c r="X23" s="5"/>
      <c r="Y23" s="5"/>
      <c r="Z23" s="5"/>
    </row>
    <row r="24" spans="1:26" ht="15.75" customHeight="1">
      <c r="A24" s="5"/>
      <c r="B24" s="9"/>
      <c r="C24" s="40">
        <f t="shared" si="1"/>
        <v>0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5"/>
      <c r="U24" s="5"/>
      <c r="V24" s="5"/>
      <c r="W24" s="5"/>
      <c r="X24" s="5"/>
      <c r="Y24" s="5"/>
      <c r="Z24" s="5"/>
    </row>
    <row r="25" spans="1:26" ht="15.75" customHeight="1">
      <c r="A25" s="5"/>
      <c r="B25" s="9"/>
      <c r="C25" s="40">
        <f t="shared" si="1"/>
        <v>0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5"/>
      <c r="U25" s="5"/>
      <c r="V25" s="5"/>
      <c r="W25" s="5"/>
      <c r="X25" s="5"/>
      <c r="Y25" s="5"/>
      <c r="Z25" s="5"/>
    </row>
    <row r="26" spans="1:26" ht="15.75" customHeight="1">
      <c r="A26" s="5"/>
      <c r="B26" s="9"/>
      <c r="C26" s="40">
        <f t="shared" si="1"/>
        <v>0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5"/>
      <c r="U26" s="5"/>
      <c r="V26" s="5"/>
      <c r="W26" s="5"/>
      <c r="X26" s="5"/>
      <c r="Y26" s="5"/>
      <c r="Z26" s="5"/>
    </row>
    <row r="27" spans="1:26" ht="15.75" customHeight="1">
      <c r="A27" s="5"/>
      <c r="B27" s="9"/>
      <c r="C27" s="40">
        <f t="shared" si="1"/>
        <v>0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5"/>
      <c r="U27" s="5"/>
      <c r="V27" s="5"/>
      <c r="W27" s="5"/>
      <c r="X27" s="5"/>
      <c r="Y27" s="5"/>
      <c r="Z27" s="5"/>
    </row>
    <row r="28" spans="1:26" ht="15.75" customHeight="1">
      <c r="A28" s="5"/>
      <c r="B28" s="9"/>
      <c r="C28" s="40">
        <f t="shared" si="1"/>
        <v>0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5"/>
      <c r="U28" s="5"/>
      <c r="V28" s="5"/>
      <c r="W28" s="5"/>
      <c r="X28" s="5"/>
      <c r="Y28" s="5"/>
      <c r="Z28" s="5"/>
    </row>
    <row r="29" spans="1:26" ht="15.75" customHeight="1">
      <c r="A29" s="5"/>
      <c r="B29" s="9"/>
      <c r="C29" s="40">
        <f t="shared" si="1"/>
        <v>0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5"/>
      <c r="U29" s="5"/>
      <c r="V29" s="5"/>
      <c r="W29" s="5"/>
      <c r="X29" s="5"/>
      <c r="Y29" s="5"/>
      <c r="Z29" s="5"/>
    </row>
    <row r="30" spans="1:26" ht="15.75" customHeight="1">
      <c r="A30" s="5"/>
      <c r="B30" s="9"/>
      <c r="C30" s="40">
        <f t="shared" si="1"/>
        <v>0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5"/>
      <c r="U30" s="5"/>
      <c r="V30" s="5"/>
      <c r="W30" s="5"/>
      <c r="X30" s="5"/>
      <c r="Y30" s="5"/>
      <c r="Z30" s="5"/>
    </row>
    <row r="31" spans="1:26" ht="15.75" customHeight="1">
      <c r="A31" s="5"/>
      <c r="B31" s="9"/>
      <c r="C31" s="40">
        <f t="shared" si="1"/>
        <v>0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9"/>
      <c r="C32" s="40">
        <f t="shared" si="1"/>
        <v>0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9"/>
      <c r="C33" s="40">
        <f t="shared" si="1"/>
        <v>0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9"/>
      <c r="C34" s="40">
        <f t="shared" si="1"/>
        <v>0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9"/>
      <c r="C35" s="40">
        <f t="shared" si="1"/>
        <v>0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9"/>
      <c r="C36" s="40">
        <f t="shared" si="1"/>
        <v>0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9"/>
      <c r="C37" s="40">
        <f t="shared" si="1"/>
        <v>0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9"/>
      <c r="C38" s="40">
        <f t="shared" si="1"/>
        <v>0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9"/>
      <c r="C39" s="40">
        <f t="shared" si="1"/>
        <v>0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9"/>
      <c r="C40" s="40">
        <f t="shared" si="1"/>
        <v>0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9"/>
      <c r="C41" s="40">
        <f t="shared" si="1"/>
        <v>0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9"/>
      <c r="C42" s="40">
        <f t="shared" si="1"/>
        <v>0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9"/>
      <c r="C43" s="40">
        <f t="shared" si="1"/>
        <v>0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9"/>
      <c r="C44" s="40">
        <f t="shared" si="1"/>
        <v>0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9"/>
      <c r="C45" s="40">
        <f t="shared" si="1"/>
        <v>0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9"/>
      <c r="C46" s="40">
        <f t="shared" si="1"/>
        <v>0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9"/>
      <c r="C47" s="40">
        <f t="shared" si="1"/>
        <v>0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9"/>
      <c r="C48" s="40">
        <f t="shared" si="1"/>
        <v>0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9"/>
      <c r="C49" s="40">
        <f t="shared" si="1"/>
        <v>0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9"/>
      <c r="C50" s="40">
        <f t="shared" si="1"/>
        <v>0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9"/>
      <c r="C51" s="40">
        <f t="shared" si="1"/>
        <v>0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9"/>
      <c r="C52" s="40">
        <f t="shared" si="1"/>
        <v>0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9"/>
      <c r="C53" s="40">
        <f t="shared" si="1"/>
        <v>0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9"/>
      <c r="C54" s="40">
        <f t="shared" si="1"/>
        <v>0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9"/>
      <c r="C55" s="40">
        <f t="shared" si="1"/>
        <v>0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9"/>
      <c r="C56" s="40">
        <f t="shared" si="1"/>
        <v>0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9"/>
      <c r="C57" s="40">
        <f t="shared" si="1"/>
        <v>0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9"/>
      <c r="C58" s="40">
        <f t="shared" si="1"/>
        <v>0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9"/>
      <c r="C59" s="40">
        <f t="shared" si="1"/>
        <v>0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9"/>
      <c r="C60" s="40">
        <f t="shared" si="1"/>
        <v>0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9"/>
      <c r="C61" s="40">
        <f t="shared" si="1"/>
        <v>0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9"/>
      <c r="C62" s="40">
        <f t="shared" si="1"/>
        <v>0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9"/>
      <c r="C63" s="40">
        <f t="shared" si="1"/>
        <v>0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9"/>
      <c r="C64" s="40">
        <f t="shared" si="1"/>
        <v>0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9"/>
      <c r="C65" s="40">
        <f t="shared" si="1"/>
        <v>0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9"/>
      <c r="C66" s="40">
        <f t="shared" si="1"/>
        <v>0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9"/>
      <c r="C67" s="40">
        <f t="shared" si="1"/>
        <v>0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6"/>
      <c r="C68" s="40">
        <f t="shared" si="1"/>
        <v>0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6"/>
      <c r="C69" s="5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6"/>
      <c r="C70" s="5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6"/>
      <c r="C71" s="5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6"/>
      <c r="C72" s="5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6"/>
      <c r="C73" s="5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6"/>
      <c r="C74" s="5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6"/>
      <c r="C75" s="5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6"/>
      <c r="C76" s="5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6"/>
      <c r="C77" s="5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6"/>
      <c r="C78" s="5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6"/>
      <c r="C79" s="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6"/>
      <c r="C80" s="5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6"/>
      <c r="C81" s="5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6"/>
      <c r="C82" s="5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6"/>
      <c r="C83" s="5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6"/>
      <c r="C84" s="5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6"/>
      <c r="C85" s="5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6"/>
      <c r="C86" s="5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6"/>
      <c r="C87" s="5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6"/>
      <c r="C88" s="5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6"/>
      <c r="C89" s="5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6"/>
      <c r="C90" s="5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6"/>
      <c r="C91" s="5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6"/>
      <c r="C92" s="5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6"/>
      <c r="C93" s="5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6"/>
      <c r="C94" s="5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6"/>
      <c r="C95" s="5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6"/>
      <c r="C96" s="5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6"/>
      <c r="C97" s="5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6"/>
      <c r="C98" s="5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6"/>
      <c r="C99" s="5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6"/>
      <c r="C100" s="5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6"/>
      <c r="C101" s="5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6"/>
      <c r="C102" s="5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6"/>
      <c r="C103" s="5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6"/>
      <c r="C104" s="5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6"/>
      <c r="C105" s="5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6"/>
      <c r="C106" s="5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6"/>
      <c r="C107" s="5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6"/>
      <c r="C108" s="5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6"/>
      <c r="C109" s="5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6"/>
      <c r="C110" s="5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6"/>
      <c r="C111" s="5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6"/>
      <c r="C112" s="5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6"/>
      <c r="C113" s="5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6"/>
      <c r="C114" s="5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6"/>
      <c r="C115" s="5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6"/>
      <c r="C116" s="5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6"/>
      <c r="C117" s="5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6"/>
      <c r="C118" s="5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6"/>
      <c r="C119" s="5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6"/>
      <c r="C120" s="5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6"/>
      <c r="C121" s="5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6"/>
      <c r="C122" s="5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6"/>
      <c r="C123" s="5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6"/>
      <c r="C124" s="5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6"/>
      <c r="C125" s="5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6"/>
      <c r="C126" s="5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6"/>
      <c r="C127" s="5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6"/>
      <c r="C128" s="5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6"/>
      <c r="C129" s="5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6"/>
      <c r="C130" s="5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6"/>
      <c r="C131" s="5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6"/>
      <c r="C132" s="5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6"/>
      <c r="C133" s="5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6"/>
      <c r="C134" s="5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6"/>
      <c r="C135" s="5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6"/>
      <c r="C136" s="5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6"/>
      <c r="C137" s="5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6"/>
      <c r="C138" s="5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6"/>
      <c r="C139" s="5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6"/>
      <c r="C140" s="5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6"/>
      <c r="C141" s="5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6"/>
      <c r="C142" s="5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6"/>
      <c r="C143" s="5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6"/>
      <c r="C144" s="5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6"/>
      <c r="C145" s="5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6"/>
      <c r="C146" s="5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6"/>
      <c r="C147" s="5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6"/>
      <c r="C148" s="5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6"/>
      <c r="C149" s="5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6"/>
      <c r="C150" s="5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6"/>
      <c r="C151" s="5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6"/>
      <c r="C152" s="5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6"/>
      <c r="C153" s="5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6"/>
      <c r="C154" s="5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6"/>
      <c r="C155" s="5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6"/>
      <c r="C156" s="5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6"/>
      <c r="C157" s="5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6"/>
      <c r="C158" s="5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6"/>
      <c r="C159" s="5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6"/>
      <c r="C160" s="5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6"/>
      <c r="C161" s="5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6"/>
      <c r="C162" s="5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6"/>
      <c r="C163" s="5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6"/>
      <c r="C164" s="5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6"/>
      <c r="C165" s="5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6"/>
      <c r="C166" s="5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6"/>
      <c r="C167" s="5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6"/>
      <c r="C168" s="5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6"/>
      <c r="C169" s="5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6"/>
      <c r="C170" s="5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6"/>
      <c r="C171" s="5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6"/>
      <c r="C172" s="5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6"/>
      <c r="C173" s="5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6"/>
      <c r="C174" s="5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6"/>
      <c r="C175" s="5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6"/>
      <c r="C176" s="5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6"/>
      <c r="C177" s="5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6"/>
      <c r="C178" s="5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6"/>
      <c r="C179" s="5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6"/>
      <c r="C180" s="5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6"/>
      <c r="C181" s="5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6"/>
      <c r="C182" s="5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6"/>
      <c r="C183" s="5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6"/>
      <c r="C184" s="5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6"/>
      <c r="C185" s="5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6"/>
      <c r="C186" s="5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6"/>
      <c r="C187" s="5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6"/>
      <c r="C188" s="5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6"/>
      <c r="C189" s="5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6"/>
      <c r="C190" s="5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6"/>
      <c r="C191" s="5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6"/>
      <c r="C192" s="5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6"/>
      <c r="C193" s="5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6"/>
      <c r="C194" s="5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6"/>
      <c r="C195" s="5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6"/>
      <c r="C196" s="5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6"/>
      <c r="C197" s="5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6"/>
      <c r="C198" s="5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6"/>
      <c r="C199" s="5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6"/>
      <c r="C200" s="5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6"/>
      <c r="C201" s="5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6"/>
      <c r="C202" s="5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6"/>
      <c r="C203" s="5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6"/>
      <c r="C204" s="5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6"/>
      <c r="C205" s="5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6"/>
      <c r="C206" s="5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6"/>
      <c r="C207" s="5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6"/>
      <c r="C208" s="5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6"/>
      <c r="C209" s="5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6"/>
      <c r="C210" s="5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6"/>
      <c r="C211" s="5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6"/>
      <c r="C212" s="5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6"/>
      <c r="C213" s="5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6"/>
      <c r="C214" s="5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6"/>
      <c r="C215" s="5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6"/>
      <c r="C216" s="5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6"/>
      <c r="C217" s="5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6"/>
      <c r="C218" s="5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6"/>
      <c r="C219" s="5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2">
    <mergeCell ref="D1:O1"/>
    <mergeCell ref="P1:S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E06666"/>
  </sheetPr>
  <dimension ref="A1:Z996"/>
  <sheetViews>
    <sheetView workbookViewId="0">
      <selection activeCell="P1" sqref="A1:S5"/>
    </sheetView>
  </sheetViews>
  <sheetFormatPr baseColWidth="10" defaultColWidth="11.1640625" defaultRowHeight="15" customHeight="1"/>
  <cols>
    <col min="1" max="1" width="8.33203125" customWidth="1"/>
    <col min="2" max="2" width="23.5" bestFit="1" customWidth="1"/>
    <col min="3" max="3" width="14.1640625" bestFit="1" customWidth="1"/>
    <col min="4" max="4" width="10.5" bestFit="1" customWidth="1"/>
    <col min="5" max="5" width="9.6640625" bestFit="1" customWidth="1"/>
    <col min="6" max="6" width="7.33203125" bestFit="1" customWidth="1"/>
    <col min="7" max="7" width="7.1640625" bestFit="1" customWidth="1"/>
    <col min="8" max="8" width="8.33203125" bestFit="1" customWidth="1"/>
    <col min="9" max="9" width="8.1640625" bestFit="1" customWidth="1"/>
    <col min="10" max="14" width="13" bestFit="1" customWidth="1"/>
    <col min="15" max="15" width="10.33203125" bestFit="1" customWidth="1"/>
    <col min="16" max="16" width="10.5" bestFit="1" customWidth="1"/>
    <col min="17" max="17" width="9.6640625" bestFit="1" customWidth="1"/>
    <col min="18" max="18" width="7.33203125" bestFit="1" customWidth="1"/>
    <col min="19" max="19" width="7.1640625" bestFit="1" customWidth="1"/>
    <col min="20" max="26" width="8.33203125" customWidth="1"/>
  </cols>
  <sheetData>
    <row r="1" spans="1:26" ht="16">
      <c r="A1" s="1"/>
      <c r="B1" s="37"/>
      <c r="C1" s="1"/>
      <c r="D1" s="70">
        <v>2025</v>
      </c>
      <c r="E1" s="71"/>
      <c r="F1" s="71"/>
      <c r="G1" s="71"/>
      <c r="H1" s="71"/>
      <c r="I1" s="71"/>
      <c r="J1" s="71"/>
      <c r="K1" s="71"/>
      <c r="L1" s="71"/>
      <c r="M1" s="71"/>
      <c r="N1" s="71"/>
      <c r="O1" s="72"/>
      <c r="P1" s="70">
        <v>2026</v>
      </c>
      <c r="Q1" s="71"/>
      <c r="R1" s="71"/>
      <c r="S1" s="72"/>
      <c r="T1" s="1"/>
      <c r="U1" s="1"/>
      <c r="V1" s="1"/>
      <c r="W1" s="1"/>
      <c r="X1" s="1"/>
      <c r="Y1" s="1"/>
      <c r="Z1" s="1"/>
    </row>
    <row r="2" spans="1:26" ht="16">
      <c r="A2" s="1"/>
      <c r="B2" s="37"/>
      <c r="C2" s="1"/>
      <c r="D2" s="2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2" t="s">
        <v>1</v>
      </c>
      <c r="Q2" s="3" t="s">
        <v>2</v>
      </c>
      <c r="R2" s="3" t="s">
        <v>3</v>
      </c>
      <c r="S2" s="3" t="s">
        <v>4</v>
      </c>
      <c r="T2" s="1"/>
      <c r="U2" s="1"/>
      <c r="V2" s="1"/>
      <c r="W2" s="1"/>
      <c r="X2" s="1"/>
      <c r="Y2" s="1"/>
      <c r="Z2" s="1"/>
    </row>
    <row r="3" spans="1:26" ht="16">
      <c r="A3" s="18"/>
      <c r="B3" s="24" t="s">
        <v>61</v>
      </c>
      <c r="C3" s="24">
        <f>SUM(D3:S3)</f>
        <v>219108.43</v>
      </c>
      <c r="D3" s="24">
        <f t="shared" ref="D3:S3" si="0">SUM(D4:D130)</f>
        <v>0</v>
      </c>
      <c r="E3" s="24">
        <f t="shared" si="0"/>
        <v>0</v>
      </c>
      <c r="F3" s="24">
        <f t="shared" si="0"/>
        <v>0</v>
      </c>
      <c r="G3" s="24">
        <f t="shared" si="0"/>
        <v>0</v>
      </c>
      <c r="H3" s="24">
        <f t="shared" si="0"/>
        <v>0</v>
      </c>
      <c r="I3" s="24">
        <f t="shared" si="0"/>
        <v>0</v>
      </c>
      <c r="J3" s="24">
        <f t="shared" si="0"/>
        <v>45351.58</v>
      </c>
      <c r="K3" s="24">
        <f t="shared" si="0"/>
        <v>60794.17</v>
      </c>
      <c r="L3" s="24">
        <f t="shared" si="0"/>
        <v>49374.62</v>
      </c>
      <c r="M3" s="24">
        <f t="shared" si="0"/>
        <v>42229.5</v>
      </c>
      <c r="N3" s="24">
        <f t="shared" si="0"/>
        <v>20573.900000000001</v>
      </c>
      <c r="O3" s="24">
        <f t="shared" si="0"/>
        <v>784.66</v>
      </c>
      <c r="P3" s="24">
        <f t="shared" si="0"/>
        <v>0</v>
      </c>
      <c r="Q3" s="24">
        <f t="shared" si="0"/>
        <v>0</v>
      </c>
      <c r="R3" s="24">
        <f t="shared" si="0"/>
        <v>0</v>
      </c>
      <c r="S3" s="24">
        <f t="shared" si="0"/>
        <v>0</v>
      </c>
      <c r="T3" s="18"/>
      <c r="U3" s="18"/>
      <c r="V3" s="18"/>
      <c r="W3" s="18"/>
      <c r="X3" s="18"/>
      <c r="Y3" s="18"/>
      <c r="Z3" s="18"/>
    </row>
    <row r="4" spans="1:26" ht="16">
      <c r="A4" s="5"/>
      <c r="B4" s="42" t="s">
        <v>62</v>
      </c>
      <c r="C4" s="40">
        <f t="shared" ref="C4:C64" si="1">SUM(D4:S4)</f>
        <v>180216.72</v>
      </c>
      <c r="D4" s="39"/>
      <c r="E4" s="41"/>
      <c r="F4" s="43"/>
      <c r="G4" s="41"/>
      <c r="H4" s="41"/>
      <c r="I4" s="8"/>
      <c r="J4" s="8">
        <v>35940.58</v>
      </c>
      <c r="K4" s="8">
        <v>51837.35</v>
      </c>
      <c r="L4" s="41">
        <v>43419.62</v>
      </c>
      <c r="M4" s="41">
        <v>34291.5</v>
      </c>
      <c r="N4" s="41">
        <v>14048.63</v>
      </c>
      <c r="O4" s="41">
        <v>679.04</v>
      </c>
      <c r="P4" s="39"/>
      <c r="Q4" s="39"/>
      <c r="R4" s="39"/>
      <c r="S4" s="39"/>
      <c r="T4" s="5"/>
      <c r="U4" s="5"/>
      <c r="V4" s="5"/>
      <c r="W4" s="5"/>
      <c r="X4" s="5"/>
      <c r="Y4" s="5"/>
      <c r="Z4" s="5"/>
    </row>
    <row r="5" spans="1:26" ht="16">
      <c r="A5" s="5"/>
      <c r="B5" s="56" t="s">
        <v>63</v>
      </c>
      <c r="C5" s="40">
        <f t="shared" si="1"/>
        <v>38891.71</v>
      </c>
      <c r="D5" s="9"/>
      <c r="E5" s="8"/>
      <c r="F5" s="48"/>
      <c r="G5" s="8"/>
      <c r="H5" s="8"/>
      <c r="I5" s="8"/>
      <c r="J5" s="8">
        <v>9411</v>
      </c>
      <c r="K5" s="8">
        <v>8956.82</v>
      </c>
      <c r="L5" s="8">
        <v>5955</v>
      </c>
      <c r="M5" s="8">
        <v>7938</v>
      </c>
      <c r="N5" s="8">
        <v>6525.27</v>
      </c>
      <c r="O5" s="8">
        <v>105.62</v>
      </c>
      <c r="P5" s="9"/>
      <c r="Q5" s="9"/>
      <c r="R5" s="9"/>
      <c r="S5" s="9"/>
      <c r="T5" s="5"/>
      <c r="U5" s="5"/>
      <c r="V5" s="5"/>
      <c r="W5" s="5"/>
      <c r="X5" s="5"/>
      <c r="Y5" s="5"/>
      <c r="Z5" s="5"/>
    </row>
    <row r="6" spans="1:26" ht="16">
      <c r="A6" s="11"/>
      <c r="B6" s="47"/>
      <c r="C6" s="40">
        <f t="shared" si="1"/>
        <v>0</v>
      </c>
      <c r="D6" s="60"/>
      <c r="E6" s="48"/>
      <c r="F6" s="48"/>
      <c r="G6" s="48"/>
      <c r="H6" s="48"/>
      <c r="I6" s="48"/>
      <c r="J6" s="48"/>
      <c r="K6" s="48"/>
      <c r="L6" s="60"/>
      <c r="M6" s="60"/>
      <c r="N6" s="60"/>
      <c r="O6" s="60"/>
      <c r="P6" s="60"/>
      <c r="Q6" s="60"/>
      <c r="R6" s="60"/>
      <c r="S6" s="60"/>
      <c r="T6" s="61"/>
      <c r="U6" s="61"/>
      <c r="V6" s="61"/>
      <c r="W6" s="61"/>
      <c r="X6" s="61"/>
      <c r="Y6" s="61"/>
      <c r="Z6" s="61"/>
    </row>
    <row r="7" spans="1:26" ht="16">
      <c r="A7" s="5"/>
      <c r="B7" s="47"/>
      <c r="C7" s="40">
        <f t="shared" si="1"/>
        <v>0</v>
      </c>
      <c r="D7" s="60"/>
      <c r="E7" s="48"/>
      <c r="F7" s="48"/>
      <c r="G7" s="48"/>
      <c r="H7" s="8"/>
      <c r="I7" s="8"/>
      <c r="J7" s="8"/>
      <c r="K7" s="8"/>
      <c r="L7" s="9"/>
      <c r="M7" s="9"/>
      <c r="N7" s="9"/>
      <c r="O7" s="9"/>
      <c r="P7" s="9"/>
      <c r="Q7" s="9"/>
      <c r="R7" s="9"/>
      <c r="S7" s="9"/>
      <c r="T7" s="5"/>
      <c r="U7" s="5"/>
      <c r="V7" s="5"/>
      <c r="W7" s="5"/>
      <c r="X7" s="5"/>
      <c r="Y7" s="5"/>
      <c r="Z7" s="5"/>
    </row>
    <row r="8" spans="1:26" ht="16">
      <c r="A8" s="5"/>
      <c r="B8" s="47"/>
      <c r="C8" s="40">
        <f t="shared" si="1"/>
        <v>0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5"/>
      <c r="U8" s="5"/>
      <c r="V8" s="5"/>
      <c r="W8" s="5"/>
      <c r="X8" s="5"/>
      <c r="Y8" s="5"/>
      <c r="Z8" s="5"/>
    </row>
    <row r="9" spans="1:26" ht="16">
      <c r="A9" s="5"/>
      <c r="B9" s="9"/>
      <c r="C9" s="40">
        <f t="shared" si="1"/>
        <v>0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5"/>
      <c r="U9" s="5"/>
      <c r="V9" s="5"/>
      <c r="W9" s="5"/>
      <c r="X9" s="5"/>
      <c r="Y9" s="5"/>
      <c r="Z9" s="5"/>
    </row>
    <row r="10" spans="1:26" ht="16">
      <c r="A10" s="5"/>
      <c r="B10" s="9"/>
      <c r="C10" s="40">
        <f t="shared" si="1"/>
        <v>0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5"/>
      <c r="U10" s="5"/>
      <c r="V10" s="5"/>
      <c r="W10" s="5"/>
      <c r="X10" s="5"/>
      <c r="Y10" s="5"/>
      <c r="Z10" s="5"/>
    </row>
    <row r="11" spans="1:26" ht="16">
      <c r="A11" s="5"/>
      <c r="B11" s="8"/>
      <c r="C11" s="40">
        <f t="shared" si="1"/>
        <v>0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5"/>
      <c r="U11" s="5"/>
      <c r="V11" s="5"/>
      <c r="W11" s="5"/>
      <c r="X11" s="5"/>
      <c r="Y11" s="5"/>
      <c r="Z11" s="5"/>
    </row>
    <row r="12" spans="1:26" ht="16">
      <c r="A12" s="5"/>
      <c r="B12" s="9"/>
      <c r="C12" s="40">
        <f t="shared" si="1"/>
        <v>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5"/>
      <c r="U12" s="5"/>
      <c r="V12" s="5"/>
      <c r="W12" s="5"/>
      <c r="X12" s="5"/>
      <c r="Y12" s="5"/>
      <c r="Z12" s="5"/>
    </row>
    <row r="13" spans="1:26" ht="16">
      <c r="A13" s="5"/>
      <c r="B13" s="9"/>
      <c r="C13" s="40">
        <f t="shared" si="1"/>
        <v>0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5"/>
      <c r="U13" s="5"/>
      <c r="V13" s="5"/>
      <c r="W13" s="5"/>
      <c r="X13" s="5"/>
      <c r="Y13" s="5"/>
      <c r="Z13" s="5"/>
    </row>
    <row r="14" spans="1:26" ht="16">
      <c r="A14" s="5"/>
      <c r="B14" s="9"/>
      <c r="C14" s="40">
        <f t="shared" si="1"/>
        <v>0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5"/>
      <c r="U14" s="5"/>
      <c r="V14" s="5"/>
      <c r="W14" s="5"/>
      <c r="X14" s="5"/>
      <c r="Y14" s="5"/>
      <c r="Z14" s="5"/>
    </row>
    <row r="15" spans="1:26" ht="16">
      <c r="A15" s="5"/>
      <c r="B15" s="9"/>
      <c r="C15" s="40">
        <f t="shared" si="1"/>
        <v>0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5"/>
      <c r="U15" s="5"/>
      <c r="V15" s="5"/>
      <c r="W15" s="5"/>
      <c r="X15" s="5"/>
      <c r="Y15" s="5"/>
      <c r="Z15" s="5"/>
    </row>
    <row r="16" spans="1:26" ht="16">
      <c r="A16" s="5"/>
      <c r="B16" s="9"/>
      <c r="C16" s="40">
        <f t="shared" si="1"/>
        <v>0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5"/>
      <c r="U16" s="5"/>
      <c r="V16" s="5"/>
      <c r="W16" s="5"/>
      <c r="X16" s="5"/>
      <c r="Y16" s="5"/>
      <c r="Z16" s="5"/>
    </row>
    <row r="17" spans="1:26" ht="15.75" customHeight="1">
      <c r="A17" s="5"/>
      <c r="B17" s="9"/>
      <c r="C17" s="40">
        <f t="shared" si="1"/>
        <v>0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5"/>
      <c r="U17" s="5"/>
      <c r="V17" s="5"/>
      <c r="W17" s="5"/>
      <c r="X17" s="5"/>
      <c r="Y17" s="5"/>
      <c r="Z17" s="5"/>
    </row>
    <row r="18" spans="1:26" ht="15.75" customHeight="1">
      <c r="A18" s="5"/>
      <c r="B18" s="9"/>
      <c r="C18" s="40">
        <f t="shared" si="1"/>
        <v>0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5"/>
      <c r="U18" s="5"/>
      <c r="V18" s="5"/>
      <c r="W18" s="5"/>
      <c r="X18" s="5"/>
      <c r="Y18" s="5"/>
      <c r="Z18" s="5"/>
    </row>
    <row r="19" spans="1:26" ht="15.75" customHeight="1">
      <c r="A19" s="5"/>
      <c r="B19" s="9"/>
      <c r="C19" s="40">
        <f t="shared" si="1"/>
        <v>0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5"/>
      <c r="U19" s="5"/>
      <c r="V19" s="5"/>
      <c r="W19" s="5"/>
      <c r="X19" s="5"/>
      <c r="Y19" s="5"/>
      <c r="Z19" s="5"/>
    </row>
    <row r="20" spans="1:26" ht="15.75" customHeight="1">
      <c r="A20" s="5"/>
      <c r="B20" s="9"/>
      <c r="C20" s="40">
        <f t="shared" si="1"/>
        <v>0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5"/>
      <c r="U20" s="5"/>
      <c r="V20" s="5"/>
      <c r="W20" s="5"/>
      <c r="X20" s="5"/>
      <c r="Y20" s="5"/>
      <c r="Z20" s="5"/>
    </row>
    <row r="21" spans="1:26" ht="15.75" customHeight="1">
      <c r="A21" s="5"/>
      <c r="B21" s="9"/>
      <c r="C21" s="40">
        <f t="shared" si="1"/>
        <v>0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5"/>
      <c r="U21" s="5"/>
      <c r="V21" s="5"/>
      <c r="W21" s="5"/>
      <c r="X21" s="5"/>
      <c r="Y21" s="5"/>
      <c r="Z21" s="5"/>
    </row>
    <row r="22" spans="1:26" ht="15.75" customHeight="1">
      <c r="A22" s="5"/>
      <c r="B22" s="9"/>
      <c r="C22" s="40">
        <f t="shared" si="1"/>
        <v>0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5"/>
      <c r="U22" s="5"/>
      <c r="V22" s="5"/>
      <c r="W22" s="5"/>
      <c r="X22" s="5"/>
      <c r="Y22" s="5"/>
      <c r="Z22" s="5"/>
    </row>
    <row r="23" spans="1:26" ht="15.75" customHeight="1">
      <c r="A23" s="5"/>
      <c r="B23" s="9"/>
      <c r="C23" s="40">
        <f t="shared" si="1"/>
        <v>0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5"/>
      <c r="U23" s="5"/>
      <c r="V23" s="5"/>
      <c r="W23" s="5"/>
      <c r="X23" s="5"/>
      <c r="Y23" s="5"/>
      <c r="Z23" s="5"/>
    </row>
    <row r="24" spans="1:26" ht="15.75" customHeight="1">
      <c r="A24" s="5"/>
      <c r="B24" s="9"/>
      <c r="C24" s="40">
        <f t="shared" si="1"/>
        <v>0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5"/>
      <c r="U24" s="5"/>
      <c r="V24" s="5"/>
      <c r="W24" s="5"/>
      <c r="X24" s="5"/>
      <c r="Y24" s="5"/>
      <c r="Z24" s="5"/>
    </row>
    <row r="25" spans="1:26" ht="15.75" customHeight="1">
      <c r="A25" s="5"/>
      <c r="B25" s="9"/>
      <c r="C25" s="40">
        <f t="shared" si="1"/>
        <v>0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5"/>
      <c r="U25" s="5"/>
      <c r="V25" s="5"/>
      <c r="W25" s="5"/>
      <c r="X25" s="5"/>
      <c r="Y25" s="5"/>
      <c r="Z25" s="5"/>
    </row>
    <row r="26" spans="1:26" ht="15.75" customHeight="1">
      <c r="A26" s="5"/>
      <c r="B26" s="9"/>
      <c r="C26" s="40">
        <f t="shared" si="1"/>
        <v>0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5"/>
      <c r="U26" s="5"/>
      <c r="V26" s="5"/>
      <c r="W26" s="5"/>
      <c r="X26" s="5"/>
      <c r="Y26" s="5"/>
      <c r="Z26" s="5"/>
    </row>
    <row r="27" spans="1:26" ht="15.75" customHeight="1">
      <c r="A27" s="5"/>
      <c r="B27" s="9"/>
      <c r="C27" s="40">
        <f t="shared" si="1"/>
        <v>0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5"/>
      <c r="U27" s="5"/>
      <c r="V27" s="5"/>
      <c r="W27" s="5"/>
      <c r="X27" s="5"/>
      <c r="Y27" s="5"/>
      <c r="Z27" s="5"/>
    </row>
    <row r="28" spans="1:26" ht="15.75" customHeight="1">
      <c r="A28" s="5"/>
      <c r="B28" s="9"/>
      <c r="C28" s="40">
        <f t="shared" si="1"/>
        <v>0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5"/>
      <c r="U28" s="5"/>
      <c r="V28" s="5"/>
      <c r="W28" s="5"/>
      <c r="X28" s="5"/>
      <c r="Y28" s="5"/>
      <c r="Z28" s="5"/>
    </row>
    <row r="29" spans="1:26" ht="15.75" customHeight="1">
      <c r="A29" s="5"/>
      <c r="B29" s="9"/>
      <c r="C29" s="40">
        <f t="shared" si="1"/>
        <v>0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5"/>
      <c r="U29" s="5"/>
      <c r="V29" s="5"/>
      <c r="W29" s="5"/>
      <c r="X29" s="5"/>
      <c r="Y29" s="5"/>
      <c r="Z29" s="5"/>
    </row>
    <row r="30" spans="1:26" ht="15.75" customHeight="1">
      <c r="A30" s="5"/>
      <c r="B30" s="9"/>
      <c r="C30" s="40">
        <f t="shared" si="1"/>
        <v>0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5"/>
      <c r="U30" s="5"/>
      <c r="V30" s="5"/>
      <c r="W30" s="5"/>
      <c r="X30" s="5"/>
      <c r="Y30" s="5"/>
      <c r="Z30" s="5"/>
    </row>
    <row r="31" spans="1:26" ht="15.75" customHeight="1">
      <c r="A31" s="5"/>
      <c r="B31" s="9"/>
      <c r="C31" s="40">
        <f t="shared" si="1"/>
        <v>0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9"/>
      <c r="C32" s="40">
        <f t="shared" si="1"/>
        <v>0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9"/>
      <c r="C33" s="40">
        <f t="shared" si="1"/>
        <v>0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9"/>
      <c r="C34" s="40">
        <f t="shared" si="1"/>
        <v>0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9"/>
      <c r="C35" s="40">
        <f t="shared" si="1"/>
        <v>0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9"/>
      <c r="C36" s="40">
        <f t="shared" si="1"/>
        <v>0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9"/>
      <c r="C37" s="40">
        <f t="shared" si="1"/>
        <v>0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9"/>
      <c r="C38" s="40">
        <f t="shared" si="1"/>
        <v>0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9"/>
      <c r="C39" s="40">
        <f t="shared" si="1"/>
        <v>0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9"/>
      <c r="C40" s="40">
        <f t="shared" si="1"/>
        <v>0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9"/>
      <c r="C41" s="40">
        <f t="shared" si="1"/>
        <v>0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9"/>
      <c r="C42" s="40">
        <f t="shared" si="1"/>
        <v>0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9"/>
      <c r="C43" s="40">
        <f t="shared" si="1"/>
        <v>0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9"/>
      <c r="C44" s="40">
        <f t="shared" si="1"/>
        <v>0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9"/>
      <c r="C45" s="40">
        <f t="shared" si="1"/>
        <v>0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9"/>
      <c r="C46" s="40">
        <f t="shared" si="1"/>
        <v>0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9"/>
      <c r="C47" s="40">
        <f t="shared" si="1"/>
        <v>0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9"/>
      <c r="C48" s="40">
        <f t="shared" si="1"/>
        <v>0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9"/>
      <c r="C49" s="40">
        <f t="shared" si="1"/>
        <v>0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9"/>
      <c r="C50" s="40">
        <f t="shared" si="1"/>
        <v>0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9"/>
      <c r="C51" s="40">
        <f t="shared" si="1"/>
        <v>0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9"/>
      <c r="C52" s="40">
        <f t="shared" si="1"/>
        <v>0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9"/>
      <c r="C53" s="40">
        <f t="shared" si="1"/>
        <v>0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9"/>
      <c r="C54" s="40">
        <f t="shared" si="1"/>
        <v>0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9"/>
      <c r="C55" s="40">
        <f t="shared" si="1"/>
        <v>0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9"/>
      <c r="C56" s="40">
        <f t="shared" si="1"/>
        <v>0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9"/>
      <c r="C57" s="40">
        <f t="shared" si="1"/>
        <v>0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9"/>
      <c r="C58" s="40">
        <f t="shared" si="1"/>
        <v>0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9"/>
      <c r="C59" s="40">
        <f t="shared" si="1"/>
        <v>0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9"/>
      <c r="C60" s="40">
        <f t="shared" si="1"/>
        <v>0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9"/>
      <c r="C61" s="40">
        <f t="shared" si="1"/>
        <v>0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9"/>
      <c r="C62" s="40">
        <f t="shared" si="1"/>
        <v>0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9"/>
      <c r="C63" s="40">
        <f t="shared" si="1"/>
        <v>0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6"/>
      <c r="C64" s="40">
        <f t="shared" si="1"/>
        <v>0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6"/>
      <c r="C65" s="5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6"/>
      <c r="C66" s="5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6"/>
      <c r="C67" s="5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6"/>
      <c r="C68" s="5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6"/>
      <c r="C69" s="5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6"/>
      <c r="C70" s="5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6"/>
      <c r="C71" s="5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6"/>
      <c r="C72" s="5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6"/>
      <c r="C73" s="5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6"/>
      <c r="C74" s="5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6"/>
      <c r="C75" s="5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6"/>
      <c r="C76" s="5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6"/>
      <c r="C77" s="5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6"/>
      <c r="C78" s="5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6"/>
      <c r="C79" s="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6"/>
      <c r="C80" s="5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6"/>
      <c r="C81" s="5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6"/>
      <c r="C82" s="5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6"/>
      <c r="C83" s="5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6"/>
      <c r="C84" s="5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6"/>
      <c r="C85" s="5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6"/>
      <c r="C86" s="5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6"/>
      <c r="C87" s="5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6"/>
      <c r="C88" s="5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6"/>
      <c r="C89" s="5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6"/>
      <c r="C90" s="5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6"/>
      <c r="C91" s="5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6"/>
      <c r="C92" s="5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6"/>
      <c r="C93" s="5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6"/>
      <c r="C94" s="5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6"/>
      <c r="C95" s="5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6"/>
      <c r="C96" s="5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6"/>
      <c r="C97" s="5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6"/>
      <c r="C98" s="5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6"/>
      <c r="C99" s="5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6"/>
      <c r="C100" s="5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6"/>
      <c r="C101" s="5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6"/>
      <c r="C102" s="5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6"/>
      <c r="C103" s="5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6"/>
      <c r="C104" s="5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6"/>
      <c r="C105" s="5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6"/>
      <c r="C106" s="5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6"/>
      <c r="C107" s="5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6"/>
      <c r="C108" s="5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6"/>
      <c r="C109" s="5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6"/>
      <c r="C110" s="5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6"/>
      <c r="C111" s="5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6"/>
      <c r="C112" s="5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6"/>
      <c r="C113" s="5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6"/>
      <c r="C114" s="5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6"/>
      <c r="C115" s="5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6"/>
      <c r="C116" s="5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6"/>
      <c r="C117" s="5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6"/>
      <c r="C118" s="5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6"/>
      <c r="C119" s="5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6"/>
      <c r="C120" s="5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6"/>
      <c r="C121" s="5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6"/>
      <c r="C122" s="5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6"/>
      <c r="C123" s="5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6"/>
      <c r="C124" s="5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6"/>
      <c r="C125" s="5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6"/>
      <c r="C126" s="5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6"/>
      <c r="C127" s="5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6"/>
      <c r="C128" s="5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6"/>
      <c r="C129" s="5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6"/>
      <c r="C130" s="5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6"/>
      <c r="C131" s="5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6"/>
      <c r="C132" s="5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6"/>
      <c r="C133" s="5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6"/>
      <c r="C134" s="5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6"/>
      <c r="C135" s="5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6"/>
      <c r="C136" s="5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6"/>
      <c r="C137" s="5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6"/>
      <c r="C138" s="5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6"/>
      <c r="C139" s="5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6"/>
      <c r="C140" s="5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6"/>
      <c r="C141" s="5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6"/>
      <c r="C142" s="5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6"/>
      <c r="C143" s="5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6"/>
      <c r="C144" s="5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6"/>
      <c r="C145" s="5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6"/>
      <c r="C146" s="5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6"/>
      <c r="C147" s="5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6"/>
      <c r="C148" s="5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6"/>
      <c r="C149" s="5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6"/>
      <c r="C150" s="5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6"/>
      <c r="C151" s="5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6"/>
      <c r="C152" s="5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6"/>
      <c r="C153" s="5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6"/>
      <c r="C154" s="5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6"/>
      <c r="C155" s="5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6"/>
      <c r="C156" s="5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6"/>
      <c r="C157" s="5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6"/>
      <c r="C158" s="5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6"/>
      <c r="C159" s="5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6"/>
      <c r="C160" s="5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6"/>
      <c r="C161" s="5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6"/>
      <c r="C162" s="5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6"/>
      <c r="C163" s="5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6"/>
      <c r="C164" s="5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6"/>
      <c r="C165" s="5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6"/>
      <c r="C166" s="5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6"/>
      <c r="C167" s="5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6"/>
      <c r="C168" s="5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6"/>
      <c r="C169" s="5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6"/>
      <c r="C170" s="5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6"/>
      <c r="C171" s="5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6"/>
      <c r="C172" s="5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6"/>
      <c r="C173" s="5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6"/>
      <c r="C174" s="5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6"/>
      <c r="C175" s="5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6"/>
      <c r="C176" s="5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6"/>
      <c r="C177" s="5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6"/>
      <c r="C178" s="5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6"/>
      <c r="C179" s="5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6"/>
      <c r="C180" s="5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6"/>
      <c r="C181" s="5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6"/>
      <c r="C182" s="5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6"/>
      <c r="C183" s="5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6"/>
      <c r="C184" s="5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6"/>
      <c r="C185" s="5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6"/>
      <c r="C186" s="5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6"/>
      <c r="C187" s="5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6"/>
      <c r="C188" s="5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6"/>
      <c r="C189" s="5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6"/>
      <c r="C190" s="5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6"/>
      <c r="C191" s="5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6"/>
      <c r="C192" s="5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6"/>
      <c r="C193" s="5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6"/>
      <c r="C194" s="5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6"/>
      <c r="C195" s="5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6"/>
      <c r="C196" s="5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6"/>
      <c r="C197" s="5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6"/>
      <c r="C198" s="5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6"/>
      <c r="C199" s="5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6"/>
      <c r="C200" s="5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6"/>
      <c r="C201" s="5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6"/>
      <c r="C202" s="5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6"/>
      <c r="C203" s="5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6"/>
      <c r="C204" s="5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6"/>
      <c r="C205" s="5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6"/>
      <c r="C206" s="5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6"/>
      <c r="C207" s="5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6"/>
      <c r="C208" s="5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6"/>
      <c r="C209" s="5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6"/>
      <c r="C210" s="5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6"/>
      <c r="C211" s="5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6"/>
      <c r="C212" s="5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6"/>
      <c r="C213" s="5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6"/>
      <c r="C214" s="5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6"/>
      <c r="C215" s="5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2:26" ht="15.75" customHeight="1"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2:26" ht="15.75" customHeight="1"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2:26" ht="15.75" customHeight="1"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2:26" ht="15.75" customHeight="1"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</sheetData>
  <mergeCells count="2">
    <mergeCell ref="D1:O1"/>
    <mergeCell ref="P1:S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E06666"/>
  </sheetPr>
  <dimension ref="A1:Z1000"/>
  <sheetViews>
    <sheetView workbookViewId="0">
      <selection activeCell="B2" sqref="B2:S12"/>
    </sheetView>
  </sheetViews>
  <sheetFormatPr baseColWidth="10" defaultColWidth="11.1640625" defaultRowHeight="15" customHeight="1"/>
  <cols>
    <col min="1" max="1" width="10.1640625" customWidth="1"/>
    <col min="2" max="2" width="30.1640625" bestFit="1" customWidth="1"/>
    <col min="3" max="3" width="14.1640625" bestFit="1" customWidth="1"/>
    <col min="4" max="4" width="10.5" bestFit="1" customWidth="1"/>
    <col min="5" max="5" width="9.6640625" bestFit="1" customWidth="1"/>
    <col min="6" max="6" width="7.33203125" bestFit="1" customWidth="1"/>
    <col min="7" max="7" width="7.1640625" bestFit="1" customWidth="1"/>
    <col min="8" max="8" width="8.33203125" bestFit="1" customWidth="1"/>
    <col min="9" max="9" width="8.1640625" bestFit="1" customWidth="1"/>
    <col min="10" max="10" width="7.5" bestFit="1" customWidth="1"/>
    <col min="11" max="11" width="14.1640625" bestFit="1" customWidth="1"/>
    <col min="12" max="14" width="13" bestFit="1" customWidth="1"/>
    <col min="15" max="15" width="12" bestFit="1" customWidth="1"/>
    <col min="16" max="16" width="10.5" bestFit="1" customWidth="1"/>
    <col min="17" max="17" width="13" bestFit="1" customWidth="1"/>
    <col min="18" max="26" width="10.1640625" customWidth="1"/>
  </cols>
  <sheetData>
    <row r="1" spans="1:26" ht="16">
      <c r="A1" s="1"/>
      <c r="B1" s="37"/>
      <c r="C1" s="1"/>
      <c r="D1" s="70">
        <v>2025</v>
      </c>
      <c r="E1" s="71"/>
      <c r="F1" s="71"/>
      <c r="G1" s="71"/>
      <c r="H1" s="71"/>
      <c r="I1" s="71"/>
      <c r="J1" s="71"/>
      <c r="K1" s="71"/>
      <c r="L1" s="71"/>
      <c r="M1" s="71"/>
      <c r="N1" s="71"/>
      <c r="O1" s="72"/>
      <c r="P1" s="70">
        <v>2026</v>
      </c>
      <c r="Q1" s="71"/>
      <c r="R1" s="71"/>
      <c r="S1" s="72"/>
      <c r="T1" s="1"/>
      <c r="U1" s="1"/>
      <c r="V1" s="1"/>
      <c r="W1" s="1"/>
      <c r="X1" s="1"/>
      <c r="Y1" s="1"/>
      <c r="Z1" s="1"/>
    </row>
    <row r="2" spans="1:26" ht="16">
      <c r="A2" s="1"/>
      <c r="B2" s="37"/>
      <c r="C2" s="1"/>
      <c r="D2" s="2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2" t="s">
        <v>1</v>
      </c>
      <c r="Q2" s="3" t="s">
        <v>2</v>
      </c>
      <c r="R2" s="3" t="s">
        <v>3</v>
      </c>
      <c r="S2" s="3" t="s">
        <v>4</v>
      </c>
      <c r="T2" s="1"/>
      <c r="U2" s="1"/>
      <c r="V2" s="1"/>
      <c r="W2" s="1"/>
      <c r="X2" s="1"/>
      <c r="Y2" s="1"/>
      <c r="Z2" s="1"/>
    </row>
    <row r="3" spans="1:26" ht="16">
      <c r="A3" s="18"/>
      <c r="B3" s="24" t="s">
        <v>25</v>
      </c>
      <c r="C3" s="24">
        <f>SUM(D3:S3)</f>
        <v>300494.29899999994</v>
      </c>
      <c r="D3" s="24">
        <f t="shared" ref="D3:S3" si="0">SUM(D4:D134)</f>
        <v>0</v>
      </c>
      <c r="E3" s="24">
        <f t="shared" si="0"/>
        <v>0</v>
      </c>
      <c r="F3" s="24">
        <f t="shared" si="0"/>
        <v>0</v>
      </c>
      <c r="G3" s="24">
        <f t="shared" si="0"/>
        <v>0</v>
      </c>
      <c r="H3" s="24">
        <f t="shared" si="0"/>
        <v>0</v>
      </c>
      <c r="I3" s="24">
        <f t="shared" si="0"/>
        <v>0</v>
      </c>
      <c r="J3" s="24">
        <f t="shared" si="0"/>
        <v>0</v>
      </c>
      <c r="K3" s="24">
        <f t="shared" si="0"/>
        <v>170870.45199999999</v>
      </c>
      <c r="L3" s="24">
        <f t="shared" si="0"/>
        <v>21367.084200000001</v>
      </c>
      <c r="M3" s="24">
        <f t="shared" si="0"/>
        <v>20279.855199999998</v>
      </c>
      <c r="N3" s="24">
        <f t="shared" si="0"/>
        <v>71933.914199999999</v>
      </c>
      <c r="O3" s="24">
        <f t="shared" si="0"/>
        <v>5896.9934000000003</v>
      </c>
      <c r="P3" s="24">
        <f t="shared" si="0"/>
        <v>146</v>
      </c>
      <c r="Q3" s="24">
        <f t="shared" si="0"/>
        <v>10000</v>
      </c>
      <c r="R3" s="24">
        <f t="shared" si="0"/>
        <v>0</v>
      </c>
      <c r="S3" s="24">
        <f t="shared" si="0"/>
        <v>0</v>
      </c>
      <c r="T3" s="18"/>
      <c r="U3" s="18"/>
      <c r="V3" s="18"/>
      <c r="W3" s="18"/>
      <c r="X3" s="18"/>
      <c r="Y3" s="18"/>
      <c r="Z3" s="18"/>
    </row>
    <row r="4" spans="1:26" ht="16">
      <c r="A4" s="5"/>
      <c r="B4" s="59" t="s">
        <v>64</v>
      </c>
      <c r="C4" s="40">
        <f t="shared" ref="C4:C68" si="1">SUM(D4:S4)</f>
        <v>5109</v>
      </c>
      <c r="D4" s="8"/>
      <c r="E4" s="8"/>
      <c r="F4" s="8"/>
      <c r="G4" s="41"/>
      <c r="H4" s="8"/>
      <c r="I4" s="8"/>
      <c r="J4" s="8"/>
      <c r="K4" s="8"/>
      <c r="L4" s="8"/>
      <c r="M4" s="41"/>
      <c r="N4" s="39"/>
      <c r="O4" s="41">
        <v>5109</v>
      </c>
      <c r="P4" s="39"/>
      <c r="Q4" s="39"/>
      <c r="R4" s="39"/>
      <c r="S4" s="41"/>
      <c r="T4" s="5"/>
      <c r="U4" s="5"/>
      <c r="V4" s="5"/>
      <c r="W4" s="5"/>
      <c r="X4" s="5"/>
      <c r="Y4" s="5"/>
      <c r="Z4" s="5"/>
    </row>
    <row r="5" spans="1:26" ht="16">
      <c r="A5" s="5"/>
      <c r="B5" s="56" t="s">
        <v>65</v>
      </c>
      <c r="C5" s="40">
        <f t="shared" si="1"/>
        <v>7500</v>
      </c>
      <c r="D5" s="8"/>
      <c r="E5" s="8"/>
      <c r="F5" s="8"/>
      <c r="G5" s="8"/>
      <c r="H5" s="8"/>
      <c r="I5" s="8"/>
      <c r="J5" s="8"/>
      <c r="K5" s="8"/>
      <c r="L5" s="8"/>
      <c r="M5" s="8"/>
      <c r="N5" s="8">
        <v>7500</v>
      </c>
      <c r="O5" s="9"/>
      <c r="P5" s="9"/>
      <c r="Q5" s="9"/>
      <c r="R5" s="8"/>
      <c r="S5" s="9"/>
      <c r="T5" s="5"/>
      <c r="U5" s="5"/>
      <c r="V5" s="5"/>
      <c r="W5" s="5"/>
      <c r="X5" s="5"/>
      <c r="Y5" s="5"/>
      <c r="Z5" s="5"/>
    </row>
    <row r="6" spans="1:26" ht="16">
      <c r="A6" s="5"/>
      <c r="B6" s="56" t="s">
        <v>66</v>
      </c>
      <c r="C6" s="40">
        <f t="shared" si="1"/>
        <v>0</v>
      </c>
      <c r="D6" s="8"/>
      <c r="E6" s="8"/>
      <c r="F6" s="8"/>
      <c r="G6" s="8"/>
      <c r="H6" s="8"/>
      <c r="I6" s="8"/>
      <c r="J6" s="9"/>
      <c r="K6" s="9"/>
      <c r="L6" s="9"/>
      <c r="M6" s="9"/>
      <c r="N6" s="8">
        <v>0</v>
      </c>
      <c r="O6" s="9"/>
      <c r="P6" s="9"/>
      <c r="Q6" s="9"/>
      <c r="R6" s="9"/>
      <c r="S6" s="9"/>
      <c r="T6" s="5"/>
      <c r="U6" s="5"/>
      <c r="V6" s="5"/>
      <c r="W6" s="5"/>
      <c r="X6" s="5"/>
      <c r="Y6" s="5"/>
      <c r="Z6" s="5"/>
    </row>
    <row r="7" spans="1:26" ht="16">
      <c r="A7" s="5"/>
      <c r="B7" s="56" t="s">
        <v>67</v>
      </c>
      <c r="C7" s="40">
        <f t="shared" si="1"/>
        <v>210000</v>
      </c>
      <c r="D7" s="8"/>
      <c r="E7" s="8"/>
      <c r="F7" s="8"/>
      <c r="G7" s="8"/>
      <c r="H7" s="8"/>
      <c r="I7" s="8"/>
      <c r="J7" s="8"/>
      <c r="K7" s="8">
        <v>150000</v>
      </c>
      <c r="L7" s="8"/>
      <c r="M7" s="8"/>
      <c r="N7" s="8">
        <v>50000</v>
      </c>
      <c r="O7" s="8"/>
      <c r="P7" s="9"/>
      <c r="Q7" s="8">
        <v>10000</v>
      </c>
      <c r="R7" s="9"/>
      <c r="S7" s="9"/>
      <c r="T7" s="5"/>
      <c r="U7" s="5"/>
      <c r="V7" s="5"/>
      <c r="W7" s="5"/>
      <c r="X7" s="5"/>
      <c r="Y7" s="5"/>
      <c r="Z7" s="5"/>
    </row>
    <row r="8" spans="1:26" ht="16">
      <c r="A8" s="5"/>
      <c r="B8" s="47" t="s">
        <v>68</v>
      </c>
      <c r="C8" s="40">
        <f t="shared" si="1"/>
        <v>66368</v>
      </c>
      <c r="D8" s="9"/>
      <c r="E8" s="48"/>
      <c r="F8" s="48"/>
      <c r="G8" s="48"/>
      <c r="H8" s="8"/>
      <c r="I8" s="8"/>
      <c r="J8" s="8"/>
      <c r="K8" s="8">
        <v>17676</v>
      </c>
      <c r="L8" s="8">
        <v>17272</v>
      </c>
      <c r="M8" s="8">
        <v>18020</v>
      </c>
      <c r="N8" s="8">
        <v>12828</v>
      </c>
      <c r="O8" s="8">
        <v>572</v>
      </c>
      <c r="P8" s="9"/>
      <c r="Q8" s="9"/>
      <c r="R8" s="9"/>
      <c r="S8" s="9"/>
      <c r="T8" s="5"/>
      <c r="U8" s="5"/>
      <c r="V8" s="5"/>
      <c r="W8" s="5"/>
      <c r="X8" s="5"/>
      <c r="Y8" s="5"/>
      <c r="Z8" s="5"/>
    </row>
    <row r="9" spans="1:26" ht="16">
      <c r="A9" s="5"/>
      <c r="B9" s="56" t="s">
        <v>69</v>
      </c>
      <c r="C9" s="40">
        <f t="shared" si="1"/>
        <v>7009.299</v>
      </c>
      <c r="D9" s="9"/>
      <c r="E9" s="48"/>
      <c r="F9" s="48"/>
      <c r="G9" s="48"/>
      <c r="H9" s="9"/>
      <c r="I9" s="9"/>
      <c r="J9" s="9"/>
      <c r="K9" s="9">
        <f>6440*0.3333</f>
        <v>2146.4519999999998</v>
      </c>
      <c r="L9" s="9">
        <f>7474*0.3333</f>
        <v>2491.0841999999998</v>
      </c>
      <c r="M9" s="9">
        <f>4344*0.3333</f>
        <v>1447.8552</v>
      </c>
      <c r="N9" s="9">
        <f>2574*0.3333</f>
        <v>857.91419999999994</v>
      </c>
      <c r="O9" s="9">
        <f>198*0.3333</f>
        <v>65.993399999999994</v>
      </c>
      <c r="P9" s="9"/>
      <c r="Q9" s="9"/>
      <c r="R9" s="9"/>
      <c r="S9" s="9"/>
      <c r="T9" s="5"/>
      <c r="U9" s="5"/>
      <c r="V9" s="5"/>
      <c r="W9" s="5"/>
      <c r="X9" s="5"/>
      <c r="Y9" s="5"/>
      <c r="Z9" s="5"/>
    </row>
    <row r="10" spans="1:26" ht="16">
      <c r="A10" s="5"/>
      <c r="B10" s="47" t="s">
        <v>70</v>
      </c>
      <c r="C10" s="40">
        <f t="shared" si="1"/>
        <v>4508</v>
      </c>
      <c r="D10" s="9"/>
      <c r="E10" s="48"/>
      <c r="F10" s="48"/>
      <c r="G10" s="48"/>
      <c r="H10" s="8"/>
      <c r="I10" s="8"/>
      <c r="J10" s="8"/>
      <c r="K10" s="8">
        <v>1048</v>
      </c>
      <c r="L10" s="8">
        <v>1604</v>
      </c>
      <c r="M10" s="8">
        <v>812</v>
      </c>
      <c r="N10" s="8">
        <v>748</v>
      </c>
      <c r="O10" s="8">
        <v>150</v>
      </c>
      <c r="P10" s="8">
        <v>146</v>
      </c>
      <c r="Q10" s="9"/>
      <c r="R10" s="9"/>
      <c r="S10" s="9"/>
      <c r="T10" s="5"/>
      <c r="U10" s="5"/>
      <c r="V10" s="5"/>
      <c r="W10" s="5"/>
      <c r="X10" s="5"/>
      <c r="Y10" s="5"/>
      <c r="Z10" s="5"/>
    </row>
    <row r="11" spans="1:26" ht="16">
      <c r="A11" s="73"/>
      <c r="B11" s="8" t="s">
        <v>71</v>
      </c>
      <c r="C11" s="40">
        <f t="shared" si="1"/>
        <v>0</v>
      </c>
      <c r="D11" s="62"/>
      <c r="E11" s="62"/>
      <c r="F11" s="62"/>
      <c r="G11" s="63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1"/>
      <c r="U11" s="61"/>
      <c r="V11" s="61"/>
      <c r="W11" s="61"/>
      <c r="X11" s="61"/>
      <c r="Y11" s="61"/>
      <c r="Z11" s="61"/>
    </row>
    <row r="12" spans="1:26" ht="16">
      <c r="A12" s="69"/>
      <c r="B12" s="8" t="s">
        <v>72</v>
      </c>
      <c r="C12" s="40">
        <f t="shared" si="1"/>
        <v>0</v>
      </c>
      <c r="D12" s="62"/>
      <c r="E12" s="62"/>
      <c r="F12" s="62"/>
      <c r="G12" s="63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1"/>
      <c r="U12" s="61"/>
      <c r="V12" s="61"/>
      <c r="W12" s="61"/>
      <c r="X12" s="61"/>
      <c r="Y12" s="61"/>
      <c r="Z12" s="61"/>
    </row>
    <row r="13" spans="1:26" ht="16">
      <c r="A13" s="69"/>
      <c r="B13" s="9"/>
      <c r="C13" s="40">
        <f t="shared" si="1"/>
        <v>0</v>
      </c>
      <c r="D13" s="62"/>
      <c r="E13" s="62"/>
      <c r="F13" s="62"/>
      <c r="G13" s="63"/>
      <c r="H13" s="48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1"/>
      <c r="U13" s="61"/>
      <c r="V13" s="61"/>
      <c r="W13" s="61"/>
      <c r="X13" s="61"/>
      <c r="Y13" s="61"/>
      <c r="Z13" s="61"/>
    </row>
    <row r="14" spans="1:26" ht="16">
      <c r="A14" s="5"/>
      <c r="B14" s="9"/>
      <c r="C14" s="40">
        <f t="shared" si="1"/>
        <v>0</v>
      </c>
      <c r="D14" s="9"/>
      <c r="E14" s="9"/>
      <c r="F14" s="9"/>
      <c r="H14" s="8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5"/>
      <c r="U14" s="5"/>
      <c r="V14" s="5"/>
      <c r="W14" s="5"/>
      <c r="X14" s="5"/>
      <c r="Y14" s="5"/>
      <c r="Z14" s="5"/>
    </row>
    <row r="15" spans="1:26" ht="16">
      <c r="A15" s="5"/>
      <c r="B15" s="8"/>
      <c r="C15" s="40">
        <f t="shared" si="1"/>
        <v>0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5"/>
      <c r="U15" s="5"/>
      <c r="V15" s="5"/>
      <c r="W15" s="5"/>
      <c r="X15" s="5"/>
      <c r="Y15" s="5"/>
      <c r="Z15" s="5"/>
    </row>
    <row r="16" spans="1:26" ht="16">
      <c r="A16" s="5"/>
      <c r="B16" s="9"/>
      <c r="C16" s="40">
        <f t="shared" si="1"/>
        <v>0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5"/>
      <c r="U16" s="5"/>
      <c r="V16" s="5"/>
      <c r="W16" s="5"/>
      <c r="X16" s="5"/>
      <c r="Y16" s="5"/>
      <c r="Z16" s="5"/>
    </row>
    <row r="17" spans="1:26" ht="16">
      <c r="A17" s="5"/>
      <c r="B17" s="9"/>
      <c r="C17" s="40">
        <f t="shared" si="1"/>
        <v>0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5"/>
      <c r="U17" s="5"/>
      <c r="V17" s="5"/>
      <c r="W17" s="5"/>
      <c r="X17" s="5"/>
      <c r="Y17" s="5"/>
      <c r="Z17" s="5"/>
    </row>
    <row r="18" spans="1:26" ht="16">
      <c r="A18" s="5"/>
      <c r="B18" s="9"/>
      <c r="C18" s="40">
        <f t="shared" si="1"/>
        <v>0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5"/>
      <c r="U18" s="5"/>
      <c r="V18" s="5"/>
      <c r="W18" s="5"/>
      <c r="X18" s="5"/>
      <c r="Y18" s="5"/>
      <c r="Z18" s="5"/>
    </row>
    <row r="19" spans="1:26" ht="16">
      <c r="A19" s="5"/>
      <c r="B19" s="9"/>
      <c r="C19" s="40">
        <f t="shared" si="1"/>
        <v>0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5"/>
      <c r="U19" s="5"/>
      <c r="V19" s="5"/>
      <c r="W19" s="5"/>
      <c r="X19" s="5"/>
      <c r="Y19" s="5"/>
      <c r="Z19" s="5"/>
    </row>
    <row r="20" spans="1:26" ht="16">
      <c r="A20" s="5"/>
      <c r="B20" s="9"/>
      <c r="C20" s="40">
        <f t="shared" si="1"/>
        <v>0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5"/>
      <c r="U20" s="5"/>
      <c r="V20" s="5"/>
      <c r="W20" s="5"/>
      <c r="X20" s="5"/>
      <c r="Y20" s="5"/>
      <c r="Z20" s="5"/>
    </row>
    <row r="21" spans="1:26" ht="15.75" customHeight="1">
      <c r="A21" s="5"/>
      <c r="B21" s="9"/>
      <c r="C21" s="40">
        <f t="shared" si="1"/>
        <v>0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5"/>
      <c r="U21" s="5"/>
      <c r="V21" s="5"/>
      <c r="W21" s="5"/>
      <c r="X21" s="5"/>
      <c r="Y21" s="5"/>
      <c r="Z21" s="5"/>
    </row>
    <row r="22" spans="1:26" ht="15.75" customHeight="1">
      <c r="A22" s="5"/>
      <c r="B22" s="9"/>
      <c r="C22" s="40">
        <f t="shared" si="1"/>
        <v>0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5"/>
      <c r="U22" s="5"/>
      <c r="V22" s="5"/>
      <c r="W22" s="5"/>
      <c r="X22" s="5"/>
      <c r="Y22" s="5"/>
      <c r="Z22" s="5"/>
    </row>
    <row r="23" spans="1:26" ht="15.75" customHeight="1">
      <c r="A23" s="5"/>
      <c r="B23" s="9"/>
      <c r="C23" s="40">
        <f t="shared" si="1"/>
        <v>0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5"/>
      <c r="U23" s="5"/>
      <c r="V23" s="5"/>
      <c r="W23" s="5"/>
      <c r="X23" s="5"/>
      <c r="Y23" s="5"/>
      <c r="Z23" s="5"/>
    </row>
    <row r="24" spans="1:26" ht="15.75" customHeight="1">
      <c r="A24" s="5"/>
      <c r="B24" s="9"/>
      <c r="C24" s="40">
        <f t="shared" si="1"/>
        <v>0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5"/>
      <c r="U24" s="5"/>
      <c r="V24" s="5"/>
      <c r="W24" s="5"/>
      <c r="X24" s="5"/>
      <c r="Y24" s="5"/>
      <c r="Z24" s="5"/>
    </row>
    <row r="25" spans="1:26" ht="15.75" customHeight="1">
      <c r="A25" s="5"/>
      <c r="B25" s="9"/>
      <c r="C25" s="40">
        <f t="shared" si="1"/>
        <v>0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5"/>
      <c r="U25" s="5"/>
      <c r="V25" s="5"/>
      <c r="W25" s="5"/>
      <c r="X25" s="5"/>
      <c r="Y25" s="5"/>
      <c r="Z25" s="5"/>
    </row>
    <row r="26" spans="1:26" ht="15.75" customHeight="1">
      <c r="A26" s="5"/>
      <c r="B26" s="9"/>
      <c r="C26" s="40">
        <f t="shared" si="1"/>
        <v>0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5"/>
      <c r="U26" s="5"/>
      <c r="V26" s="5"/>
      <c r="W26" s="5"/>
      <c r="X26" s="5"/>
      <c r="Y26" s="5"/>
      <c r="Z26" s="5"/>
    </row>
    <row r="27" spans="1:26" ht="15.75" customHeight="1">
      <c r="A27" s="5"/>
      <c r="B27" s="9"/>
      <c r="C27" s="40">
        <f t="shared" si="1"/>
        <v>0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5"/>
      <c r="U27" s="5"/>
      <c r="V27" s="5"/>
      <c r="W27" s="5"/>
      <c r="X27" s="5"/>
      <c r="Y27" s="5"/>
      <c r="Z27" s="5"/>
    </row>
    <row r="28" spans="1:26" ht="15.75" customHeight="1">
      <c r="A28" s="5"/>
      <c r="B28" s="9"/>
      <c r="C28" s="40">
        <f t="shared" si="1"/>
        <v>0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5"/>
      <c r="U28" s="5"/>
      <c r="V28" s="5"/>
      <c r="W28" s="5"/>
      <c r="X28" s="5"/>
      <c r="Y28" s="5"/>
      <c r="Z28" s="5"/>
    </row>
    <row r="29" spans="1:26" ht="15.75" customHeight="1">
      <c r="A29" s="5"/>
      <c r="B29" s="9"/>
      <c r="C29" s="40">
        <f t="shared" si="1"/>
        <v>0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5"/>
      <c r="U29" s="5"/>
      <c r="V29" s="5"/>
      <c r="W29" s="5"/>
      <c r="X29" s="5"/>
      <c r="Y29" s="5"/>
      <c r="Z29" s="5"/>
    </row>
    <row r="30" spans="1:26" ht="15.75" customHeight="1">
      <c r="A30" s="5"/>
      <c r="B30" s="9"/>
      <c r="C30" s="40">
        <f t="shared" si="1"/>
        <v>0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5"/>
      <c r="U30" s="5"/>
      <c r="V30" s="5"/>
      <c r="W30" s="5"/>
      <c r="X30" s="5"/>
      <c r="Y30" s="5"/>
      <c r="Z30" s="5"/>
    </row>
    <row r="31" spans="1:26" ht="15.75" customHeight="1">
      <c r="A31" s="5"/>
      <c r="B31" s="9"/>
      <c r="C31" s="40">
        <f t="shared" si="1"/>
        <v>0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9"/>
      <c r="C32" s="40">
        <f t="shared" si="1"/>
        <v>0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9"/>
      <c r="C33" s="40">
        <f t="shared" si="1"/>
        <v>0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9"/>
      <c r="C34" s="40">
        <f t="shared" si="1"/>
        <v>0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9"/>
      <c r="C35" s="40">
        <f t="shared" si="1"/>
        <v>0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9"/>
      <c r="C36" s="40">
        <f t="shared" si="1"/>
        <v>0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9"/>
      <c r="C37" s="40">
        <f t="shared" si="1"/>
        <v>0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9"/>
      <c r="C38" s="40">
        <f t="shared" si="1"/>
        <v>0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9"/>
      <c r="C39" s="40">
        <f t="shared" si="1"/>
        <v>0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9"/>
      <c r="C40" s="40">
        <f t="shared" si="1"/>
        <v>0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9"/>
      <c r="C41" s="40">
        <f t="shared" si="1"/>
        <v>0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9"/>
      <c r="C42" s="40">
        <f t="shared" si="1"/>
        <v>0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9"/>
      <c r="C43" s="40">
        <f t="shared" si="1"/>
        <v>0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9"/>
      <c r="C44" s="40">
        <f t="shared" si="1"/>
        <v>0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9"/>
      <c r="C45" s="40">
        <f t="shared" si="1"/>
        <v>0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9"/>
      <c r="C46" s="40">
        <f t="shared" si="1"/>
        <v>0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9"/>
      <c r="C47" s="40">
        <f t="shared" si="1"/>
        <v>0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9"/>
      <c r="C48" s="40">
        <f t="shared" si="1"/>
        <v>0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9"/>
      <c r="C49" s="40">
        <f t="shared" si="1"/>
        <v>0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9"/>
      <c r="C50" s="40">
        <f t="shared" si="1"/>
        <v>0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9"/>
      <c r="C51" s="40">
        <f t="shared" si="1"/>
        <v>0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9"/>
      <c r="C52" s="40">
        <f t="shared" si="1"/>
        <v>0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9"/>
      <c r="C53" s="40">
        <f t="shared" si="1"/>
        <v>0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9"/>
      <c r="C54" s="40">
        <f t="shared" si="1"/>
        <v>0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9"/>
      <c r="C55" s="40">
        <f t="shared" si="1"/>
        <v>0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9"/>
      <c r="C56" s="40">
        <f t="shared" si="1"/>
        <v>0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9"/>
      <c r="C57" s="40">
        <f t="shared" si="1"/>
        <v>0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9"/>
      <c r="C58" s="40">
        <f t="shared" si="1"/>
        <v>0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9"/>
      <c r="C59" s="40">
        <f t="shared" si="1"/>
        <v>0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9"/>
      <c r="C60" s="40">
        <f t="shared" si="1"/>
        <v>0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9"/>
      <c r="C61" s="40">
        <f t="shared" si="1"/>
        <v>0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9"/>
      <c r="C62" s="40">
        <f t="shared" si="1"/>
        <v>0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9"/>
      <c r="C63" s="40">
        <f t="shared" si="1"/>
        <v>0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9"/>
      <c r="C64" s="40">
        <f t="shared" si="1"/>
        <v>0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9"/>
      <c r="C65" s="40">
        <f t="shared" si="1"/>
        <v>0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9"/>
      <c r="C66" s="40">
        <f t="shared" si="1"/>
        <v>0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9"/>
      <c r="C67" s="40">
        <f t="shared" si="1"/>
        <v>0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6"/>
      <c r="C68" s="40">
        <f t="shared" si="1"/>
        <v>0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6"/>
      <c r="C69" s="5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6"/>
      <c r="C70" s="5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6"/>
      <c r="C71" s="5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6"/>
      <c r="C72" s="5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6"/>
      <c r="C73" s="5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6"/>
      <c r="C74" s="5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6"/>
      <c r="C75" s="5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6"/>
      <c r="C76" s="5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6"/>
      <c r="C77" s="5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6"/>
      <c r="C78" s="5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6"/>
      <c r="C79" s="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6"/>
      <c r="C80" s="5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6"/>
      <c r="C81" s="5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6"/>
      <c r="C82" s="5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6"/>
      <c r="C83" s="5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6"/>
      <c r="C84" s="5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6"/>
      <c r="C85" s="5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6"/>
      <c r="C86" s="5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6"/>
      <c r="C87" s="5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6"/>
      <c r="C88" s="5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6"/>
      <c r="C89" s="5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6"/>
      <c r="C90" s="5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6"/>
      <c r="C91" s="5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6"/>
      <c r="C92" s="5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6"/>
      <c r="C93" s="5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6"/>
      <c r="C94" s="5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6"/>
      <c r="C95" s="5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6"/>
      <c r="C96" s="5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6"/>
      <c r="C97" s="5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6"/>
      <c r="C98" s="5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6"/>
      <c r="C99" s="5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6"/>
      <c r="C100" s="5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6"/>
      <c r="C101" s="5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6"/>
      <c r="C102" s="5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6"/>
      <c r="C103" s="5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6"/>
      <c r="C104" s="5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6"/>
      <c r="C105" s="5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6"/>
      <c r="C106" s="5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6"/>
      <c r="C107" s="5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6"/>
      <c r="C108" s="5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6"/>
      <c r="C109" s="5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6"/>
      <c r="C110" s="5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6"/>
      <c r="C111" s="5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6"/>
      <c r="C112" s="5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6"/>
      <c r="C113" s="5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6"/>
      <c r="C114" s="5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6"/>
      <c r="C115" s="5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6"/>
      <c r="C116" s="5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6"/>
      <c r="C117" s="5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6"/>
      <c r="C118" s="5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6"/>
      <c r="C119" s="5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6"/>
      <c r="C120" s="5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6"/>
      <c r="C121" s="5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6"/>
      <c r="C122" s="5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6"/>
      <c r="C123" s="5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6"/>
      <c r="C124" s="5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6"/>
      <c r="C125" s="5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6"/>
      <c r="C126" s="5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6"/>
      <c r="C127" s="5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6"/>
      <c r="C128" s="5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6"/>
      <c r="C129" s="5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6"/>
      <c r="C130" s="5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6"/>
      <c r="C131" s="5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6"/>
      <c r="C132" s="5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6"/>
      <c r="C133" s="5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6"/>
      <c r="C134" s="5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6"/>
      <c r="C135" s="5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6"/>
      <c r="C136" s="5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6"/>
      <c r="C137" s="5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6"/>
      <c r="C138" s="5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6"/>
      <c r="C139" s="5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6"/>
      <c r="C140" s="5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6"/>
      <c r="C141" s="5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6"/>
      <c r="C142" s="5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6"/>
      <c r="C143" s="5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6"/>
      <c r="C144" s="5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6"/>
      <c r="C145" s="5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6"/>
      <c r="C146" s="5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6"/>
      <c r="C147" s="5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6"/>
      <c r="C148" s="5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6"/>
      <c r="C149" s="5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6"/>
      <c r="C150" s="5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6"/>
      <c r="C151" s="5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6"/>
      <c r="C152" s="5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6"/>
      <c r="C153" s="5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6"/>
      <c r="C154" s="5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6"/>
      <c r="C155" s="5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6"/>
      <c r="C156" s="5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6"/>
      <c r="C157" s="5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6"/>
      <c r="C158" s="5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6"/>
      <c r="C159" s="5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6"/>
      <c r="C160" s="5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6"/>
      <c r="C161" s="5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6"/>
      <c r="C162" s="5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6"/>
      <c r="C163" s="5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6"/>
      <c r="C164" s="5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6"/>
      <c r="C165" s="5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6"/>
      <c r="C166" s="5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6"/>
      <c r="C167" s="5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6"/>
      <c r="C168" s="5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6"/>
      <c r="C169" s="5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6"/>
      <c r="C170" s="5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6"/>
      <c r="C171" s="5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6"/>
      <c r="C172" s="5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6"/>
      <c r="C173" s="5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6"/>
      <c r="C174" s="5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6"/>
      <c r="C175" s="5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6"/>
      <c r="C176" s="5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6"/>
      <c r="C177" s="5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6"/>
      <c r="C178" s="5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6"/>
      <c r="C179" s="5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6"/>
      <c r="C180" s="5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6"/>
      <c r="C181" s="5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6"/>
      <c r="C182" s="5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6"/>
      <c r="C183" s="5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6"/>
      <c r="C184" s="5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6"/>
      <c r="C185" s="5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6"/>
      <c r="C186" s="5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6"/>
      <c r="C187" s="5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6"/>
      <c r="C188" s="5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6"/>
      <c r="C189" s="5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6"/>
      <c r="C190" s="5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6"/>
      <c r="C191" s="5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6"/>
      <c r="C192" s="5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6"/>
      <c r="C193" s="5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6"/>
      <c r="C194" s="5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6"/>
      <c r="C195" s="5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6"/>
      <c r="C196" s="5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6"/>
      <c r="C197" s="5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6"/>
      <c r="C198" s="5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6"/>
      <c r="C199" s="5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6"/>
      <c r="C200" s="5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6"/>
      <c r="C201" s="5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6"/>
      <c r="C202" s="5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6"/>
      <c r="C203" s="5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6"/>
      <c r="C204" s="5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6"/>
      <c r="C205" s="5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6"/>
      <c r="C206" s="5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6"/>
      <c r="C207" s="5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6"/>
      <c r="C208" s="5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6"/>
      <c r="C209" s="5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6"/>
      <c r="C210" s="5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6"/>
      <c r="C211" s="5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6"/>
      <c r="C212" s="5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6"/>
      <c r="C213" s="5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6"/>
      <c r="C214" s="5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6"/>
      <c r="C215" s="5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6"/>
      <c r="C216" s="5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6"/>
      <c r="C217" s="5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6"/>
      <c r="C218" s="5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6"/>
      <c r="C219" s="5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3">
    <mergeCell ref="D1:O1"/>
    <mergeCell ref="P1:S1"/>
    <mergeCell ref="A11:A13"/>
  </mergeCells>
  <pageMargins left="0.7" right="0.7" top="0.75" bottom="0.75" header="0" footer="0"/>
  <pageSetup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E06666"/>
  </sheetPr>
  <dimension ref="A1:V1000"/>
  <sheetViews>
    <sheetView workbookViewId="0">
      <selection activeCell="B1" sqref="B1:S5"/>
    </sheetView>
  </sheetViews>
  <sheetFormatPr baseColWidth="10" defaultColWidth="11.1640625" defaultRowHeight="15" customHeight="1"/>
  <cols>
    <col min="1" max="1" width="8.33203125" customWidth="1"/>
    <col min="2" max="2" width="21" bestFit="1" customWidth="1"/>
    <col min="3" max="3" width="14.1640625" bestFit="1" customWidth="1"/>
    <col min="4" max="4" width="10.5" bestFit="1" customWidth="1"/>
    <col min="5" max="5" width="9.6640625" bestFit="1" customWidth="1"/>
    <col min="6" max="6" width="7.33203125" bestFit="1" customWidth="1"/>
    <col min="7" max="7" width="7.1640625" bestFit="1" customWidth="1"/>
    <col min="8" max="8" width="8.33203125" bestFit="1" customWidth="1"/>
    <col min="9" max="9" width="8.1640625" bestFit="1" customWidth="1"/>
    <col min="10" max="10" width="7.5" bestFit="1" customWidth="1"/>
    <col min="11" max="11" width="13" bestFit="1" customWidth="1"/>
    <col min="12" max="12" width="13" customWidth="1"/>
    <col min="13" max="19" width="13" bestFit="1" customWidth="1"/>
    <col min="20" max="22" width="8.33203125" customWidth="1"/>
  </cols>
  <sheetData>
    <row r="1" spans="1:22" ht="16">
      <c r="A1" s="1"/>
      <c r="B1" s="37"/>
      <c r="C1" s="1"/>
      <c r="D1" s="70">
        <v>2025</v>
      </c>
      <c r="E1" s="71"/>
      <c r="F1" s="71"/>
      <c r="G1" s="71"/>
      <c r="H1" s="71"/>
      <c r="I1" s="71"/>
      <c r="J1" s="71"/>
      <c r="K1" s="71"/>
      <c r="L1" s="71"/>
      <c r="M1" s="71"/>
      <c r="N1" s="71"/>
      <c r="O1" s="72"/>
      <c r="P1" s="70">
        <v>2026</v>
      </c>
      <c r="Q1" s="71"/>
      <c r="R1" s="71"/>
      <c r="S1" s="72"/>
      <c r="T1" s="1"/>
      <c r="U1" s="1"/>
      <c r="V1" s="1"/>
    </row>
    <row r="2" spans="1:22" ht="16">
      <c r="A2" s="1"/>
      <c r="B2" s="37"/>
      <c r="C2" s="1"/>
      <c r="D2" s="2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2" t="s">
        <v>1</v>
      </c>
      <c r="Q2" s="3" t="s">
        <v>2</v>
      </c>
      <c r="R2" s="3" t="s">
        <v>3</v>
      </c>
      <c r="S2" s="3" t="s">
        <v>4</v>
      </c>
      <c r="T2" s="1"/>
      <c r="U2" s="1"/>
      <c r="V2" s="1"/>
    </row>
    <row r="3" spans="1:22" ht="16">
      <c r="A3" s="18"/>
      <c r="B3" s="24" t="s">
        <v>73</v>
      </c>
      <c r="C3" s="24">
        <f>SUM(D3:S3)</f>
        <v>191208.5</v>
      </c>
      <c r="D3" s="24">
        <f t="shared" ref="D3:S3" si="0">SUM(D4:D134)</f>
        <v>0</v>
      </c>
      <c r="E3" s="24">
        <f t="shared" si="0"/>
        <v>0</v>
      </c>
      <c r="F3" s="24">
        <f t="shared" si="0"/>
        <v>0</v>
      </c>
      <c r="G3" s="24">
        <f t="shared" si="0"/>
        <v>0</v>
      </c>
      <c r="H3" s="24">
        <f t="shared" si="0"/>
        <v>0</v>
      </c>
      <c r="I3" s="24">
        <f t="shared" si="0"/>
        <v>0</v>
      </c>
      <c r="J3" s="24">
        <f t="shared" si="0"/>
        <v>0</v>
      </c>
      <c r="K3" s="24">
        <f t="shared" si="0"/>
        <v>13156.5</v>
      </c>
      <c r="L3" s="24">
        <f t="shared" si="0"/>
        <v>13156.5</v>
      </c>
      <c r="M3" s="24">
        <f t="shared" si="0"/>
        <v>13156.5</v>
      </c>
      <c r="N3" s="24">
        <f t="shared" si="0"/>
        <v>13156.5</v>
      </c>
      <c r="O3" s="24">
        <f t="shared" si="0"/>
        <v>85956.5</v>
      </c>
      <c r="P3" s="24">
        <f t="shared" si="0"/>
        <v>13156.5</v>
      </c>
      <c r="Q3" s="24">
        <f t="shared" si="0"/>
        <v>13156.5</v>
      </c>
      <c r="R3" s="24">
        <f t="shared" si="0"/>
        <v>13156.5</v>
      </c>
      <c r="S3" s="24">
        <f t="shared" si="0"/>
        <v>13156.5</v>
      </c>
      <c r="T3" s="18"/>
      <c r="U3" s="18"/>
      <c r="V3" s="18"/>
    </row>
    <row r="4" spans="1:22" ht="16">
      <c r="A4" s="5"/>
      <c r="B4" s="59" t="s">
        <v>74</v>
      </c>
      <c r="C4" s="40">
        <f t="shared" ref="C4:C68" si="1">SUM(D4:S4)</f>
        <v>72800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>
        <v>72800</v>
      </c>
      <c r="P4" s="41"/>
      <c r="Q4" s="41"/>
      <c r="R4" s="41"/>
      <c r="S4" s="41"/>
      <c r="T4" s="5"/>
      <c r="U4" s="5"/>
      <c r="V4" s="5"/>
    </row>
    <row r="5" spans="1:22" ht="16">
      <c r="A5" s="5"/>
      <c r="B5" s="47" t="s">
        <v>75</v>
      </c>
      <c r="C5" s="40">
        <f t="shared" si="1"/>
        <v>118408.5</v>
      </c>
      <c r="D5" s="8"/>
      <c r="E5" s="8"/>
      <c r="F5" s="8"/>
      <c r="G5" s="8"/>
      <c r="H5" s="8"/>
      <c r="I5" s="8"/>
      <c r="J5" s="8"/>
      <c r="K5" s="8">
        <v>13156.5</v>
      </c>
      <c r="L5" s="8">
        <v>13156.5</v>
      </c>
      <c r="M5" s="8">
        <v>13156.5</v>
      </c>
      <c r="N5" s="8">
        <v>13156.5</v>
      </c>
      <c r="O5" s="8">
        <v>13156.5</v>
      </c>
      <c r="P5" s="8">
        <v>13156.5</v>
      </c>
      <c r="Q5" s="8">
        <v>13156.5</v>
      </c>
      <c r="R5" s="8">
        <v>13156.5</v>
      </c>
      <c r="S5" s="8">
        <v>13156.5</v>
      </c>
      <c r="T5" s="5"/>
      <c r="U5" s="5"/>
      <c r="V5" s="5"/>
    </row>
    <row r="6" spans="1:22" ht="16">
      <c r="A6" s="5"/>
      <c r="B6" s="9"/>
      <c r="C6" s="40">
        <f t="shared" si="1"/>
        <v>0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5"/>
      <c r="U6" s="5"/>
      <c r="V6" s="5"/>
    </row>
    <row r="7" spans="1:22" ht="16">
      <c r="A7" s="5"/>
      <c r="B7" s="8"/>
      <c r="C7" s="40">
        <f t="shared" si="1"/>
        <v>0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5"/>
      <c r="U7" s="5"/>
      <c r="V7" s="5"/>
    </row>
    <row r="8" spans="1:22" ht="16">
      <c r="A8" s="5"/>
      <c r="B8" s="9"/>
      <c r="C8" s="40">
        <f t="shared" si="1"/>
        <v>0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5"/>
      <c r="U8" s="5"/>
      <c r="V8" s="5"/>
    </row>
    <row r="9" spans="1:22" ht="16">
      <c r="A9" s="5"/>
      <c r="B9" s="9"/>
      <c r="C9" s="40">
        <f t="shared" si="1"/>
        <v>0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5"/>
      <c r="U9" s="5"/>
      <c r="V9" s="5"/>
    </row>
    <row r="10" spans="1:22" ht="16">
      <c r="A10" s="5"/>
      <c r="B10" s="9"/>
      <c r="C10" s="40">
        <f t="shared" si="1"/>
        <v>0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5"/>
      <c r="U10" s="5"/>
      <c r="V10" s="5"/>
    </row>
    <row r="11" spans="1:22" ht="16">
      <c r="A11" s="5"/>
      <c r="B11" s="9"/>
      <c r="C11" s="40">
        <f t="shared" si="1"/>
        <v>0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5"/>
      <c r="U11" s="5"/>
      <c r="V11" s="5"/>
    </row>
    <row r="12" spans="1:22" ht="16">
      <c r="A12" s="5"/>
      <c r="B12" s="9"/>
      <c r="C12" s="40">
        <f t="shared" si="1"/>
        <v>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5"/>
      <c r="U12" s="5"/>
      <c r="V12" s="5"/>
    </row>
    <row r="13" spans="1:22" ht="16">
      <c r="A13" s="5"/>
      <c r="B13" s="9"/>
      <c r="C13" s="40">
        <f t="shared" si="1"/>
        <v>0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5"/>
      <c r="U13" s="5"/>
      <c r="V13" s="5"/>
    </row>
    <row r="14" spans="1:22" ht="16">
      <c r="A14" s="5"/>
      <c r="B14" s="9"/>
      <c r="C14" s="40">
        <f t="shared" si="1"/>
        <v>0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5"/>
      <c r="U14" s="5"/>
      <c r="V14" s="5"/>
    </row>
    <row r="15" spans="1:22" ht="16">
      <c r="A15" s="5"/>
      <c r="B15" s="8"/>
      <c r="C15" s="40">
        <f t="shared" si="1"/>
        <v>0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5"/>
      <c r="U15" s="5"/>
      <c r="V15" s="5"/>
    </row>
    <row r="16" spans="1:22" ht="16">
      <c r="A16" s="5"/>
      <c r="B16" s="9"/>
      <c r="C16" s="40">
        <f t="shared" si="1"/>
        <v>0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5"/>
      <c r="U16" s="5"/>
      <c r="V16" s="5"/>
    </row>
    <row r="17" spans="1:22" ht="16">
      <c r="A17" s="5"/>
      <c r="B17" s="9"/>
      <c r="C17" s="40">
        <f t="shared" si="1"/>
        <v>0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5"/>
      <c r="U17" s="5"/>
      <c r="V17" s="5"/>
    </row>
    <row r="18" spans="1:22" ht="16">
      <c r="A18" s="5"/>
      <c r="B18" s="9"/>
      <c r="C18" s="40">
        <f t="shared" si="1"/>
        <v>0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5"/>
      <c r="U18" s="5"/>
      <c r="V18" s="5"/>
    </row>
    <row r="19" spans="1:22" ht="16">
      <c r="A19" s="5"/>
      <c r="B19" s="9"/>
      <c r="C19" s="40">
        <f t="shared" si="1"/>
        <v>0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5"/>
      <c r="U19" s="5"/>
      <c r="V19" s="5"/>
    </row>
    <row r="20" spans="1:22" ht="16">
      <c r="A20" s="5"/>
      <c r="B20" s="9"/>
      <c r="C20" s="40">
        <f t="shared" si="1"/>
        <v>0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5"/>
      <c r="U20" s="5"/>
      <c r="V20" s="5"/>
    </row>
    <row r="21" spans="1:22" ht="15.75" customHeight="1">
      <c r="A21" s="5"/>
      <c r="B21" s="9"/>
      <c r="C21" s="40">
        <f t="shared" si="1"/>
        <v>0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5"/>
      <c r="U21" s="5"/>
      <c r="V21" s="5"/>
    </row>
    <row r="22" spans="1:22" ht="15.75" customHeight="1">
      <c r="A22" s="5"/>
      <c r="B22" s="9"/>
      <c r="C22" s="40">
        <f t="shared" si="1"/>
        <v>0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5"/>
      <c r="U22" s="5"/>
      <c r="V22" s="5"/>
    </row>
    <row r="23" spans="1:22" ht="15.75" customHeight="1">
      <c r="A23" s="5"/>
      <c r="B23" s="9"/>
      <c r="C23" s="40">
        <f t="shared" si="1"/>
        <v>0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5"/>
      <c r="U23" s="5"/>
      <c r="V23" s="5"/>
    </row>
    <row r="24" spans="1:22" ht="15.75" customHeight="1">
      <c r="A24" s="5"/>
      <c r="B24" s="9"/>
      <c r="C24" s="40">
        <f t="shared" si="1"/>
        <v>0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5"/>
      <c r="U24" s="5"/>
      <c r="V24" s="5"/>
    </row>
    <row r="25" spans="1:22" ht="15.75" customHeight="1">
      <c r="A25" s="5"/>
      <c r="B25" s="9"/>
      <c r="C25" s="40">
        <f t="shared" si="1"/>
        <v>0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5"/>
      <c r="U25" s="5"/>
      <c r="V25" s="5"/>
    </row>
    <row r="26" spans="1:22" ht="15.75" customHeight="1">
      <c r="A26" s="5"/>
      <c r="B26" s="9"/>
      <c r="C26" s="40">
        <f t="shared" si="1"/>
        <v>0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5"/>
      <c r="U26" s="5"/>
      <c r="V26" s="5"/>
    </row>
    <row r="27" spans="1:22" ht="15.75" customHeight="1">
      <c r="A27" s="5"/>
      <c r="B27" s="9"/>
      <c r="C27" s="40">
        <f t="shared" si="1"/>
        <v>0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5"/>
      <c r="U27" s="5"/>
      <c r="V27" s="5"/>
    </row>
    <row r="28" spans="1:22" ht="15.75" customHeight="1">
      <c r="A28" s="5"/>
      <c r="B28" s="9"/>
      <c r="C28" s="40">
        <f t="shared" si="1"/>
        <v>0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5"/>
      <c r="U28" s="5"/>
      <c r="V28" s="5"/>
    </row>
    <row r="29" spans="1:22" ht="15.75" customHeight="1">
      <c r="A29" s="5"/>
      <c r="B29" s="9"/>
      <c r="C29" s="40">
        <f t="shared" si="1"/>
        <v>0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5"/>
      <c r="U29" s="5"/>
      <c r="V29" s="5"/>
    </row>
    <row r="30" spans="1:22" ht="15.75" customHeight="1">
      <c r="A30" s="5"/>
      <c r="B30" s="9"/>
      <c r="C30" s="40">
        <f t="shared" si="1"/>
        <v>0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5"/>
      <c r="U30" s="5"/>
      <c r="V30" s="5"/>
    </row>
    <row r="31" spans="1:22" ht="15.75" customHeight="1">
      <c r="A31" s="5"/>
      <c r="B31" s="9"/>
      <c r="C31" s="40">
        <f t="shared" si="1"/>
        <v>0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5"/>
      <c r="U31" s="5"/>
      <c r="V31" s="5"/>
    </row>
    <row r="32" spans="1:22" ht="15.75" customHeight="1">
      <c r="A32" s="5"/>
      <c r="B32" s="9"/>
      <c r="C32" s="40">
        <f t="shared" si="1"/>
        <v>0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5"/>
      <c r="U32" s="5"/>
      <c r="V32" s="5"/>
    </row>
    <row r="33" spans="1:22" ht="15.75" customHeight="1">
      <c r="A33" s="5"/>
      <c r="B33" s="9"/>
      <c r="C33" s="40">
        <f t="shared" si="1"/>
        <v>0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5"/>
      <c r="U33" s="5"/>
      <c r="V33" s="5"/>
    </row>
    <row r="34" spans="1:22" ht="15.75" customHeight="1">
      <c r="A34" s="5"/>
      <c r="B34" s="9"/>
      <c r="C34" s="40">
        <f t="shared" si="1"/>
        <v>0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5"/>
      <c r="U34" s="5"/>
      <c r="V34" s="5"/>
    </row>
    <row r="35" spans="1:22" ht="15.75" customHeight="1">
      <c r="A35" s="5"/>
      <c r="B35" s="9"/>
      <c r="C35" s="40">
        <f t="shared" si="1"/>
        <v>0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5"/>
      <c r="U35" s="5"/>
      <c r="V35" s="5"/>
    </row>
    <row r="36" spans="1:22" ht="15.75" customHeight="1">
      <c r="A36" s="5"/>
      <c r="B36" s="9"/>
      <c r="C36" s="40">
        <f t="shared" si="1"/>
        <v>0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5"/>
      <c r="U36" s="5"/>
      <c r="V36" s="5"/>
    </row>
    <row r="37" spans="1:22" ht="15.75" customHeight="1">
      <c r="A37" s="5"/>
      <c r="B37" s="9"/>
      <c r="C37" s="40">
        <f t="shared" si="1"/>
        <v>0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5"/>
      <c r="U37" s="5"/>
      <c r="V37" s="5"/>
    </row>
    <row r="38" spans="1:22" ht="15.75" customHeight="1">
      <c r="A38" s="5"/>
      <c r="B38" s="9"/>
      <c r="C38" s="40">
        <f t="shared" si="1"/>
        <v>0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5"/>
      <c r="U38" s="5"/>
      <c r="V38" s="5"/>
    </row>
    <row r="39" spans="1:22" ht="15.75" customHeight="1">
      <c r="A39" s="5"/>
      <c r="B39" s="9"/>
      <c r="C39" s="40">
        <f t="shared" si="1"/>
        <v>0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5"/>
      <c r="U39" s="5"/>
      <c r="V39" s="5"/>
    </row>
    <row r="40" spans="1:22" ht="15.75" customHeight="1">
      <c r="A40" s="5"/>
      <c r="B40" s="9"/>
      <c r="C40" s="40">
        <f t="shared" si="1"/>
        <v>0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5"/>
      <c r="U40" s="5"/>
      <c r="V40" s="5"/>
    </row>
    <row r="41" spans="1:22" ht="15.75" customHeight="1">
      <c r="A41" s="5"/>
      <c r="B41" s="9"/>
      <c r="C41" s="40">
        <f t="shared" si="1"/>
        <v>0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5"/>
      <c r="U41" s="5"/>
      <c r="V41" s="5"/>
    </row>
    <row r="42" spans="1:22" ht="15.75" customHeight="1">
      <c r="A42" s="5"/>
      <c r="B42" s="9"/>
      <c r="C42" s="40">
        <f t="shared" si="1"/>
        <v>0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5"/>
      <c r="U42" s="5"/>
      <c r="V42" s="5"/>
    </row>
    <row r="43" spans="1:22" ht="15.75" customHeight="1">
      <c r="A43" s="5"/>
      <c r="B43" s="9"/>
      <c r="C43" s="40">
        <f t="shared" si="1"/>
        <v>0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5"/>
      <c r="U43" s="5"/>
      <c r="V43" s="5"/>
    </row>
    <row r="44" spans="1:22" ht="15.75" customHeight="1">
      <c r="A44" s="5"/>
      <c r="B44" s="9"/>
      <c r="C44" s="40">
        <f t="shared" si="1"/>
        <v>0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5"/>
      <c r="U44" s="5"/>
      <c r="V44" s="5"/>
    </row>
    <row r="45" spans="1:22" ht="15.75" customHeight="1">
      <c r="A45" s="5"/>
      <c r="B45" s="9"/>
      <c r="C45" s="40">
        <f t="shared" si="1"/>
        <v>0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5"/>
      <c r="U45" s="5"/>
      <c r="V45" s="5"/>
    </row>
    <row r="46" spans="1:22" ht="15.75" customHeight="1">
      <c r="A46" s="5"/>
      <c r="B46" s="9"/>
      <c r="C46" s="40">
        <f t="shared" si="1"/>
        <v>0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5"/>
      <c r="U46" s="5"/>
      <c r="V46" s="5"/>
    </row>
    <row r="47" spans="1:22" ht="15.75" customHeight="1">
      <c r="A47" s="5"/>
      <c r="B47" s="9"/>
      <c r="C47" s="40">
        <f t="shared" si="1"/>
        <v>0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5"/>
      <c r="U47" s="5"/>
      <c r="V47" s="5"/>
    </row>
    <row r="48" spans="1:22" ht="15.75" customHeight="1">
      <c r="A48" s="5"/>
      <c r="B48" s="9"/>
      <c r="C48" s="40">
        <f t="shared" si="1"/>
        <v>0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5"/>
      <c r="U48" s="5"/>
      <c r="V48" s="5"/>
    </row>
    <row r="49" spans="1:22" ht="15.75" customHeight="1">
      <c r="A49" s="5"/>
      <c r="B49" s="9"/>
      <c r="C49" s="40">
        <f t="shared" si="1"/>
        <v>0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5"/>
      <c r="U49" s="5"/>
      <c r="V49" s="5"/>
    </row>
    <row r="50" spans="1:22" ht="15.75" customHeight="1">
      <c r="A50" s="5"/>
      <c r="B50" s="9"/>
      <c r="C50" s="40">
        <f t="shared" si="1"/>
        <v>0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5"/>
      <c r="U50" s="5"/>
      <c r="V50" s="5"/>
    </row>
    <row r="51" spans="1:22" ht="15.75" customHeight="1">
      <c r="A51" s="5"/>
      <c r="B51" s="9"/>
      <c r="C51" s="40">
        <f t="shared" si="1"/>
        <v>0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5"/>
      <c r="U51" s="5"/>
      <c r="V51" s="5"/>
    </row>
    <row r="52" spans="1:22" ht="15.75" customHeight="1">
      <c r="A52" s="5"/>
      <c r="B52" s="9"/>
      <c r="C52" s="40">
        <f t="shared" si="1"/>
        <v>0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5"/>
      <c r="U52" s="5"/>
      <c r="V52" s="5"/>
    </row>
    <row r="53" spans="1:22" ht="15.75" customHeight="1">
      <c r="A53" s="5"/>
      <c r="B53" s="9"/>
      <c r="C53" s="40">
        <f t="shared" si="1"/>
        <v>0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5"/>
      <c r="U53" s="5"/>
      <c r="V53" s="5"/>
    </row>
    <row r="54" spans="1:22" ht="15.75" customHeight="1">
      <c r="A54" s="5"/>
      <c r="B54" s="9"/>
      <c r="C54" s="40">
        <f t="shared" si="1"/>
        <v>0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5"/>
      <c r="U54" s="5"/>
      <c r="V54" s="5"/>
    </row>
    <row r="55" spans="1:22" ht="15.75" customHeight="1">
      <c r="A55" s="5"/>
      <c r="B55" s="9"/>
      <c r="C55" s="40">
        <f t="shared" si="1"/>
        <v>0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5"/>
      <c r="U55" s="5"/>
      <c r="V55" s="5"/>
    </row>
    <row r="56" spans="1:22" ht="15.75" customHeight="1">
      <c r="A56" s="5"/>
      <c r="B56" s="9"/>
      <c r="C56" s="40">
        <f t="shared" si="1"/>
        <v>0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5"/>
      <c r="U56" s="5"/>
      <c r="V56" s="5"/>
    </row>
    <row r="57" spans="1:22" ht="15.75" customHeight="1">
      <c r="A57" s="5"/>
      <c r="B57" s="9"/>
      <c r="C57" s="40">
        <f t="shared" si="1"/>
        <v>0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5"/>
      <c r="U57" s="5"/>
      <c r="V57" s="5"/>
    </row>
    <row r="58" spans="1:22" ht="15.75" customHeight="1">
      <c r="A58" s="5"/>
      <c r="B58" s="9"/>
      <c r="C58" s="40">
        <f t="shared" si="1"/>
        <v>0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5"/>
      <c r="U58" s="5"/>
      <c r="V58" s="5"/>
    </row>
    <row r="59" spans="1:22" ht="15.75" customHeight="1">
      <c r="A59" s="5"/>
      <c r="B59" s="9"/>
      <c r="C59" s="40">
        <f t="shared" si="1"/>
        <v>0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5"/>
      <c r="U59" s="5"/>
      <c r="V59" s="5"/>
    </row>
    <row r="60" spans="1:22" ht="15.75" customHeight="1">
      <c r="A60" s="5"/>
      <c r="B60" s="9"/>
      <c r="C60" s="40">
        <f t="shared" si="1"/>
        <v>0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5"/>
      <c r="U60" s="5"/>
      <c r="V60" s="5"/>
    </row>
    <row r="61" spans="1:22" ht="15.75" customHeight="1">
      <c r="A61" s="5"/>
      <c r="B61" s="9"/>
      <c r="C61" s="40">
        <f t="shared" si="1"/>
        <v>0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5"/>
      <c r="U61" s="5"/>
      <c r="V61" s="5"/>
    </row>
    <row r="62" spans="1:22" ht="15.75" customHeight="1">
      <c r="A62" s="5"/>
      <c r="B62" s="9"/>
      <c r="C62" s="40">
        <f t="shared" si="1"/>
        <v>0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5"/>
      <c r="U62" s="5"/>
      <c r="V62" s="5"/>
    </row>
    <row r="63" spans="1:22" ht="15.75" customHeight="1">
      <c r="A63" s="5"/>
      <c r="B63" s="9"/>
      <c r="C63" s="40">
        <f t="shared" si="1"/>
        <v>0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5"/>
      <c r="U63" s="5"/>
      <c r="V63" s="5"/>
    </row>
    <row r="64" spans="1:22" ht="15.75" customHeight="1">
      <c r="A64" s="5"/>
      <c r="B64" s="9"/>
      <c r="C64" s="40">
        <f t="shared" si="1"/>
        <v>0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5"/>
      <c r="U64" s="5"/>
      <c r="V64" s="5"/>
    </row>
    <row r="65" spans="1:22" ht="15.75" customHeight="1">
      <c r="A65" s="5"/>
      <c r="B65" s="9"/>
      <c r="C65" s="40">
        <f t="shared" si="1"/>
        <v>0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5"/>
      <c r="U65" s="5"/>
      <c r="V65" s="5"/>
    </row>
    <row r="66" spans="1:22" ht="15.75" customHeight="1">
      <c r="A66" s="5"/>
      <c r="B66" s="9"/>
      <c r="C66" s="40">
        <f t="shared" si="1"/>
        <v>0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5"/>
      <c r="U66" s="5"/>
      <c r="V66" s="5"/>
    </row>
    <row r="67" spans="1:22" ht="15.75" customHeight="1">
      <c r="A67" s="5"/>
      <c r="B67" s="9"/>
      <c r="C67" s="40">
        <f t="shared" si="1"/>
        <v>0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5"/>
      <c r="U67" s="5"/>
      <c r="V67" s="5"/>
    </row>
    <row r="68" spans="1:22" ht="15.75" customHeight="1">
      <c r="A68" s="5"/>
      <c r="B68" s="6"/>
      <c r="C68" s="40">
        <f t="shared" si="1"/>
        <v>0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5"/>
      <c r="U68" s="5"/>
      <c r="V68" s="5"/>
    </row>
    <row r="69" spans="1:22" ht="15.75" customHeight="1">
      <c r="A69" s="5"/>
      <c r="B69" s="6"/>
      <c r="C69" s="5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5"/>
      <c r="Q69" s="5"/>
      <c r="R69" s="5"/>
      <c r="S69" s="5"/>
      <c r="T69" s="5"/>
      <c r="U69" s="5"/>
      <c r="V69" s="5"/>
    </row>
    <row r="70" spans="1:22" ht="15.75" customHeight="1">
      <c r="A70" s="5"/>
      <c r="B70" s="6"/>
      <c r="C70" s="5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5"/>
      <c r="Q70" s="5"/>
      <c r="R70" s="5"/>
      <c r="S70" s="5"/>
      <c r="T70" s="5"/>
      <c r="U70" s="5"/>
      <c r="V70" s="5"/>
    </row>
    <row r="71" spans="1:22" ht="15.75" customHeight="1">
      <c r="A71" s="5"/>
      <c r="B71" s="6"/>
      <c r="C71" s="5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5"/>
      <c r="Q71" s="5"/>
      <c r="R71" s="5"/>
      <c r="S71" s="5"/>
      <c r="T71" s="5"/>
      <c r="U71" s="5"/>
      <c r="V71" s="5"/>
    </row>
    <row r="72" spans="1:22" ht="15.75" customHeight="1">
      <c r="A72" s="5"/>
      <c r="B72" s="6"/>
      <c r="C72" s="5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5"/>
      <c r="Q72" s="5"/>
      <c r="R72" s="5"/>
      <c r="S72" s="5"/>
      <c r="T72" s="5"/>
      <c r="U72" s="5"/>
      <c r="V72" s="5"/>
    </row>
    <row r="73" spans="1:22" ht="15.75" customHeight="1">
      <c r="A73" s="5"/>
      <c r="B73" s="6"/>
      <c r="C73" s="5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5"/>
      <c r="Q73" s="5"/>
      <c r="R73" s="5"/>
      <c r="S73" s="5"/>
      <c r="T73" s="5"/>
      <c r="U73" s="5"/>
      <c r="V73" s="5"/>
    </row>
    <row r="74" spans="1:22" ht="15.75" customHeight="1">
      <c r="A74" s="5"/>
      <c r="B74" s="6"/>
      <c r="C74" s="5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5"/>
      <c r="Q74" s="5"/>
      <c r="R74" s="5"/>
      <c r="S74" s="5"/>
      <c r="T74" s="5"/>
      <c r="U74" s="5"/>
      <c r="V74" s="5"/>
    </row>
    <row r="75" spans="1:22" ht="15.75" customHeight="1">
      <c r="A75" s="5"/>
      <c r="B75" s="6"/>
      <c r="C75" s="5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5"/>
      <c r="Q75" s="5"/>
      <c r="R75" s="5"/>
      <c r="S75" s="5"/>
      <c r="T75" s="5"/>
      <c r="U75" s="5"/>
      <c r="V75" s="5"/>
    </row>
    <row r="76" spans="1:22" ht="15.75" customHeight="1">
      <c r="A76" s="5"/>
      <c r="B76" s="6"/>
      <c r="C76" s="5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5"/>
      <c r="Q76" s="5"/>
      <c r="R76" s="5"/>
      <c r="S76" s="5"/>
      <c r="T76" s="5"/>
      <c r="U76" s="5"/>
      <c r="V76" s="5"/>
    </row>
    <row r="77" spans="1:22" ht="15.75" customHeight="1">
      <c r="A77" s="5"/>
      <c r="B77" s="6"/>
      <c r="C77" s="5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5"/>
      <c r="Q77" s="5"/>
      <c r="R77" s="5"/>
      <c r="S77" s="5"/>
      <c r="T77" s="5"/>
      <c r="U77" s="5"/>
      <c r="V77" s="5"/>
    </row>
    <row r="78" spans="1:22" ht="15.75" customHeight="1">
      <c r="A78" s="5"/>
      <c r="B78" s="6"/>
      <c r="C78" s="5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5"/>
      <c r="Q78" s="5"/>
      <c r="R78" s="5"/>
      <c r="S78" s="5"/>
      <c r="T78" s="5"/>
      <c r="U78" s="5"/>
      <c r="V78" s="5"/>
    </row>
    <row r="79" spans="1:22" ht="15.75" customHeight="1">
      <c r="A79" s="5"/>
      <c r="B79" s="6"/>
      <c r="C79" s="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5"/>
      <c r="Q79" s="5"/>
      <c r="R79" s="5"/>
      <c r="S79" s="5"/>
      <c r="T79" s="5"/>
      <c r="U79" s="5"/>
      <c r="V79" s="5"/>
    </row>
    <row r="80" spans="1:22" ht="15.75" customHeight="1">
      <c r="A80" s="5"/>
      <c r="B80" s="6"/>
      <c r="C80" s="5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5"/>
      <c r="Q80" s="5"/>
      <c r="R80" s="5"/>
      <c r="S80" s="5"/>
      <c r="T80" s="5"/>
      <c r="U80" s="5"/>
      <c r="V80" s="5"/>
    </row>
    <row r="81" spans="1:22" ht="15.75" customHeight="1">
      <c r="A81" s="5"/>
      <c r="B81" s="6"/>
      <c r="C81" s="5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5"/>
      <c r="Q81" s="5"/>
      <c r="R81" s="5"/>
      <c r="S81" s="5"/>
      <c r="T81" s="5"/>
      <c r="U81" s="5"/>
      <c r="V81" s="5"/>
    </row>
    <row r="82" spans="1:22" ht="15.75" customHeight="1">
      <c r="A82" s="5"/>
      <c r="B82" s="6"/>
      <c r="C82" s="5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5"/>
      <c r="Q82" s="5"/>
      <c r="R82" s="5"/>
      <c r="S82" s="5"/>
      <c r="T82" s="5"/>
      <c r="U82" s="5"/>
      <c r="V82" s="5"/>
    </row>
    <row r="83" spans="1:22" ht="15.75" customHeight="1">
      <c r="A83" s="5"/>
      <c r="B83" s="6"/>
      <c r="C83" s="5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5"/>
      <c r="Q83" s="5"/>
      <c r="R83" s="5"/>
      <c r="S83" s="5"/>
      <c r="T83" s="5"/>
      <c r="U83" s="5"/>
      <c r="V83" s="5"/>
    </row>
    <row r="84" spans="1:22" ht="15.75" customHeight="1">
      <c r="A84" s="5"/>
      <c r="B84" s="6"/>
      <c r="C84" s="5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5"/>
      <c r="Q84" s="5"/>
      <c r="R84" s="5"/>
      <c r="S84" s="5"/>
      <c r="T84" s="5"/>
      <c r="U84" s="5"/>
      <c r="V84" s="5"/>
    </row>
    <row r="85" spans="1:22" ht="15.75" customHeight="1">
      <c r="A85" s="5"/>
      <c r="B85" s="6"/>
      <c r="C85" s="5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5"/>
      <c r="Q85" s="5"/>
      <c r="R85" s="5"/>
      <c r="S85" s="5"/>
      <c r="T85" s="5"/>
      <c r="U85" s="5"/>
      <c r="V85" s="5"/>
    </row>
    <row r="86" spans="1:22" ht="15.75" customHeight="1">
      <c r="A86" s="5"/>
      <c r="B86" s="6"/>
      <c r="C86" s="5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5"/>
      <c r="Q86" s="5"/>
      <c r="R86" s="5"/>
      <c r="S86" s="5"/>
      <c r="T86" s="5"/>
      <c r="U86" s="5"/>
      <c r="V86" s="5"/>
    </row>
    <row r="87" spans="1:22" ht="15.75" customHeight="1">
      <c r="A87" s="5"/>
      <c r="B87" s="6"/>
      <c r="C87" s="5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5"/>
      <c r="Q87" s="5"/>
      <c r="R87" s="5"/>
      <c r="S87" s="5"/>
      <c r="T87" s="5"/>
      <c r="U87" s="5"/>
      <c r="V87" s="5"/>
    </row>
    <row r="88" spans="1:22" ht="15.75" customHeight="1">
      <c r="A88" s="5"/>
      <c r="B88" s="6"/>
      <c r="C88" s="5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5"/>
      <c r="Q88" s="5"/>
      <c r="R88" s="5"/>
      <c r="S88" s="5"/>
      <c r="T88" s="5"/>
      <c r="U88" s="5"/>
      <c r="V88" s="5"/>
    </row>
    <row r="89" spans="1:22" ht="15.75" customHeight="1">
      <c r="A89" s="5"/>
      <c r="B89" s="6"/>
      <c r="C89" s="5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5"/>
      <c r="Q89" s="5"/>
      <c r="R89" s="5"/>
      <c r="S89" s="5"/>
      <c r="T89" s="5"/>
      <c r="U89" s="5"/>
      <c r="V89" s="5"/>
    </row>
    <row r="90" spans="1:22" ht="15.75" customHeight="1">
      <c r="A90" s="5"/>
      <c r="B90" s="6"/>
      <c r="C90" s="5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5"/>
      <c r="Q90" s="5"/>
      <c r="R90" s="5"/>
      <c r="S90" s="5"/>
      <c r="T90" s="5"/>
      <c r="U90" s="5"/>
      <c r="V90" s="5"/>
    </row>
    <row r="91" spans="1:22" ht="15.75" customHeight="1">
      <c r="A91" s="5"/>
      <c r="B91" s="6"/>
      <c r="C91" s="5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5"/>
      <c r="Q91" s="5"/>
      <c r="R91" s="5"/>
      <c r="S91" s="5"/>
      <c r="T91" s="5"/>
      <c r="U91" s="5"/>
      <c r="V91" s="5"/>
    </row>
    <row r="92" spans="1:22" ht="15.75" customHeight="1">
      <c r="A92" s="5"/>
      <c r="B92" s="6"/>
      <c r="C92" s="5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5"/>
      <c r="Q92" s="5"/>
      <c r="R92" s="5"/>
      <c r="S92" s="5"/>
      <c r="T92" s="5"/>
      <c r="U92" s="5"/>
      <c r="V92" s="5"/>
    </row>
    <row r="93" spans="1:22" ht="15.75" customHeight="1">
      <c r="A93" s="5"/>
      <c r="B93" s="6"/>
      <c r="C93" s="5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5"/>
      <c r="Q93" s="5"/>
      <c r="R93" s="5"/>
      <c r="S93" s="5"/>
      <c r="T93" s="5"/>
      <c r="U93" s="5"/>
      <c r="V93" s="5"/>
    </row>
    <row r="94" spans="1:22" ht="15.75" customHeight="1">
      <c r="A94" s="5"/>
      <c r="B94" s="6"/>
      <c r="C94" s="5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5"/>
      <c r="Q94" s="5"/>
      <c r="R94" s="5"/>
      <c r="S94" s="5"/>
      <c r="T94" s="5"/>
      <c r="U94" s="5"/>
      <c r="V94" s="5"/>
    </row>
    <row r="95" spans="1:22" ht="15.75" customHeight="1">
      <c r="A95" s="5"/>
      <c r="B95" s="6"/>
      <c r="C95" s="5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5"/>
      <c r="Q95" s="5"/>
      <c r="R95" s="5"/>
      <c r="S95" s="5"/>
      <c r="T95" s="5"/>
      <c r="U95" s="5"/>
      <c r="V95" s="5"/>
    </row>
    <row r="96" spans="1:22" ht="15.75" customHeight="1">
      <c r="A96" s="5"/>
      <c r="B96" s="6"/>
      <c r="C96" s="5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5"/>
      <c r="Q96" s="5"/>
      <c r="R96" s="5"/>
      <c r="S96" s="5"/>
      <c r="T96" s="5"/>
      <c r="U96" s="5"/>
      <c r="V96" s="5"/>
    </row>
    <row r="97" spans="1:22" ht="15.75" customHeight="1">
      <c r="A97" s="5"/>
      <c r="B97" s="6"/>
      <c r="C97" s="5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5"/>
      <c r="Q97" s="5"/>
      <c r="R97" s="5"/>
      <c r="S97" s="5"/>
      <c r="T97" s="5"/>
      <c r="U97" s="5"/>
      <c r="V97" s="5"/>
    </row>
    <row r="98" spans="1:22" ht="15.75" customHeight="1">
      <c r="A98" s="5"/>
      <c r="B98" s="6"/>
      <c r="C98" s="5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5"/>
      <c r="Q98" s="5"/>
      <c r="R98" s="5"/>
      <c r="S98" s="5"/>
      <c r="T98" s="5"/>
      <c r="U98" s="5"/>
      <c r="V98" s="5"/>
    </row>
    <row r="99" spans="1:22" ht="15.75" customHeight="1">
      <c r="A99" s="5"/>
      <c r="B99" s="6"/>
      <c r="C99" s="5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5"/>
      <c r="Q99" s="5"/>
      <c r="R99" s="5"/>
      <c r="S99" s="5"/>
      <c r="T99" s="5"/>
      <c r="U99" s="5"/>
      <c r="V99" s="5"/>
    </row>
    <row r="100" spans="1:22" ht="15.75" customHeight="1">
      <c r="A100" s="5"/>
      <c r="B100" s="6"/>
      <c r="C100" s="5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5"/>
      <c r="Q100" s="5"/>
      <c r="R100" s="5"/>
      <c r="S100" s="5"/>
      <c r="T100" s="5"/>
      <c r="U100" s="5"/>
      <c r="V100" s="5"/>
    </row>
    <row r="101" spans="1:22" ht="15.75" customHeight="1">
      <c r="A101" s="5"/>
      <c r="B101" s="6"/>
      <c r="C101" s="5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5"/>
      <c r="Q101" s="5"/>
      <c r="R101" s="5"/>
      <c r="S101" s="5"/>
      <c r="T101" s="5"/>
      <c r="U101" s="5"/>
      <c r="V101" s="5"/>
    </row>
    <row r="102" spans="1:22" ht="15.75" customHeight="1">
      <c r="A102" s="5"/>
      <c r="B102" s="6"/>
      <c r="C102" s="5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5"/>
      <c r="Q102" s="5"/>
      <c r="R102" s="5"/>
      <c r="S102" s="5"/>
      <c r="T102" s="5"/>
      <c r="U102" s="5"/>
      <c r="V102" s="5"/>
    </row>
    <row r="103" spans="1:22" ht="15.75" customHeight="1">
      <c r="A103" s="5"/>
      <c r="B103" s="6"/>
      <c r="C103" s="5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5"/>
      <c r="Q103" s="5"/>
      <c r="R103" s="5"/>
      <c r="S103" s="5"/>
      <c r="T103" s="5"/>
      <c r="U103" s="5"/>
      <c r="V103" s="5"/>
    </row>
    <row r="104" spans="1:22" ht="15.75" customHeight="1">
      <c r="A104" s="5"/>
      <c r="B104" s="6"/>
      <c r="C104" s="5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5"/>
      <c r="Q104" s="5"/>
      <c r="R104" s="5"/>
      <c r="S104" s="5"/>
      <c r="T104" s="5"/>
      <c r="U104" s="5"/>
      <c r="V104" s="5"/>
    </row>
    <row r="105" spans="1:22" ht="15.75" customHeight="1">
      <c r="A105" s="5"/>
      <c r="B105" s="6"/>
      <c r="C105" s="5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5"/>
      <c r="Q105" s="5"/>
      <c r="R105" s="5"/>
      <c r="S105" s="5"/>
      <c r="T105" s="5"/>
      <c r="U105" s="5"/>
      <c r="V105" s="5"/>
    </row>
    <row r="106" spans="1:22" ht="15.75" customHeight="1">
      <c r="A106" s="5"/>
      <c r="B106" s="6"/>
      <c r="C106" s="5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5"/>
      <c r="Q106" s="5"/>
      <c r="R106" s="5"/>
      <c r="S106" s="5"/>
      <c r="T106" s="5"/>
      <c r="U106" s="5"/>
      <c r="V106" s="5"/>
    </row>
    <row r="107" spans="1:22" ht="15.75" customHeight="1">
      <c r="A107" s="5"/>
      <c r="B107" s="6"/>
      <c r="C107" s="5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5"/>
      <c r="Q107" s="5"/>
      <c r="R107" s="5"/>
      <c r="S107" s="5"/>
      <c r="T107" s="5"/>
      <c r="U107" s="5"/>
      <c r="V107" s="5"/>
    </row>
    <row r="108" spans="1:22" ht="15.75" customHeight="1">
      <c r="A108" s="5"/>
      <c r="B108" s="6"/>
      <c r="C108" s="5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5"/>
      <c r="Q108" s="5"/>
      <c r="R108" s="5"/>
      <c r="S108" s="5"/>
      <c r="T108" s="5"/>
      <c r="U108" s="5"/>
      <c r="V108" s="5"/>
    </row>
    <row r="109" spans="1:22" ht="15.75" customHeight="1">
      <c r="A109" s="5"/>
      <c r="B109" s="6"/>
      <c r="C109" s="5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5"/>
      <c r="Q109" s="5"/>
      <c r="R109" s="5"/>
      <c r="S109" s="5"/>
      <c r="T109" s="5"/>
      <c r="U109" s="5"/>
      <c r="V109" s="5"/>
    </row>
    <row r="110" spans="1:22" ht="15.75" customHeight="1">
      <c r="A110" s="5"/>
      <c r="B110" s="6"/>
      <c r="C110" s="5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5"/>
      <c r="Q110" s="5"/>
      <c r="R110" s="5"/>
      <c r="S110" s="5"/>
      <c r="T110" s="5"/>
      <c r="U110" s="5"/>
      <c r="V110" s="5"/>
    </row>
    <row r="111" spans="1:22" ht="15.75" customHeight="1">
      <c r="A111" s="5"/>
      <c r="B111" s="6"/>
      <c r="C111" s="5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5"/>
      <c r="Q111" s="5"/>
      <c r="R111" s="5"/>
      <c r="S111" s="5"/>
      <c r="T111" s="5"/>
      <c r="U111" s="5"/>
      <c r="V111" s="5"/>
    </row>
    <row r="112" spans="1:22" ht="15.75" customHeight="1">
      <c r="A112" s="5"/>
      <c r="B112" s="6"/>
      <c r="C112" s="5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5"/>
      <c r="Q112" s="5"/>
      <c r="R112" s="5"/>
      <c r="S112" s="5"/>
      <c r="T112" s="5"/>
      <c r="U112" s="5"/>
      <c r="V112" s="5"/>
    </row>
    <row r="113" spans="1:22" ht="15.75" customHeight="1">
      <c r="A113" s="5"/>
      <c r="B113" s="6"/>
      <c r="C113" s="5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5"/>
      <c r="Q113" s="5"/>
      <c r="R113" s="5"/>
      <c r="S113" s="5"/>
      <c r="T113" s="5"/>
      <c r="U113" s="5"/>
      <c r="V113" s="5"/>
    </row>
    <row r="114" spans="1:22" ht="15.75" customHeight="1">
      <c r="A114" s="5"/>
      <c r="B114" s="6"/>
      <c r="C114" s="5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5"/>
      <c r="Q114" s="5"/>
      <c r="R114" s="5"/>
      <c r="S114" s="5"/>
      <c r="T114" s="5"/>
      <c r="U114" s="5"/>
      <c r="V114" s="5"/>
    </row>
    <row r="115" spans="1:22" ht="15.75" customHeight="1">
      <c r="A115" s="5"/>
      <c r="B115" s="6"/>
      <c r="C115" s="5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5"/>
      <c r="Q115" s="5"/>
      <c r="R115" s="5"/>
      <c r="S115" s="5"/>
      <c r="T115" s="5"/>
      <c r="U115" s="5"/>
      <c r="V115" s="5"/>
    </row>
    <row r="116" spans="1:22" ht="15.75" customHeight="1">
      <c r="A116" s="5"/>
      <c r="B116" s="6"/>
      <c r="C116" s="5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5"/>
      <c r="Q116" s="5"/>
      <c r="R116" s="5"/>
      <c r="S116" s="5"/>
      <c r="T116" s="5"/>
      <c r="U116" s="5"/>
      <c r="V116" s="5"/>
    </row>
    <row r="117" spans="1:22" ht="15.75" customHeight="1">
      <c r="A117" s="5"/>
      <c r="B117" s="6"/>
      <c r="C117" s="5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5"/>
      <c r="Q117" s="5"/>
      <c r="R117" s="5"/>
      <c r="S117" s="5"/>
      <c r="T117" s="5"/>
      <c r="U117" s="5"/>
      <c r="V117" s="5"/>
    </row>
    <row r="118" spans="1:22" ht="15.75" customHeight="1">
      <c r="A118" s="5"/>
      <c r="B118" s="6"/>
      <c r="C118" s="5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5"/>
      <c r="Q118" s="5"/>
      <c r="R118" s="5"/>
      <c r="S118" s="5"/>
      <c r="T118" s="5"/>
      <c r="U118" s="5"/>
      <c r="V118" s="5"/>
    </row>
    <row r="119" spans="1:22" ht="15.75" customHeight="1">
      <c r="A119" s="5"/>
      <c r="B119" s="6"/>
      <c r="C119" s="5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5"/>
      <c r="Q119" s="5"/>
      <c r="R119" s="5"/>
      <c r="S119" s="5"/>
      <c r="T119" s="5"/>
      <c r="U119" s="5"/>
      <c r="V119" s="5"/>
    </row>
    <row r="120" spans="1:22" ht="15.75" customHeight="1">
      <c r="A120" s="5"/>
      <c r="B120" s="6"/>
      <c r="C120" s="5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5"/>
      <c r="Q120" s="5"/>
      <c r="R120" s="5"/>
      <c r="S120" s="5"/>
      <c r="T120" s="5"/>
      <c r="U120" s="5"/>
      <c r="V120" s="5"/>
    </row>
    <row r="121" spans="1:22" ht="15.75" customHeight="1">
      <c r="A121" s="5"/>
      <c r="B121" s="6"/>
      <c r="C121" s="5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5"/>
      <c r="Q121" s="5"/>
      <c r="R121" s="5"/>
      <c r="S121" s="5"/>
      <c r="T121" s="5"/>
      <c r="U121" s="5"/>
      <c r="V121" s="5"/>
    </row>
    <row r="122" spans="1:22" ht="15.75" customHeight="1">
      <c r="A122" s="5"/>
      <c r="B122" s="6"/>
      <c r="C122" s="5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5"/>
      <c r="Q122" s="5"/>
      <c r="R122" s="5"/>
      <c r="S122" s="5"/>
      <c r="T122" s="5"/>
      <c r="U122" s="5"/>
      <c r="V122" s="5"/>
    </row>
    <row r="123" spans="1:22" ht="15.75" customHeight="1">
      <c r="A123" s="5"/>
      <c r="B123" s="6"/>
      <c r="C123" s="5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5"/>
      <c r="Q123" s="5"/>
      <c r="R123" s="5"/>
      <c r="S123" s="5"/>
      <c r="T123" s="5"/>
      <c r="U123" s="5"/>
      <c r="V123" s="5"/>
    </row>
    <row r="124" spans="1:22" ht="15.75" customHeight="1">
      <c r="A124" s="5"/>
      <c r="B124" s="6"/>
      <c r="C124" s="5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5"/>
      <c r="Q124" s="5"/>
      <c r="R124" s="5"/>
      <c r="S124" s="5"/>
      <c r="T124" s="5"/>
      <c r="U124" s="5"/>
      <c r="V124" s="5"/>
    </row>
    <row r="125" spans="1:22" ht="15.75" customHeight="1">
      <c r="A125" s="5"/>
      <c r="B125" s="6"/>
      <c r="C125" s="5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5"/>
      <c r="Q125" s="5"/>
      <c r="R125" s="5"/>
      <c r="S125" s="5"/>
      <c r="T125" s="5"/>
      <c r="U125" s="5"/>
      <c r="V125" s="5"/>
    </row>
    <row r="126" spans="1:22" ht="15.75" customHeight="1">
      <c r="A126" s="5"/>
      <c r="B126" s="6"/>
      <c r="C126" s="5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5"/>
      <c r="Q126" s="5"/>
      <c r="R126" s="5"/>
      <c r="S126" s="5"/>
      <c r="T126" s="5"/>
      <c r="U126" s="5"/>
      <c r="V126" s="5"/>
    </row>
    <row r="127" spans="1:22" ht="15.75" customHeight="1">
      <c r="A127" s="5"/>
      <c r="B127" s="6"/>
      <c r="C127" s="5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5"/>
      <c r="Q127" s="5"/>
      <c r="R127" s="5"/>
      <c r="S127" s="5"/>
      <c r="T127" s="5"/>
      <c r="U127" s="5"/>
      <c r="V127" s="5"/>
    </row>
    <row r="128" spans="1:22" ht="15.75" customHeight="1">
      <c r="A128" s="5"/>
      <c r="B128" s="6"/>
      <c r="C128" s="5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5"/>
      <c r="Q128" s="5"/>
      <c r="R128" s="5"/>
      <c r="S128" s="5"/>
      <c r="T128" s="5"/>
      <c r="U128" s="5"/>
      <c r="V128" s="5"/>
    </row>
    <row r="129" spans="1:22" ht="15.75" customHeight="1">
      <c r="A129" s="5"/>
      <c r="B129" s="6"/>
      <c r="C129" s="5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5"/>
      <c r="Q129" s="5"/>
      <c r="R129" s="5"/>
      <c r="S129" s="5"/>
      <c r="T129" s="5"/>
      <c r="U129" s="5"/>
      <c r="V129" s="5"/>
    </row>
    <row r="130" spans="1:22" ht="15.75" customHeight="1">
      <c r="A130" s="5"/>
      <c r="B130" s="6"/>
      <c r="C130" s="5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5"/>
      <c r="Q130" s="5"/>
      <c r="R130" s="5"/>
      <c r="S130" s="5"/>
      <c r="T130" s="5"/>
      <c r="U130" s="5"/>
      <c r="V130" s="5"/>
    </row>
    <row r="131" spans="1:22" ht="15.75" customHeight="1">
      <c r="A131" s="5"/>
      <c r="B131" s="6"/>
      <c r="C131" s="5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5"/>
      <c r="Q131" s="5"/>
      <c r="R131" s="5"/>
      <c r="S131" s="5"/>
      <c r="T131" s="5"/>
      <c r="U131" s="5"/>
      <c r="V131" s="5"/>
    </row>
    <row r="132" spans="1:22" ht="15.75" customHeight="1">
      <c r="A132" s="5"/>
      <c r="B132" s="6"/>
      <c r="C132" s="5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5"/>
      <c r="Q132" s="5"/>
      <c r="R132" s="5"/>
      <c r="S132" s="5"/>
      <c r="T132" s="5"/>
      <c r="U132" s="5"/>
      <c r="V132" s="5"/>
    </row>
    <row r="133" spans="1:22" ht="15.75" customHeight="1">
      <c r="A133" s="5"/>
      <c r="B133" s="6"/>
      <c r="C133" s="5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5"/>
      <c r="Q133" s="5"/>
      <c r="R133" s="5"/>
      <c r="S133" s="5"/>
      <c r="T133" s="5"/>
      <c r="U133" s="5"/>
      <c r="V133" s="5"/>
    </row>
    <row r="134" spans="1:22" ht="15.75" customHeight="1">
      <c r="A134" s="5"/>
      <c r="B134" s="6"/>
      <c r="C134" s="5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5"/>
      <c r="Q134" s="5"/>
      <c r="R134" s="5"/>
      <c r="S134" s="5"/>
      <c r="T134" s="5"/>
      <c r="U134" s="5"/>
      <c r="V134" s="5"/>
    </row>
    <row r="135" spans="1:22" ht="15.75" customHeight="1">
      <c r="A135" s="5"/>
      <c r="B135" s="6"/>
      <c r="C135" s="5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5"/>
      <c r="Q135" s="5"/>
      <c r="R135" s="5"/>
      <c r="S135" s="5"/>
      <c r="T135" s="5"/>
      <c r="U135" s="5"/>
      <c r="V135" s="5"/>
    </row>
    <row r="136" spans="1:22" ht="15.75" customHeight="1">
      <c r="A136" s="5"/>
      <c r="B136" s="6"/>
      <c r="C136" s="5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5"/>
      <c r="Q136" s="5"/>
      <c r="R136" s="5"/>
      <c r="S136" s="5"/>
      <c r="T136" s="5"/>
      <c r="U136" s="5"/>
      <c r="V136" s="5"/>
    </row>
    <row r="137" spans="1:22" ht="15.75" customHeight="1">
      <c r="A137" s="5"/>
      <c r="B137" s="6"/>
      <c r="C137" s="5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5"/>
      <c r="Q137" s="5"/>
      <c r="R137" s="5"/>
      <c r="S137" s="5"/>
      <c r="T137" s="5"/>
      <c r="U137" s="5"/>
      <c r="V137" s="5"/>
    </row>
    <row r="138" spans="1:22" ht="15.75" customHeight="1">
      <c r="A138" s="5"/>
      <c r="B138" s="6"/>
      <c r="C138" s="5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5"/>
      <c r="Q138" s="5"/>
      <c r="R138" s="5"/>
      <c r="S138" s="5"/>
      <c r="T138" s="5"/>
      <c r="U138" s="5"/>
      <c r="V138" s="5"/>
    </row>
    <row r="139" spans="1:22" ht="15.75" customHeight="1">
      <c r="A139" s="5"/>
      <c r="B139" s="6"/>
      <c r="C139" s="5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5"/>
      <c r="Q139" s="5"/>
      <c r="R139" s="5"/>
      <c r="S139" s="5"/>
      <c r="T139" s="5"/>
      <c r="U139" s="5"/>
      <c r="V139" s="5"/>
    </row>
    <row r="140" spans="1:22" ht="15.75" customHeight="1">
      <c r="A140" s="5"/>
      <c r="B140" s="6"/>
      <c r="C140" s="5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5"/>
      <c r="Q140" s="5"/>
      <c r="R140" s="5"/>
      <c r="S140" s="5"/>
      <c r="T140" s="5"/>
      <c r="U140" s="5"/>
      <c r="V140" s="5"/>
    </row>
    <row r="141" spans="1:22" ht="15.75" customHeight="1">
      <c r="A141" s="5"/>
      <c r="B141" s="6"/>
      <c r="C141" s="5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5"/>
      <c r="Q141" s="5"/>
      <c r="R141" s="5"/>
      <c r="S141" s="5"/>
      <c r="T141" s="5"/>
      <c r="U141" s="5"/>
      <c r="V141" s="5"/>
    </row>
    <row r="142" spans="1:22" ht="15.75" customHeight="1">
      <c r="A142" s="5"/>
      <c r="B142" s="6"/>
      <c r="C142" s="5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5"/>
      <c r="Q142" s="5"/>
      <c r="R142" s="5"/>
      <c r="S142" s="5"/>
      <c r="T142" s="5"/>
      <c r="U142" s="5"/>
      <c r="V142" s="5"/>
    </row>
    <row r="143" spans="1:22" ht="15.75" customHeight="1">
      <c r="A143" s="5"/>
      <c r="B143" s="6"/>
      <c r="C143" s="5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5"/>
      <c r="Q143" s="5"/>
      <c r="R143" s="5"/>
      <c r="S143" s="5"/>
      <c r="T143" s="5"/>
      <c r="U143" s="5"/>
      <c r="V143" s="5"/>
    </row>
    <row r="144" spans="1:22" ht="15.75" customHeight="1">
      <c r="A144" s="5"/>
      <c r="B144" s="6"/>
      <c r="C144" s="5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5"/>
      <c r="Q144" s="5"/>
      <c r="R144" s="5"/>
      <c r="S144" s="5"/>
      <c r="T144" s="5"/>
      <c r="U144" s="5"/>
      <c r="V144" s="5"/>
    </row>
    <row r="145" spans="1:22" ht="15.75" customHeight="1">
      <c r="A145" s="5"/>
      <c r="B145" s="6"/>
      <c r="C145" s="5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5"/>
      <c r="Q145" s="5"/>
      <c r="R145" s="5"/>
      <c r="S145" s="5"/>
      <c r="T145" s="5"/>
      <c r="U145" s="5"/>
      <c r="V145" s="5"/>
    </row>
    <row r="146" spans="1:22" ht="15.75" customHeight="1">
      <c r="A146" s="5"/>
      <c r="B146" s="6"/>
      <c r="C146" s="5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5"/>
      <c r="Q146" s="5"/>
      <c r="R146" s="5"/>
      <c r="S146" s="5"/>
      <c r="T146" s="5"/>
      <c r="U146" s="5"/>
      <c r="V146" s="5"/>
    </row>
    <row r="147" spans="1:22" ht="15.75" customHeight="1">
      <c r="A147" s="5"/>
      <c r="B147" s="6"/>
      <c r="C147" s="5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5"/>
      <c r="Q147" s="5"/>
      <c r="R147" s="5"/>
      <c r="S147" s="5"/>
      <c r="T147" s="5"/>
      <c r="U147" s="5"/>
      <c r="V147" s="5"/>
    </row>
    <row r="148" spans="1:22" ht="15.75" customHeight="1">
      <c r="A148" s="5"/>
      <c r="B148" s="6"/>
      <c r="C148" s="5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5"/>
      <c r="Q148" s="5"/>
      <c r="R148" s="5"/>
      <c r="S148" s="5"/>
      <c r="T148" s="5"/>
      <c r="U148" s="5"/>
      <c r="V148" s="5"/>
    </row>
    <row r="149" spans="1:22" ht="15.75" customHeight="1">
      <c r="A149" s="5"/>
      <c r="B149" s="6"/>
      <c r="C149" s="5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5"/>
      <c r="Q149" s="5"/>
      <c r="R149" s="5"/>
      <c r="S149" s="5"/>
      <c r="T149" s="5"/>
      <c r="U149" s="5"/>
      <c r="V149" s="5"/>
    </row>
    <row r="150" spans="1:22" ht="15.75" customHeight="1">
      <c r="A150" s="5"/>
      <c r="B150" s="6"/>
      <c r="C150" s="5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5"/>
      <c r="Q150" s="5"/>
      <c r="R150" s="5"/>
      <c r="S150" s="5"/>
      <c r="T150" s="5"/>
      <c r="U150" s="5"/>
      <c r="V150" s="5"/>
    </row>
    <row r="151" spans="1:22" ht="15.75" customHeight="1">
      <c r="A151" s="5"/>
      <c r="B151" s="6"/>
      <c r="C151" s="5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5"/>
      <c r="Q151" s="5"/>
      <c r="R151" s="5"/>
      <c r="S151" s="5"/>
      <c r="T151" s="5"/>
      <c r="U151" s="5"/>
      <c r="V151" s="5"/>
    </row>
    <row r="152" spans="1:22" ht="15.75" customHeight="1">
      <c r="A152" s="5"/>
      <c r="B152" s="6"/>
      <c r="C152" s="5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5"/>
      <c r="Q152" s="5"/>
      <c r="R152" s="5"/>
      <c r="S152" s="5"/>
      <c r="T152" s="5"/>
      <c r="U152" s="5"/>
      <c r="V152" s="5"/>
    </row>
    <row r="153" spans="1:22" ht="15.75" customHeight="1">
      <c r="A153" s="5"/>
      <c r="B153" s="6"/>
      <c r="C153" s="5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5"/>
      <c r="Q153" s="5"/>
      <c r="R153" s="5"/>
      <c r="S153" s="5"/>
      <c r="T153" s="5"/>
      <c r="U153" s="5"/>
      <c r="V153" s="5"/>
    </row>
    <row r="154" spans="1:22" ht="15.75" customHeight="1">
      <c r="A154" s="5"/>
      <c r="B154" s="6"/>
      <c r="C154" s="5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5"/>
      <c r="Q154" s="5"/>
      <c r="R154" s="5"/>
      <c r="S154" s="5"/>
      <c r="T154" s="5"/>
      <c r="U154" s="5"/>
      <c r="V154" s="5"/>
    </row>
    <row r="155" spans="1:22" ht="15.75" customHeight="1">
      <c r="A155" s="5"/>
      <c r="B155" s="6"/>
      <c r="C155" s="5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5"/>
      <c r="Q155" s="5"/>
      <c r="R155" s="5"/>
      <c r="S155" s="5"/>
      <c r="T155" s="5"/>
      <c r="U155" s="5"/>
      <c r="V155" s="5"/>
    </row>
    <row r="156" spans="1:22" ht="15.75" customHeight="1">
      <c r="A156" s="5"/>
      <c r="B156" s="6"/>
      <c r="C156" s="5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5"/>
      <c r="Q156" s="5"/>
      <c r="R156" s="5"/>
      <c r="S156" s="5"/>
      <c r="T156" s="5"/>
      <c r="U156" s="5"/>
      <c r="V156" s="5"/>
    </row>
    <row r="157" spans="1:22" ht="15.75" customHeight="1">
      <c r="A157" s="5"/>
      <c r="B157" s="6"/>
      <c r="C157" s="5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5"/>
      <c r="Q157" s="5"/>
      <c r="R157" s="5"/>
      <c r="S157" s="5"/>
      <c r="T157" s="5"/>
      <c r="U157" s="5"/>
      <c r="V157" s="5"/>
    </row>
    <row r="158" spans="1:22" ht="15.75" customHeight="1">
      <c r="A158" s="5"/>
      <c r="B158" s="6"/>
      <c r="C158" s="5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5"/>
      <c r="Q158" s="5"/>
      <c r="R158" s="5"/>
      <c r="S158" s="5"/>
      <c r="T158" s="5"/>
      <c r="U158" s="5"/>
      <c r="V158" s="5"/>
    </row>
    <row r="159" spans="1:22" ht="15.75" customHeight="1">
      <c r="A159" s="5"/>
      <c r="B159" s="6"/>
      <c r="C159" s="5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5"/>
      <c r="Q159" s="5"/>
      <c r="R159" s="5"/>
      <c r="S159" s="5"/>
      <c r="T159" s="5"/>
      <c r="U159" s="5"/>
      <c r="V159" s="5"/>
    </row>
    <row r="160" spans="1:22" ht="15.75" customHeight="1">
      <c r="A160" s="5"/>
      <c r="B160" s="6"/>
      <c r="C160" s="5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5"/>
      <c r="Q160" s="5"/>
      <c r="R160" s="5"/>
      <c r="S160" s="5"/>
      <c r="T160" s="5"/>
      <c r="U160" s="5"/>
      <c r="V160" s="5"/>
    </row>
    <row r="161" spans="1:22" ht="15.75" customHeight="1">
      <c r="A161" s="5"/>
      <c r="B161" s="6"/>
      <c r="C161" s="5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5"/>
      <c r="Q161" s="5"/>
      <c r="R161" s="5"/>
      <c r="S161" s="5"/>
      <c r="T161" s="5"/>
      <c r="U161" s="5"/>
      <c r="V161" s="5"/>
    </row>
    <row r="162" spans="1:22" ht="15.75" customHeight="1">
      <c r="A162" s="5"/>
      <c r="B162" s="6"/>
      <c r="C162" s="5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5"/>
      <c r="Q162" s="5"/>
      <c r="R162" s="5"/>
      <c r="S162" s="5"/>
      <c r="T162" s="5"/>
      <c r="U162" s="5"/>
      <c r="V162" s="5"/>
    </row>
    <row r="163" spans="1:22" ht="15.75" customHeight="1">
      <c r="A163" s="5"/>
      <c r="B163" s="6"/>
      <c r="C163" s="5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5"/>
      <c r="Q163" s="5"/>
      <c r="R163" s="5"/>
      <c r="S163" s="5"/>
      <c r="T163" s="5"/>
      <c r="U163" s="5"/>
      <c r="V163" s="5"/>
    </row>
    <row r="164" spans="1:22" ht="15.75" customHeight="1">
      <c r="A164" s="5"/>
      <c r="B164" s="6"/>
      <c r="C164" s="5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5"/>
      <c r="Q164" s="5"/>
      <c r="R164" s="5"/>
      <c r="S164" s="5"/>
      <c r="T164" s="5"/>
      <c r="U164" s="5"/>
      <c r="V164" s="5"/>
    </row>
    <row r="165" spans="1:22" ht="15.75" customHeight="1">
      <c r="A165" s="5"/>
      <c r="B165" s="6"/>
      <c r="C165" s="5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5"/>
      <c r="Q165" s="5"/>
      <c r="R165" s="5"/>
      <c r="S165" s="5"/>
      <c r="T165" s="5"/>
      <c r="U165" s="5"/>
      <c r="V165" s="5"/>
    </row>
    <row r="166" spans="1:22" ht="15.75" customHeight="1">
      <c r="A166" s="5"/>
      <c r="B166" s="6"/>
      <c r="C166" s="5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5"/>
      <c r="Q166" s="5"/>
      <c r="R166" s="5"/>
      <c r="S166" s="5"/>
      <c r="T166" s="5"/>
      <c r="U166" s="5"/>
      <c r="V166" s="5"/>
    </row>
    <row r="167" spans="1:22" ht="15.75" customHeight="1">
      <c r="A167" s="5"/>
      <c r="B167" s="6"/>
      <c r="C167" s="5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5"/>
      <c r="Q167" s="5"/>
      <c r="R167" s="5"/>
      <c r="S167" s="5"/>
      <c r="T167" s="5"/>
      <c r="U167" s="5"/>
      <c r="V167" s="5"/>
    </row>
    <row r="168" spans="1:22" ht="15.75" customHeight="1">
      <c r="A168" s="5"/>
      <c r="B168" s="6"/>
      <c r="C168" s="5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5"/>
      <c r="Q168" s="5"/>
      <c r="R168" s="5"/>
      <c r="S168" s="5"/>
      <c r="T168" s="5"/>
      <c r="U168" s="5"/>
      <c r="V168" s="5"/>
    </row>
    <row r="169" spans="1:22" ht="15.75" customHeight="1">
      <c r="A169" s="5"/>
      <c r="B169" s="6"/>
      <c r="C169" s="5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5"/>
      <c r="Q169" s="5"/>
      <c r="R169" s="5"/>
      <c r="S169" s="5"/>
      <c r="T169" s="5"/>
      <c r="U169" s="5"/>
      <c r="V169" s="5"/>
    </row>
    <row r="170" spans="1:22" ht="15.75" customHeight="1">
      <c r="A170" s="5"/>
      <c r="B170" s="6"/>
      <c r="C170" s="5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5"/>
      <c r="Q170" s="5"/>
      <c r="R170" s="5"/>
      <c r="S170" s="5"/>
      <c r="T170" s="5"/>
      <c r="U170" s="5"/>
      <c r="V170" s="5"/>
    </row>
    <row r="171" spans="1:22" ht="15.75" customHeight="1">
      <c r="A171" s="5"/>
      <c r="B171" s="6"/>
      <c r="C171" s="5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5"/>
      <c r="Q171" s="5"/>
      <c r="R171" s="5"/>
      <c r="S171" s="5"/>
      <c r="T171" s="5"/>
      <c r="U171" s="5"/>
      <c r="V171" s="5"/>
    </row>
    <row r="172" spans="1:22" ht="15.75" customHeight="1">
      <c r="A172" s="5"/>
      <c r="B172" s="6"/>
      <c r="C172" s="5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5"/>
      <c r="Q172" s="5"/>
      <c r="R172" s="5"/>
      <c r="S172" s="5"/>
      <c r="T172" s="5"/>
      <c r="U172" s="5"/>
      <c r="V172" s="5"/>
    </row>
    <row r="173" spans="1:22" ht="15.75" customHeight="1">
      <c r="A173" s="5"/>
      <c r="B173" s="6"/>
      <c r="C173" s="5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5"/>
      <c r="Q173" s="5"/>
      <c r="R173" s="5"/>
      <c r="S173" s="5"/>
      <c r="T173" s="5"/>
      <c r="U173" s="5"/>
      <c r="V173" s="5"/>
    </row>
    <row r="174" spans="1:22" ht="15.75" customHeight="1">
      <c r="A174" s="5"/>
      <c r="B174" s="6"/>
      <c r="C174" s="5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5"/>
      <c r="Q174" s="5"/>
      <c r="R174" s="5"/>
      <c r="S174" s="5"/>
      <c r="T174" s="5"/>
      <c r="U174" s="5"/>
      <c r="V174" s="5"/>
    </row>
    <row r="175" spans="1:22" ht="15.75" customHeight="1">
      <c r="A175" s="5"/>
      <c r="B175" s="6"/>
      <c r="C175" s="5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5"/>
      <c r="Q175" s="5"/>
      <c r="R175" s="5"/>
      <c r="S175" s="5"/>
      <c r="T175" s="5"/>
      <c r="U175" s="5"/>
      <c r="V175" s="5"/>
    </row>
    <row r="176" spans="1:22" ht="15.75" customHeight="1">
      <c r="A176" s="5"/>
      <c r="B176" s="6"/>
      <c r="C176" s="5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5"/>
      <c r="Q176" s="5"/>
      <c r="R176" s="5"/>
      <c r="S176" s="5"/>
      <c r="T176" s="5"/>
      <c r="U176" s="5"/>
      <c r="V176" s="5"/>
    </row>
    <row r="177" spans="1:22" ht="15.75" customHeight="1">
      <c r="A177" s="5"/>
      <c r="B177" s="6"/>
      <c r="C177" s="5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5"/>
      <c r="Q177" s="5"/>
      <c r="R177" s="5"/>
      <c r="S177" s="5"/>
      <c r="T177" s="5"/>
      <c r="U177" s="5"/>
      <c r="V177" s="5"/>
    </row>
    <row r="178" spans="1:22" ht="15.75" customHeight="1">
      <c r="A178" s="5"/>
      <c r="B178" s="6"/>
      <c r="C178" s="5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5"/>
      <c r="Q178" s="5"/>
      <c r="R178" s="5"/>
      <c r="S178" s="5"/>
      <c r="T178" s="5"/>
      <c r="U178" s="5"/>
      <c r="V178" s="5"/>
    </row>
    <row r="179" spans="1:22" ht="15.75" customHeight="1">
      <c r="A179" s="5"/>
      <c r="B179" s="6"/>
      <c r="C179" s="5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5"/>
      <c r="Q179" s="5"/>
      <c r="R179" s="5"/>
      <c r="S179" s="5"/>
      <c r="T179" s="5"/>
      <c r="U179" s="5"/>
      <c r="V179" s="5"/>
    </row>
    <row r="180" spans="1:22" ht="15.75" customHeight="1">
      <c r="A180" s="5"/>
      <c r="B180" s="6"/>
      <c r="C180" s="5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5"/>
      <c r="Q180" s="5"/>
      <c r="R180" s="5"/>
      <c r="S180" s="5"/>
      <c r="T180" s="5"/>
      <c r="U180" s="5"/>
      <c r="V180" s="5"/>
    </row>
    <row r="181" spans="1:22" ht="15.75" customHeight="1">
      <c r="A181" s="5"/>
      <c r="B181" s="6"/>
      <c r="C181" s="5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5"/>
      <c r="Q181" s="5"/>
      <c r="R181" s="5"/>
      <c r="S181" s="5"/>
      <c r="T181" s="5"/>
      <c r="U181" s="5"/>
      <c r="V181" s="5"/>
    </row>
    <row r="182" spans="1:22" ht="15.75" customHeight="1">
      <c r="A182" s="5"/>
      <c r="B182" s="6"/>
      <c r="C182" s="5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5"/>
      <c r="Q182" s="5"/>
      <c r="R182" s="5"/>
      <c r="S182" s="5"/>
      <c r="T182" s="5"/>
      <c r="U182" s="5"/>
      <c r="V182" s="5"/>
    </row>
    <row r="183" spans="1:22" ht="15.75" customHeight="1">
      <c r="A183" s="5"/>
      <c r="B183" s="6"/>
      <c r="C183" s="5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5"/>
      <c r="Q183" s="5"/>
      <c r="R183" s="5"/>
      <c r="S183" s="5"/>
      <c r="T183" s="5"/>
      <c r="U183" s="5"/>
      <c r="V183" s="5"/>
    </row>
    <row r="184" spans="1:22" ht="15.75" customHeight="1">
      <c r="A184" s="5"/>
      <c r="B184" s="6"/>
      <c r="C184" s="5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5"/>
      <c r="Q184" s="5"/>
      <c r="R184" s="5"/>
      <c r="S184" s="5"/>
      <c r="T184" s="5"/>
      <c r="U184" s="5"/>
      <c r="V184" s="5"/>
    </row>
    <row r="185" spans="1:22" ht="15.75" customHeight="1">
      <c r="A185" s="5"/>
      <c r="B185" s="6"/>
      <c r="C185" s="5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5"/>
      <c r="Q185" s="5"/>
      <c r="R185" s="5"/>
      <c r="S185" s="5"/>
      <c r="T185" s="5"/>
      <c r="U185" s="5"/>
      <c r="V185" s="5"/>
    </row>
    <row r="186" spans="1:22" ht="15.75" customHeight="1">
      <c r="A186" s="5"/>
      <c r="B186" s="6"/>
      <c r="C186" s="5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5"/>
      <c r="Q186" s="5"/>
      <c r="R186" s="5"/>
      <c r="S186" s="5"/>
      <c r="T186" s="5"/>
      <c r="U186" s="5"/>
      <c r="V186" s="5"/>
    </row>
    <row r="187" spans="1:22" ht="15.75" customHeight="1">
      <c r="A187" s="5"/>
      <c r="B187" s="6"/>
      <c r="C187" s="5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5"/>
      <c r="Q187" s="5"/>
      <c r="R187" s="5"/>
      <c r="S187" s="5"/>
      <c r="T187" s="5"/>
      <c r="U187" s="5"/>
      <c r="V187" s="5"/>
    </row>
    <row r="188" spans="1:22" ht="15.75" customHeight="1">
      <c r="A188" s="5"/>
      <c r="B188" s="6"/>
      <c r="C188" s="5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5"/>
      <c r="Q188" s="5"/>
      <c r="R188" s="5"/>
      <c r="S188" s="5"/>
      <c r="T188" s="5"/>
      <c r="U188" s="5"/>
      <c r="V188" s="5"/>
    </row>
    <row r="189" spans="1:22" ht="15.75" customHeight="1">
      <c r="A189" s="5"/>
      <c r="B189" s="6"/>
      <c r="C189" s="5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5"/>
      <c r="Q189" s="5"/>
      <c r="R189" s="5"/>
      <c r="S189" s="5"/>
      <c r="T189" s="5"/>
      <c r="U189" s="5"/>
      <c r="V189" s="5"/>
    </row>
    <row r="190" spans="1:22" ht="15.75" customHeight="1">
      <c r="A190" s="5"/>
      <c r="B190" s="6"/>
      <c r="C190" s="5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5"/>
      <c r="Q190" s="5"/>
      <c r="R190" s="5"/>
      <c r="S190" s="5"/>
      <c r="T190" s="5"/>
      <c r="U190" s="5"/>
      <c r="V190" s="5"/>
    </row>
    <row r="191" spans="1:22" ht="15.75" customHeight="1">
      <c r="A191" s="5"/>
      <c r="B191" s="6"/>
      <c r="C191" s="5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5"/>
      <c r="Q191" s="5"/>
      <c r="R191" s="5"/>
      <c r="S191" s="5"/>
      <c r="T191" s="5"/>
      <c r="U191" s="5"/>
      <c r="V191" s="5"/>
    </row>
    <row r="192" spans="1:22" ht="15.75" customHeight="1">
      <c r="A192" s="5"/>
      <c r="B192" s="6"/>
      <c r="C192" s="5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5"/>
      <c r="Q192" s="5"/>
      <c r="R192" s="5"/>
      <c r="S192" s="5"/>
      <c r="T192" s="5"/>
      <c r="U192" s="5"/>
      <c r="V192" s="5"/>
    </row>
    <row r="193" spans="1:22" ht="15.75" customHeight="1">
      <c r="A193" s="5"/>
      <c r="B193" s="6"/>
      <c r="C193" s="5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5"/>
      <c r="Q193" s="5"/>
      <c r="R193" s="5"/>
      <c r="S193" s="5"/>
      <c r="T193" s="5"/>
      <c r="U193" s="5"/>
      <c r="V193" s="5"/>
    </row>
    <row r="194" spans="1:22" ht="15.75" customHeight="1">
      <c r="A194" s="5"/>
      <c r="B194" s="6"/>
      <c r="C194" s="5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5"/>
      <c r="Q194" s="5"/>
      <c r="R194" s="5"/>
      <c r="S194" s="5"/>
      <c r="T194" s="5"/>
      <c r="U194" s="5"/>
      <c r="V194" s="5"/>
    </row>
    <row r="195" spans="1:22" ht="15.75" customHeight="1">
      <c r="A195" s="5"/>
      <c r="B195" s="6"/>
      <c r="C195" s="5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5"/>
      <c r="Q195" s="5"/>
      <c r="R195" s="5"/>
      <c r="S195" s="5"/>
      <c r="T195" s="5"/>
      <c r="U195" s="5"/>
      <c r="V195" s="5"/>
    </row>
    <row r="196" spans="1:22" ht="15.75" customHeight="1">
      <c r="A196" s="5"/>
      <c r="B196" s="6"/>
      <c r="C196" s="5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5"/>
      <c r="Q196" s="5"/>
      <c r="R196" s="5"/>
      <c r="S196" s="5"/>
      <c r="T196" s="5"/>
      <c r="U196" s="5"/>
      <c r="V196" s="5"/>
    </row>
    <row r="197" spans="1:22" ht="15.75" customHeight="1">
      <c r="A197" s="5"/>
      <c r="B197" s="6"/>
      <c r="C197" s="5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5"/>
      <c r="Q197" s="5"/>
      <c r="R197" s="5"/>
      <c r="S197" s="5"/>
      <c r="T197" s="5"/>
      <c r="U197" s="5"/>
      <c r="V197" s="5"/>
    </row>
    <row r="198" spans="1:22" ht="15.75" customHeight="1">
      <c r="A198" s="5"/>
      <c r="B198" s="6"/>
      <c r="C198" s="5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5"/>
      <c r="Q198" s="5"/>
      <c r="R198" s="5"/>
      <c r="S198" s="5"/>
      <c r="T198" s="5"/>
      <c r="U198" s="5"/>
      <c r="V198" s="5"/>
    </row>
    <row r="199" spans="1:22" ht="15.75" customHeight="1">
      <c r="A199" s="5"/>
      <c r="B199" s="6"/>
      <c r="C199" s="5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5"/>
      <c r="Q199" s="5"/>
      <c r="R199" s="5"/>
      <c r="S199" s="5"/>
      <c r="T199" s="5"/>
      <c r="U199" s="5"/>
      <c r="V199" s="5"/>
    </row>
    <row r="200" spans="1:22" ht="15.75" customHeight="1">
      <c r="A200" s="5"/>
      <c r="B200" s="6"/>
      <c r="C200" s="5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5"/>
      <c r="Q200" s="5"/>
      <c r="R200" s="5"/>
      <c r="S200" s="5"/>
      <c r="T200" s="5"/>
      <c r="U200" s="5"/>
      <c r="V200" s="5"/>
    </row>
    <row r="201" spans="1:22" ht="15.75" customHeight="1">
      <c r="A201" s="5"/>
      <c r="B201" s="6"/>
      <c r="C201" s="5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5"/>
      <c r="Q201" s="5"/>
      <c r="R201" s="5"/>
      <c r="S201" s="5"/>
      <c r="T201" s="5"/>
      <c r="U201" s="5"/>
      <c r="V201" s="5"/>
    </row>
    <row r="202" spans="1:22" ht="15.75" customHeight="1">
      <c r="A202" s="5"/>
      <c r="B202" s="6"/>
      <c r="C202" s="5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5"/>
      <c r="Q202" s="5"/>
      <c r="R202" s="5"/>
      <c r="S202" s="5"/>
      <c r="T202" s="5"/>
      <c r="U202" s="5"/>
      <c r="V202" s="5"/>
    </row>
    <row r="203" spans="1:22" ht="15.75" customHeight="1">
      <c r="A203" s="5"/>
      <c r="B203" s="6"/>
      <c r="C203" s="5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5"/>
      <c r="Q203" s="5"/>
      <c r="R203" s="5"/>
      <c r="S203" s="5"/>
      <c r="T203" s="5"/>
      <c r="U203" s="5"/>
      <c r="V203" s="5"/>
    </row>
    <row r="204" spans="1:22" ht="15.75" customHeight="1">
      <c r="A204" s="5"/>
      <c r="B204" s="6"/>
      <c r="C204" s="5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5"/>
      <c r="Q204" s="5"/>
      <c r="R204" s="5"/>
      <c r="S204" s="5"/>
      <c r="T204" s="5"/>
      <c r="U204" s="5"/>
      <c r="V204" s="5"/>
    </row>
    <row r="205" spans="1:22" ht="15.75" customHeight="1">
      <c r="A205" s="5"/>
      <c r="B205" s="6"/>
      <c r="C205" s="5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5"/>
      <c r="Q205" s="5"/>
      <c r="R205" s="5"/>
      <c r="S205" s="5"/>
      <c r="T205" s="5"/>
      <c r="U205" s="5"/>
      <c r="V205" s="5"/>
    </row>
    <row r="206" spans="1:22" ht="15.75" customHeight="1">
      <c r="A206" s="5"/>
      <c r="B206" s="6"/>
      <c r="C206" s="5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5"/>
      <c r="Q206" s="5"/>
      <c r="R206" s="5"/>
      <c r="S206" s="5"/>
      <c r="T206" s="5"/>
      <c r="U206" s="5"/>
      <c r="V206" s="5"/>
    </row>
    <row r="207" spans="1:22" ht="15.75" customHeight="1">
      <c r="A207" s="5"/>
      <c r="B207" s="6"/>
      <c r="C207" s="5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5"/>
      <c r="Q207" s="5"/>
      <c r="R207" s="5"/>
      <c r="S207" s="5"/>
      <c r="T207" s="5"/>
      <c r="U207" s="5"/>
      <c r="V207" s="5"/>
    </row>
    <row r="208" spans="1:22" ht="15.75" customHeight="1">
      <c r="A208" s="5"/>
      <c r="B208" s="6"/>
      <c r="C208" s="5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5"/>
      <c r="Q208" s="5"/>
      <c r="R208" s="5"/>
      <c r="S208" s="5"/>
      <c r="T208" s="5"/>
      <c r="U208" s="5"/>
      <c r="V208" s="5"/>
    </row>
    <row r="209" spans="1:22" ht="15.75" customHeight="1">
      <c r="A209" s="5"/>
      <c r="B209" s="6"/>
      <c r="C209" s="5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5"/>
      <c r="Q209" s="5"/>
      <c r="R209" s="5"/>
      <c r="S209" s="5"/>
      <c r="T209" s="5"/>
      <c r="U209" s="5"/>
      <c r="V209" s="5"/>
    </row>
    <row r="210" spans="1:22" ht="15.75" customHeight="1">
      <c r="A210" s="5"/>
      <c r="B210" s="6"/>
      <c r="C210" s="5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5"/>
      <c r="Q210" s="5"/>
      <c r="R210" s="5"/>
      <c r="S210" s="5"/>
      <c r="T210" s="5"/>
      <c r="U210" s="5"/>
      <c r="V210" s="5"/>
    </row>
    <row r="211" spans="1:22" ht="15.75" customHeight="1">
      <c r="A211" s="5"/>
      <c r="B211" s="6"/>
      <c r="C211" s="5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5"/>
      <c r="Q211" s="5"/>
      <c r="R211" s="5"/>
      <c r="S211" s="5"/>
      <c r="T211" s="5"/>
      <c r="U211" s="5"/>
      <c r="V211" s="5"/>
    </row>
    <row r="212" spans="1:22" ht="15.75" customHeight="1">
      <c r="A212" s="5"/>
      <c r="B212" s="6"/>
      <c r="C212" s="5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5"/>
      <c r="Q212" s="5"/>
      <c r="R212" s="5"/>
      <c r="S212" s="5"/>
      <c r="T212" s="5"/>
      <c r="U212" s="5"/>
      <c r="V212" s="5"/>
    </row>
    <row r="213" spans="1:22" ht="15.75" customHeight="1">
      <c r="A213" s="5"/>
      <c r="B213" s="6"/>
      <c r="C213" s="5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5"/>
      <c r="Q213" s="5"/>
      <c r="R213" s="5"/>
      <c r="S213" s="5"/>
      <c r="T213" s="5"/>
      <c r="U213" s="5"/>
      <c r="V213" s="5"/>
    </row>
    <row r="214" spans="1:22" ht="15.75" customHeight="1">
      <c r="A214" s="5"/>
      <c r="B214" s="6"/>
      <c r="C214" s="5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5"/>
      <c r="Q214" s="5"/>
      <c r="R214" s="5"/>
      <c r="S214" s="5"/>
      <c r="T214" s="5"/>
      <c r="U214" s="5"/>
      <c r="V214" s="5"/>
    </row>
    <row r="215" spans="1:22" ht="15.75" customHeight="1">
      <c r="A215" s="5"/>
      <c r="B215" s="6"/>
      <c r="C215" s="5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5"/>
      <c r="Q215" s="5"/>
      <c r="R215" s="5"/>
      <c r="S215" s="5"/>
      <c r="T215" s="5"/>
      <c r="U215" s="5"/>
      <c r="V215" s="5"/>
    </row>
    <row r="216" spans="1:22" ht="15.75" customHeight="1">
      <c r="A216" s="5"/>
      <c r="B216" s="6"/>
      <c r="C216" s="5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5"/>
      <c r="Q216" s="5"/>
      <c r="R216" s="5"/>
      <c r="S216" s="5"/>
      <c r="T216" s="5"/>
      <c r="U216" s="5"/>
      <c r="V216" s="5"/>
    </row>
    <row r="217" spans="1:22" ht="15.75" customHeight="1">
      <c r="A217" s="5"/>
      <c r="B217" s="6"/>
      <c r="C217" s="5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5"/>
      <c r="Q217" s="5"/>
      <c r="R217" s="5"/>
      <c r="S217" s="5"/>
      <c r="T217" s="5"/>
      <c r="U217" s="5"/>
      <c r="V217" s="5"/>
    </row>
    <row r="218" spans="1:22" ht="15.75" customHeight="1">
      <c r="A218" s="5"/>
      <c r="B218" s="6"/>
      <c r="C218" s="5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5"/>
      <c r="Q218" s="5"/>
      <c r="R218" s="5"/>
      <c r="S218" s="5"/>
      <c r="T218" s="5"/>
      <c r="U218" s="5"/>
      <c r="V218" s="5"/>
    </row>
    <row r="219" spans="1:22" ht="15.75" customHeight="1">
      <c r="A219" s="5"/>
      <c r="B219" s="6"/>
      <c r="C219" s="5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5"/>
      <c r="Q219" s="5"/>
      <c r="R219" s="5"/>
      <c r="S219" s="5"/>
      <c r="T219" s="5"/>
      <c r="U219" s="5"/>
      <c r="V219" s="5"/>
    </row>
    <row r="220" spans="1:22" ht="15.75" customHeight="1">
      <c r="A220" s="5"/>
      <c r="B220" s="5"/>
      <c r="C220" s="5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5"/>
      <c r="Q220" s="5"/>
      <c r="R220" s="5"/>
      <c r="S220" s="5"/>
      <c r="T220" s="5"/>
      <c r="U220" s="5"/>
      <c r="V220" s="5"/>
    </row>
    <row r="221" spans="1:22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1:22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22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2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22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1:22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1:22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1:22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1:22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1:22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1:22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1:22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1:22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1:2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1:22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1:22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1:22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1:22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2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22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22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1:22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1:22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2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1:22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1:22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1:22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1:22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22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22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22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22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22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2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22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22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22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22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spans="1:22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spans="1:22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spans="1:22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spans="1:22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spans="1:22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spans="1:22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spans="1:22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spans="1:22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spans="1:2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spans="1:22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spans="1:22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spans="1:22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spans="1:22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spans="1:22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spans="1:22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spans="1:22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spans="1:22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spans="1:22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spans="1: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spans="1:22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spans="1:22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spans="1:22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spans="1:22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spans="1:22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spans="1:22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spans="1:22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spans="1:22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spans="1:22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spans="1:2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spans="1:22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spans="1:22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spans="1:22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spans="1:22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spans="1:22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spans="1:22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spans="1:22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spans="1:22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spans="1:22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spans="1:2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spans="1:22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spans="1:22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spans="1:22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spans="1:22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spans="1:22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spans="1:22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spans="1:22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spans="1:22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spans="1:22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spans="1:2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spans="1:22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spans="1:22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spans="1:22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spans="1:22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spans="1:22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spans="1:22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spans="1:22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spans="1:22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spans="1:2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spans="1:22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spans="1:22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spans="1:22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spans="1:22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spans="1:22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spans="1:22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spans="1:22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spans="1:22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spans="1:22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spans="1:2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spans="1:22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spans="1:22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spans="1:22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spans="1:22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spans="1:22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spans="1:22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spans="1:22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spans="1:22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spans="1:22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spans="1:2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spans="1:22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spans="1:22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spans="1:22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spans="1:22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spans="1:22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spans="1:22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spans="1:22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spans="1:22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spans="1:22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spans="1:2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spans="1:22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spans="1:22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spans="1:22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spans="1:22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spans="1:22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spans="1:22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spans="1:22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spans="1:22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spans="1:22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spans="1:2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spans="1:22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spans="1:22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spans="1:22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spans="1:22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spans="1:22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spans="1:22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spans="1:22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spans="1:22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spans="1:22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spans="1:2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spans="1:22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spans="1:22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spans="1:22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spans="1:22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spans="1:22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spans="1:22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spans="1:22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spans="1:22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spans="1:22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spans="1: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spans="1:22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spans="1:22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spans="1:22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spans="1:22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spans="1:22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spans="1:22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spans="1:22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spans="1:22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spans="1:22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spans="1:2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spans="1:22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spans="1:22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spans="1:22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spans="1:22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spans="1:22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spans="1:22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spans="1:22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spans="1:22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spans="1:22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spans="1:2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spans="1:22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spans="1:22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spans="1:22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spans="1:22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spans="1:22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spans="1:22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spans="1:22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spans="1:22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spans="1:22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spans="1:2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spans="1:22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spans="1:22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spans="1:22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spans="1:22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spans="1:22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spans="1:22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spans="1:22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spans="1:22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spans="1:22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spans="1:2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spans="1:22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spans="1:22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spans="1:22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spans="1:22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spans="1:22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spans="1:22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spans="1:22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spans="1:22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spans="1:22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spans="1:2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spans="1:22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spans="1:22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spans="1:22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spans="1:22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spans="1:22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spans="1:22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spans="1:22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spans="1:22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spans="1:22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spans="1:2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spans="1:22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spans="1:22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spans="1:22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spans="1:22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spans="1:22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spans="1:22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spans="1:22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spans="1:22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spans="1:22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spans="1:2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spans="1:22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spans="1:22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spans="1:22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spans="1:22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spans="1:22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spans="1:22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spans="1:22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spans="1:22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spans="1:22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spans="1:2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spans="1:22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spans="1:22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spans="1:22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spans="1:22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spans="1:22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spans="1:22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spans="1:22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spans="1:22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spans="1:22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spans="1:2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spans="1:22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spans="1:22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spans="1:22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spans="1:22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spans="1:22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spans="1:22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spans="1:22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spans="1:22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spans="1:22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spans="1: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spans="1:22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spans="1:22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spans="1:22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spans="1:22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spans="1:22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spans="1:22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spans="1:22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spans="1:22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spans="1:22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spans="1:2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spans="1:22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spans="1:22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spans="1:22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spans="1:22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spans="1:22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spans="1:22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spans="1:22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spans="1:22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spans="1:22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spans="1:2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spans="1:22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spans="1:22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spans="1:22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spans="1:22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spans="1:22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spans="1:22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spans="1:22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spans="1:22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spans="1:22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spans="1:2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spans="1:22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spans="1:22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spans="1:22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spans="1:22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spans="1:22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spans="1:22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spans="1:22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spans="1:22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spans="1:22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spans="1:2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spans="1:22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spans="1:22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spans="1:22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spans="1:22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spans="1:22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spans="1:22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spans="1:22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spans="1:22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spans="1:22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spans="1:2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spans="1:22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spans="1:22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spans="1:22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spans="1:22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spans="1:22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spans="1:22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spans="1:22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spans="1:22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spans="1:22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spans="1:2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spans="1:22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spans="1:22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spans="1:22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spans="1:22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spans="1:22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spans="1:22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spans="1:22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spans="1:22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spans="1:22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spans="1:2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spans="1:22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spans="1:22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spans="1:22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spans="1:22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spans="1:22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spans="1:22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spans="1:22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spans="1:22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spans="1:22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spans="1:22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spans="1:22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spans="1:22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spans="1:22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spans="1:22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spans="1:22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spans="1:22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spans="1:22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spans="1:2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spans="1:22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spans="1:22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spans="1:22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spans="1:22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spans="1:22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spans="1:22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spans="1:22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spans="1:22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spans="1:22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spans="1: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spans="1:22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spans="1:22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spans="1:22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spans="1:22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spans="1:22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spans="1:22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spans="1:22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spans="1:22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spans="1:22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spans="1:2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spans="1:22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spans="1:22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spans="1:22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spans="1:22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spans="1:22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spans="1:22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spans="1:22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spans="1:22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spans="1:22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spans="1:2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spans="1:22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spans="1:22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spans="1:22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spans="1:22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spans="1:22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spans="1:22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spans="1:22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spans="1:22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spans="1:22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spans="1:2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spans="1:22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spans="1:22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spans="1:22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spans="1:22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spans="1:22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spans="1:22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spans="1:22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spans="1:22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spans="1:22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spans="1:2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spans="1:22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spans="1:22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spans="1:22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spans="1:22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spans="1:22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spans="1:22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spans="1:22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spans="1:22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spans="1:22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spans="1:2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spans="1:22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spans="1:22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spans="1:22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spans="1:22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spans="1:22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spans="1:22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spans="1:22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spans="1:22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spans="1:22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spans="1:2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spans="1:22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spans="1:22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spans="1:22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spans="1:22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spans="1:22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spans="1:22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spans="1:22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spans="1:22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spans="1:22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spans="1:2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spans="1:22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spans="1:22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spans="1:22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spans="1:22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spans="1:22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spans="1:22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spans="1:22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spans="1:22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spans="1:22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spans="1:2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spans="1:22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spans="1:22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spans="1:22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spans="1:22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spans="1:22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spans="1:22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spans="1:22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spans="1:22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spans="1:22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spans="1:2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spans="1:22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spans="1:22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spans="1:22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spans="1:22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spans="1:22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spans="1:22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spans="1:22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spans="1:22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spans="1: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spans="1:22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spans="1:22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spans="1:22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spans="1:22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spans="1:22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spans="1:22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spans="1:22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spans="1:22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spans="1:22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spans="1:2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spans="1:22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spans="1:22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spans="1:22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spans="1:22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spans="1:22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spans="1:22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spans="1:22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spans="1:22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spans="1:22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spans="1:2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spans="1:22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spans="1:22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spans="1:22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spans="1:22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spans="1:22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spans="1:22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spans="1:22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spans="1:22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spans="1:22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spans="1:2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spans="1:22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spans="1:22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spans="1:22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spans="1:22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spans="1:22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spans="1:22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spans="1:22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spans="1:22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spans="1:22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spans="1:2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spans="1:22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spans="1:22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spans="1:22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spans="1:22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spans="1:22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spans="1:22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spans="1:22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spans="1:22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spans="1:22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spans="1:2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spans="1:22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spans="1:22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spans="1:22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spans="1:22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spans="1:22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spans="1:22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spans="1:22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spans="1:22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spans="1:22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spans="1:2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spans="1:22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spans="1:22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spans="1:22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spans="1:22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spans="1:22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spans="1:22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spans="1:22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spans="1:22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spans="1:22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spans="1:2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spans="1:22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spans="1:22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spans="1:22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spans="1:22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spans="1:22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spans="1:22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spans="1:22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spans="1:22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spans="1:22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spans="1:2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spans="1:22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spans="1:22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spans="1:22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spans="1:22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spans="1:22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spans="1:22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spans="1:22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spans="1:22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spans="1:22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spans="1:2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spans="1:22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spans="1:22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spans="1:22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spans="1:22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spans="1:22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spans="1:22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spans="1:22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spans="1:22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spans="1:22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spans="1: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spans="1:22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spans="1:22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spans="1:22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spans="1:22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spans="1:22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spans="1:22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spans="1:22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spans="1:22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spans="1:22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spans="1:2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spans="1:22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spans="1:22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spans="1:22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spans="1:22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spans="1:22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spans="1:22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spans="1:22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spans="1:22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spans="1:22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spans="1:2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spans="1:22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spans="1:22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spans="1:22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spans="1:22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spans="1:22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spans="1:22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spans="1:22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spans="1:22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spans="1:22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spans="1:2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spans="1:22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spans="1:22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spans="1:22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spans="1:22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spans="1:22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spans="1:22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spans="1:22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spans="1:22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spans="1:22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spans="1:2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spans="1:22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spans="1:22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spans="1:22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spans="1:22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 spans="1:22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 spans="1:22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 spans="1:22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 spans="1:22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 spans="1:22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 spans="1:2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 spans="1:22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 spans="1:22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 spans="1:22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 spans="1:22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 spans="1:22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 spans="1:22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 spans="1:22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 spans="1:22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 spans="1:22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 spans="1:2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 spans="1:22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 spans="1:22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 spans="1:22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 spans="1:22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 spans="1:22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 spans="1:22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 spans="1:22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 spans="1:22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 spans="1:22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 spans="1:2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 spans="1:22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 spans="1:22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 spans="1:22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 spans="1:22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 spans="1:22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 spans="1:22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  <row r="999" spans="1:22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</row>
    <row r="1000" spans="1:22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</row>
  </sheetData>
  <mergeCells count="2">
    <mergeCell ref="D1:O1"/>
    <mergeCell ref="P1:S1"/>
  </mergeCells>
  <pageMargins left="0.7" right="0.7" top="0.75" bottom="0.75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E06666"/>
  </sheetPr>
  <dimension ref="A1:Z998"/>
  <sheetViews>
    <sheetView workbookViewId="0">
      <selection activeCell="B1" sqref="B1:S16"/>
    </sheetView>
  </sheetViews>
  <sheetFormatPr baseColWidth="10" defaultColWidth="11.1640625" defaultRowHeight="15" customHeight="1"/>
  <cols>
    <col min="1" max="1" width="8.33203125" customWidth="1"/>
    <col min="2" max="2" width="79" bestFit="1" customWidth="1"/>
    <col min="3" max="3" width="13" bestFit="1" customWidth="1"/>
    <col min="4" max="4" width="10.5" bestFit="1" customWidth="1"/>
    <col min="5" max="5" width="9.6640625" bestFit="1" customWidth="1"/>
    <col min="6" max="6" width="7.33203125" bestFit="1" customWidth="1"/>
    <col min="7" max="7" width="7.1640625" bestFit="1" customWidth="1"/>
    <col min="8" max="8" width="8.33203125" bestFit="1" customWidth="1"/>
    <col min="9" max="9" width="8.1640625" bestFit="1" customWidth="1"/>
    <col min="10" max="10" width="7.5" bestFit="1" customWidth="1"/>
    <col min="11" max="13" width="13" bestFit="1" customWidth="1"/>
    <col min="14" max="15" width="12" bestFit="1" customWidth="1"/>
    <col min="16" max="19" width="10.83203125" bestFit="1" customWidth="1"/>
    <col min="20" max="26" width="8.33203125" customWidth="1"/>
  </cols>
  <sheetData>
    <row r="1" spans="1:26" ht="16">
      <c r="A1" s="1"/>
      <c r="B1" s="37"/>
      <c r="C1" s="1"/>
      <c r="D1" s="70">
        <v>2025</v>
      </c>
      <c r="E1" s="71"/>
      <c r="F1" s="71"/>
      <c r="G1" s="71"/>
      <c r="H1" s="71"/>
      <c r="I1" s="71"/>
      <c r="J1" s="71"/>
      <c r="K1" s="71"/>
      <c r="L1" s="71"/>
      <c r="M1" s="71"/>
      <c r="N1" s="71"/>
      <c r="O1" s="72"/>
      <c r="P1" s="70">
        <v>2026</v>
      </c>
      <c r="Q1" s="71"/>
      <c r="R1" s="71"/>
      <c r="S1" s="72"/>
      <c r="T1" s="1"/>
      <c r="U1" s="1"/>
      <c r="V1" s="1"/>
      <c r="W1" s="1"/>
      <c r="X1" s="1"/>
      <c r="Y1" s="1"/>
      <c r="Z1" s="1"/>
    </row>
    <row r="2" spans="1:26" ht="16">
      <c r="A2" s="1"/>
      <c r="B2" s="37"/>
      <c r="C2" s="1"/>
      <c r="D2" s="2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2" t="s">
        <v>1</v>
      </c>
      <c r="Q2" s="3" t="s">
        <v>2</v>
      </c>
      <c r="R2" s="3" t="s">
        <v>3</v>
      </c>
      <c r="S2" s="3" t="s">
        <v>4</v>
      </c>
      <c r="T2" s="1"/>
      <c r="U2" s="1"/>
      <c r="V2" s="1"/>
      <c r="W2" s="1"/>
      <c r="X2" s="1"/>
      <c r="Y2" s="1"/>
      <c r="Z2" s="1"/>
    </row>
    <row r="3" spans="1:26" ht="16">
      <c r="A3" s="18"/>
      <c r="B3" s="24" t="s">
        <v>31</v>
      </c>
      <c r="C3" s="24">
        <f>SUM(D3:S3)</f>
        <v>89239.840000000011</v>
      </c>
      <c r="D3" s="24">
        <f t="shared" ref="D3:S3" si="0">SUM(D4:D131)</f>
        <v>0</v>
      </c>
      <c r="E3" s="24">
        <f t="shared" si="0"/>
        <v>0</v>
      </c>
      <c r="F3" s="24">
        <f t="shared" si="0"/>
        <v>0</v>
      </c>
      <c r="G3" s="24">
        <f t="shared" si="0"/>
        <v>0</v>
      </c>
      <c r="H3" s="24">
        <f t="shared" si="0"/>
        <v>0</v>
      </c>
      <c r="I3" s="24">
        <f t="shared" si="0"/>
        <v>0</v>
      </c>
      <c r="J3" s="24">
        <f t="shared" si="0"/>
        <v>0</v>
      </c>
      <c r="K3" s="24">
        <f t="shared" si="0"/>
        <v>20619.71</v>
      </c>
      <c r="L3" s="24">
        <f t="shared" si="0"/>
        <v>22255.55</v>
      </c>
      <c r="M3" s="24">
        <f t="shared" si="0"/>
        <v>17053.419999999998</v>
      </c>
      <c r="N3" s="24">
        <f t="shared" si="0"/>
        <v>8384.14</v>
      </c>
      <c r="O3" s="24">
        <f t="shared" si="0"/>
        <v>16538.62</v>
      </c>
      <c r="P3" s="24">
        <f t="shared" si="0"/>
        <v>1322.1</v>
      </c>
      <c r="Q3" s="24">
        <f t="shared" si="0"/>
        <v>1022.1</v>
      </c>
      <c r="R3" s="24">
        <f t="shared" si="0"/>
        <v>1022.1</v>
      </c>
      <c r="S3" s="24">
        <f t="shared" si="0"/>
        <v>1022.1</v>
      </c>
      <c r="T3" s="18"/>
      <c r="U3" s="18"/>
      <c r="V3" s="18"/>
      <c r="W3" s="18"/>
      <c r="X3" s="18"/>
      <c r="Y3" s="18"/>
      <c r="Z3" s="18"/>
    </row>
    <row r="4" spans="1:26" ht="16">
      <c r="A4" s="5"/>
      <c r="B4" s="59" t="s">
        <v>76</v>
      </c>
      <c r="C4" s="40">
        <f t="shared" ref="C4:C66" si="1">SUM(D4:S4)</f>
        <v>7502.64</v>
      </c>
      <c r="D4" s="39"/>
      <c r="E4" s="41"/>
      <c r="F4" s="39"/>
      <c r="G4" s="39"/>
      <c r="H4" s="64"/>
      <c r="I4" s="39"/>
      <c r="J4" s="39"/>
      <c r="K4" s="39"/>
      <c r="L4" s="39"/>
      <c r="M4" s="39"/>
      <c r="N4" s="39"/>
      <c r="O4" s="41">
        <f>6602.64+900</f>
        <v>7502.64</v>
      </c>
      <c r="P4" s="39"/>
      <c r="Q4" s="39"/>
      <c r="R4" s="39"/>
      <c r="S4" s="39"/>
      <c r="T4" s="5"/>
      <c r="U4" s="5"/>
      <c r="V4" s="5"/>
      <c r="W4" s="5"/>
      <c r="X4" s="5"/>
      <c r="Y4" s="5"/>
      <c r="Z4" s="5"/>
    </row>
    <row r="5" spans="1:26" ht="16">
      <c r="A5" s="5"/>
      <c r="B5" s="47" t="s">
        <v>77</v>
      </c>
      <c r="C5" s="40">
        <f t="shared" si="1"/>
        <v>2200</v>
      </c>
      <c r="D5" s="9"/>
      <c r="E5" s="9"/>
      <c r="F5" s="9"/>
      <c r="G5" s="9"/>
      <c r="H5" s="9"/>
      <c r="I5" s="9"/>
      <c r="J5" s="9"/>
      <c r="K5" s="40">
        <v>2200</v>
      </c>
      <c r="L5" s="9"/>
      <c r="M5" s="9"/>
      <c r="N5" s="9"/>
      <c r="O5" s="9"/>
      <c r="P5" s="9"/>
      <c r="Q5" s="9"/>
      <c r="R5" s="9"/>
      <c r="S5" s="9"/>
      <c r="T5" s="5"/>
      <c r="U5" s="5"/>
      <c r="V5" s="5"/>
      <c r="W5" s="5"/>
      <c r="X5" s="5"/>
      <c r="Y5" s="5"/>
      <c r="Z5" s="5"/>
    </row>
    <row r="6" spans="1:26" ht="16">
      <c r="A6" s="5"/>
      <c r="B6" s="47" t="s">
        <v>78</v>
      </c>
      <c r="C6" s="40">
        <f t="shared" si="1"/>
        <v>2400</v>
      </c>
      <c r="D6" s="8"/>
      <c r="E6" s="9"/>
      <c r="F6" s="40"/>
      <c r="G6" s="9"/>
      <c r="H6" s="8"/>
      <c r="I6" s="40"/>
      <c r="J6" s="9"/>
      <c r="K6" s="9"/>
      <c r="L6" s="40">
        <v>1200</v>
      </c>
      <c r="M6" s="9"/>
      <c r="N6" s="9"/>
      <c r="O6" s="40">
        <v>1200</v>
      </c>
      <c r="P6" s="8"/>
      <c r="Q6" s="9"/>
      <c r="R6" s="9"/>
      <c r="S6" s="8"/>
      <c r="T6" s="5"/>
      <c r="U6" s="5"/>
      <c r="V6" s="5"/>
      <c r="W6" s="5"/>
      <c r="X6" s="5"/>
      <c r="Y6" s="5"/>
      <c r="Z6" s="5"/>
    </row>
    <row r="7" spans="1:26" ht="16">
      <c r="A7" s="5"/>
      <c r="B7" s="56" t="s">
        <v>79</v>
      </c>
      <c r="C7" s="40">
        <f t="shared" si="1"/>
        <v>0</v>
      </c>
      <c r="D7" s="8"/>
      <c r="E7" s="9"/>
      <c r="F7" s="8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5"/>
      <c r="U7" s="5"/>
      <c r="V7" s="5"/>
      <c r="W7" s="5"/>
      <c r="X7" s="5"/>
      <c r="Y7" s="5"/>
      <c r="Z7" s="5"/>
    </row>
    <row r="8" spans="1:26" ht="16">
      <c r="A8" s="11"/>
      <c r="B8" s="47" t="s">
        <v>80</v>
      </c>
      <c r="C8" s="40">
        <f t="shared" si="1"/>
        <v>0</v>
      </c>
      <c r="D8" s="9"/>
      <c r="E8" s="9"/>
      <c r="F8" s="9"/>
      <c r="G8" s="9"/>
      <c r="H8" s="40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5"/>
      <c r="U8" s="5"/>
      <c r="V8" s="5"/>
      <c r="W8" s="5"/>
      <c r="X8" s="5"/>
      <c r="Y8" s="5"/>
      <c r="Z8" s="5"/>
    </row>
    <row r="9" spans="1:26" ht="16">
      <c r="A9" s="5"/>
      <c r="B9" s="47" t="s">
        <v>81</v>
      </c>
      <c r="C9" s="40">
        <f t="shared" si="1"/>
        <v>0</v>
      </c>
      <c r="D9" s="9"/>
      <c r="E9" s="9"/>
      <c r="F9" s="9"/>
      <c r="G9" s="9"/>
      <c r="H9" s="40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5"/>
      <c r="U9" s="5"/>
      <c r="V9" s="5"/>
      <c r="W9" s="5"/>
      <c r="X9" s="5"/>
      <c r="Y9" s="5"/>
      <c r="Z9" s="5"/>
    </row>
    <row r="10" spans="1:26" ht="16">
      <c r="A10" s="5"/>
      <c r="B10" s="47" t="s">
        <v>82</v>
      </c>
      <c r="C10" s="40">
        <f t="shared" si="1"/>
        <v>878.40000000000009</v>
      </c>
      <c r="D10" s="9"/>
      <c r="E10" s="8"/>
      <c r="F10" s="40"/>
      <c r="G10" s="40"/>
      <c r="H10" s="40"/>
      <c r="I10" s="40"/>
      <c r="J10" s="40"/>
      <c r="K10" s="40">
        <v>97.6</v>
      </c>
      <c r="L10" s="40">
        <v>97.6</v>
      </c>
      <c r="M10" s="40">
        <v>97.6</v>
      </c>
      <c r="N10" s="40">
        <v>97.6</v>
      </c>
      <c r="O10" s="40">
        <v>97.6</v>
      </c>
      <c r="P10" s="40">
        <v>97.6</v>
      </c>
      <c r="Q10" s="40">
        <v>97.6</v>
      </c>
      <c r="R10" s="40">
        <v>97.6</v>
      </c>
      <c r="S10" s="40">
        <v>97.6</v>
      </c>
      <c r="T10" s="5"/>
      <c r="U10" s="5"/>
      <c r="V10" s="5"/>
      <c r="W10" s="5"/>
      <c r="X10" s="5"/>
      <c r="Y10" s="5"/>
      <c r="Z10" s="5"/>
    </row>
    <row r="11" spans="1:26" ht="16">
      <c r="A11" s="5"/>
      <c r="B11" s="47" t="s">
        <v>83</v>
      </c>
      <c r="C11" s="40">
        <f t="shared" si="1"/>
        <v>8000</v>
      </c>
      <c r="D11" s="9"/>
      <c r="F11" s="9"/>
      <c r="G11" s="9"/>
      <c r="H11" s="9"/>
      <c r="I11" s="9"/>
      <c r="J11" s="9"/>
      <c r="K11" s="8">
        <v>4000</v>
      </c>
      <c r="L11" s="9"/>
      <c r="M11" s="9"/>
      <c r="N11" s="9"/>
      <c r="O11" s="8">
        <v>4000</v>
      </c>
      <c r="P11" s="9"/>
      <c r="Q11" s="9"/>
      <c r="R11" s="9"/>
      <c r="S11" s="9"/>
      <c r="T11" s="5"/>
      <c r="U11" s="5"/>
      <c r="V11" s="5"/>
      <c r="W11" s="5"/>
      <c r="X11" s="5"/>
      <c r="Y11" s="5"/>
      <c r="Z11" s="5"/>
    </row>
    <row r="12" spans="1:26" ht="16">
      <c r="A12" s="11"/>
      <c r="B12" s="56" t="s">
        <v>84</v>
      </c>
      <c r="C12" s="40">
        <f t="shared" si="1"/>
        <v>55338.3</v>
      </c>
      <c r="D12" s="8"/>
      <c r="E12" s="8"/>
      <c r="F12" s="9"/>
      <c r="G12" s="9"/>
      <c r="H12" s="8"/>
      <c r="I12" s="8"/>
      <c r="J12" s="8"/>
      <c r="K12" s="8">
        <v>13397.61</v>
      </c>
      <c r="L12" s="8">
        <v>18033.45</v>
      </c>
      <c r="M12" s="8">
        <v>15731.32</v>
      </c>
      <c r="N12" s="8">
        <v>7362.04</v>
      </c>
      <c r="O12" s="8">
        <v>813.88</v>
      </c>
      <c r="P12" s="9"/>
      <c r="Q12" s="9"/>
      <c r="R12" s="9"/>
      <c r="S12" s="9"/>
      <c r="T12" s="5"/>
      <c r="U12" s="5"/>
      <c r="V12" s="5"/>
      <c r="W12" s="5"/>
      <c r="X12" s="5"/>
      <c r="Y12" s="5"/>
      <c r="Z12" s="5"/>
    </row>
    <row r="13" spans="1:26" ht="16">
      <c r="A13" s="11"/>
      <c r="B13" s="56" t="s">
        <v>85</v>
      </c>
      <c r="C13" s="40">
        <f t="shared" si="1"/>
        <v>600</v>
      </c>
      <c r="D13" s="8"/>
      <c r="E13" s="8"/>
      <c r="F13" s="9"/>
      <c r="G13" s="8"/>
      <c r="H13" s="9"/>
      <c r="I13" s="9"/>
      <c r="J13" s="8"/>
      <c r="K13" s="9"/>
      <c r="L13" s="9"/>
      <c r="M13" s="8">
        <v>300</v>
      </c>
      <c r="N13" s="9"/>
      <c r="O13" s="9"/>
      <c r="P13" s="8">
        <v>300</v>
      </c>
      <c r="Q13" s="9"/>
      <c r="R13" s="9"/>
      <c r="S13" s="9"/>
      <c r="T13" s="5"/>
      <c r="U13" s="5"/>
      <c r="V13" s="5"/>
      <c r="W13" s="5"/>
      <c r="X13" s="5"/>
      <c r="Y13" s="5"/>
      <c r="Z13" s="5"/>
    </row>
    <row r="14" spans="1:26" ht="16">
      <c r="A14" s="5"/>
      <c r="B14" s="56" t="s">
        <v>86</v>
      </c>
      <c r="C14" s="40">
        <f t="shared" si="1"/>
        <v>4000</v>
      </c>
      <c r="D14" s="9"/>
      <c r="E14" s="9"/>
      <c r="F14" s="8"/>
      <c r="G14" s="9"/>
      <c r="H14" s="9"/>
      <c r="I14" s="8"/>
      <c r="J14" s="9"/>
      <c r="K14" s="9"/>
      <c r="L14" s="8">
        <v>2000</v>
      </c>
      <c r="M14" s="9"/>
      <c r="N14" s="9"/>
      <c r="O14" s="8">
        <v>2000</v>
      </c>
      <c r="P14" s="9"/>
      <c r="Q14" s="9"/>
      <c r="R14" s="9"/>
      <c r="S14" s="9"/>
      <c r="T14" s="5"/>
      <c r="U14" s="5"/>
      <c r="V14" s="5"/>
      <c r="W14" s="5"/>
      <c r="X14" s="5"/>
      <c r="Y14" s="5"/>
      <c r="Z14" s="5"/>
    </row>
    <row r="15" spans="1:26" ht="16">
      <c r="A15" s="5"/>
      <c r="B15" s="65" t="s">
        <v>87</v>
      </c>
      <c r="C15" s="40">
        <f t="shared" si="1"/>
        <v>8320.5</v>
      </c>
      <c r="D15" s="8">
        <v>0</v>
      </c>
      <c r="E15" s="8">
        <v>0</v>
      </c>
      <c r="F15" s="8"/>
      <c r="G15" s="8"/>
      <c r="H15" s="8"/>
      <c r="I15" s="8"/>
      <c r="J15" s="8"/>
      <c r="K15" s="8">
        <v>924.5</v>
      </c>
      <c r="L15" s="8">
        <v>924.5</v>
      </c>
      <c r="M15" s="8">
        <v>924.5</v>
      </c>
      <c r="N15" s="8">
        <v>924.5</v>
      </c>
      <c r="O15" s="8">
        <v>924.5</v>
      </c>
      <c r="P15" s="8">
        <v>924.5</v>
      </c>
      <c r="Q15" s="8">
        <v>924.5</v>
      </c>
      <c r="R15" s="8">
        <v>924.5</v>
      </c>
      <c r="S15" s="8">
        <v>924.5</v>
      </c>
      <c r="T15" s="5"/>
      <c r="U15" s="5"/>
      <c r="V15" s="5"/>
      <c r="W15" s="5"/>
      <c r="X15" s="5"/>
      <c r="Y15" s="5"/>
      <c r="Z15" s="5"/>
    </row>
    <row r="16" spans="1:26" ht="16">
      <c r="A16" s="5"/>
      <c r="B16" s="9"/>
      <c r="C16" s="40">
        <f t="shared" si="1"/>
        <v>0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5"/>
      <c r="U16" s="5"/>
      <c r="V16" s="5"/>
      <c r="W16" s="5"/>
      <c r="X16" s="5"/>
      <c r="Y16" s="5"/>
      <c r="Z16" s="5"/>
    </row>
    <row r="17" spans="1:26" ht="16">
      <c r="A17" s="5"/>
      <c r="B17" s="9"/>
      <c r="C17" s="40">
        <f t="shared" si="1"/>
        <v>0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5"/>
      <c r="U17" s="5"/>
      <c r="V17" s="5"/>
      <c r="W17" s="5"/>
      <c r="X17" s="5"/>
      <c r="Y17" s="5"/>
      <c r="Z17" s="5"/>
    </row>
    <row r="18" spans="1:26" ht="15.75" customHeight="1">
      <c r="A18" s="5"/>
      <c r="B18" s="9"/>
      <c r="C18" s="40">
        <f t="shared" si="1"/>
        <v>0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5"/>
      <c r="U18" s="5"/>
      <c r="V18" s="5"/>
      <c r="W18" s="5"/>
      <c r="X18" s="5"/>
      <c r="Y18" s="5"/>
      <c r="Z18" s="5"/>
    </row>
    <row r="19" spans="1:26" ht="15.75" customHeight="1">
      <c r="A19" s="5"/>
      <c r="B19" s="9"/>
      <c r="C19" s="40">
        <f t="shared" si="1"/>
        <v>0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5"/>
      <c r="U19" s="5"/>
      <c r="V19" s="5"/>
      <c r="W19" s="5"/>
      <c r="X19" s="5"/>
      <c r="Y19" s="5"/>
      <c r="Z19" s="5"/>
    </row>
    <row r="20" spans="1:26" ht="15.75" customHeight="1">
      <c r="A20" s="5"/>
      <c r="B20" s="9"/>
      <c r="C20" s="40">
        <f t="shared" si="1"/>
        <v>0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5"/>
      <c r="U20" s="5"/>
      <c r="V20" s="5"/>
      <c r="W20" s="5"/>
      <c r="X20" s="5"/>
      <c r="Y20" s="5"/>
      <c r="Z20" s="5"/>
    </row>
    <row r="21" spans="1:26" ht="15.75" customHeight="1">
      <c r="A21" s="5"/>
      <c r="B21" s="9"/>
      <c r="C21" s="40">
        <f t="shared" si="1"/>
        <v>0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5"/>
      <c r="U21" s="5"/>
      <c r="V21" s="5"/>
      <c r="W21" s="5"/>
      <c r="X21" s="5"/>
      <c r="Y21" s="5"/>
      <c r="Z21" s="5"/>
    </row>
    <row r="22" spans="1:26" ht="15.75" customHeight="1">
      <c r="A22" s="5"/>
      <c r="B22" s="9"/>
      <c r="C22" s="40">
        <f t="shared" si="1"/>
        <v>0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5"/>
      <c r="U22" s="5"/>
      <c r="V22" s="5"/>
      <c r="W22" s="5"/>
      <c r="X22" s="5"/>
      <c r="Y22" s="5"/>
      <c r="Z22" s="5"/>
    </row>
    <row r="23" spans="1:26" ht="15.75" customHeight="1">
      <c r="A23" s="5"/>
      <c r="B23" s="9"/>
      <c r="C23" s="40">
        <f t="shared" si="1"/>
        <v>0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5"/>
      <c r="U23" s="5"/>
      <c r="V23" s="5"/>
      <c r="W23" s="5"/>
      <c r="X23" s="5"/>
      <c r="Y23" s="5"/>
      <c r="Z23" s="5"/>
    </row>
    <row r="24" spans="1:26" ht="15.75" customHeight="1">
      <c r="A24" s="5"/>
      <c r="B24" s="9"/>
      <c r="C24" s="40">
        <f t="shared" si="1"/>
        <v>0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5"/>
      <c r="U24" s="5"/>
      <c r="V24" s="5"/>
      <c r="W24" s="5"/>
      <c r="X24" s="5"/>
      <c r="Y24" s="5"/>
      <c r="Z24" s="5"/>
    </row>
    <row r="25" spans="1:26" ht="15.75" customHeight="1">
      <c r="A25" s="5"/>
      <c r="B25" s="9"/>
      <c r="C25" s="40">
        <f t="shared" si="1"/>
        <v>0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5"/>
      <c r="U25" s="5"/>
      <c r="V25" s="5"/>
      <c r="W25" s="5"/>
      <c r="X25" s="5"/>
      <c r="Y25" s="5"/>
      <c r="Z25" s="5"/>
    </row>
    <row r="26" spans="1:26" ht="15.75" customHeight="1">
      <c r="A26" s="5"/>
      <c r="B26" s="9"/>
      <c r="C26" s="40">
        <f t="shared" si="1"/>
        <v>0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5"/>
      <c r="U26" s="5"/>
      <c r="V26" s="5"/>
      <c r="W26" s="5"/>
      <c r="X26" s="5"/>
      <c r="Y26" s="5"/>
      <c r="Z26" s="5"/>
    </row>
    <row r="27" spans="1:26" ht="15.75" customHeight="1">
      <c r="A27" s="5"/>
      <c r="B27" s="9"/>
      <c r="C27" s="40">
        <f t="shared" si="1"/>
        <v>0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5"/>
      <c r="U27" s="5"/>
      <c r="V27" s="5"/>
      <c r="W27" s="5"/>
      <c r="X27" s="5"/>
      <c r="Y27" s="5"/>
      <c r="Z27" s="5"/>
    </row>
    <row r="28" spans="1:26" ht="15.75" customHeight="1">
      <c r="A28" s="5"/>
      <c r="B28" s="9"/>
      <c r="C28" s="40">
        <f t="shared" si="1"/>
        <v>0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5"/>
      <c r="U28" s="5"/>
      <c r="V28" s="5"/>
      <c r="W28" s="5"/>
      <c r="X28" s="5"/>
      <c r="Y28" s="5"/>
      <c r="Z28" s="5"/>
    </row>
    <row r="29" spans="1:26" ht="15.75" customHeight="1">
      <c r="A29" s="5"/>
      <c r="B29" s="9"/>
      <c r="C29" s="40">
        <f t="shared" si="1"/>
        <v>0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5"/>
      <c r="U29" s="5"/>
      <c r="V29" s="5"/>
      <c r="W29" s="5"/>
      <c r="X29" s="5"/>
      <c r="Y29" s="5"/>
      <c r="Z29" s="5"/>
    </row>
    <row r="30" spans="1:26" ht="15.75" customHeight="1">
      <c r="A30" s="5"/>
      <c r="B30" s="9"/>
      <c r="C30" s="40">
        <f t="shared" si="1"/>
        <v>0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5"/>
      <c r="U30" s="5"/>
      <c r="V30" s="5"/>
      <c r="W30" s="5"/>
      <c r="X30" s="5"/>
      <c r="Y30" s="5"/>
      <c r="Z30" s="5"/>
    </row>
    <row r="31" spans="1:26" ht="15.75" customHeight="1">
      <c r="A31" s="5"/>
      <c r="B31" s="9"/>
      <c r="C31" s="40">
        <f t="shared" si="1"/>
        <v>0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9"/>
      <c r="C32" s="40">
        <f t="shared" si="1"/>
        <v>0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9"/>
      <c r="C33" s="40">
        <f t="shared" si="1"/>
        <v>0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9"/>
      <c r="C34" s="40">
        <f t="shared" si="1"/>
        <v>0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9"/>
      <c r="C35" s="40">
        <f t="shared" si="1"/>
        <v>0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9"/>
      <c r="C36" s="40">
        <f t="shared" si="1"/>
        <v>0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9"/>
      <c r="C37" s="40">
        <f t="shared" si="1"/>
        <v>0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9"/>
      <c r="C38" s="40">
        <f t="shared" si="1"/>
        <v>0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9"/>
      <c r="C39" s="40">
        <f t="shared" si="1"/>
        <v>0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9"/>
      <c r="C40" s="40">
        <f t="shared" si="1"/>
        <v>0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9"/>
      <c r="C41" s="40">
        <f t="shared" si="1"/>
        <v>0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9"/>
      <c r="C42" s="40">
        <f t="shared" si="1"/>
        <v>0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9"/>
      <c r="C43" s="40">
        <f t="shared" si="1"/>
        <v>0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9"/>
      <c r="C44" s="40">
        <f t="shared" si="1"/>
        <v>0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9"/>
      <c r="C45" s="40">
        <f t="shared" si="1"/>
        <v>0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9"/>
      <c r="C46" s="40">
        <f t="shared" si="1"/>
        <v>0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9"/>
      <c r="C47" s="40">
        <f t="shared" si="1"/>
        <v>0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9"/>
      <c r="C48" s="40">
        <f t="shared" si="1"/>
        <v>0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9"/>
      <c r="C49" s="40">
        <f t="shared" si="1"/>
        <v>0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9"/>
      <c r="C50" s="40">
        <f t="shared" si="1"/>
        <v>0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9"/>
      <c r="C51" s="40">
        <f t="shared" si="1"/>
        <v>0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9"/>
      <c r="C52" s="40">
        <f t="shared" si="1"/>
        <v>0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9"/>
      <c r="C53" s="40">
        <f t="shared" si="1"/>
        <v>0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9"/>
      <c r="C54" s="40">
        <f t="shared" si="1"/>
        <v>0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9"/>
      <c r="C55" s="40">
        <f t="shared" si="1"/>
        <v>0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9"/>
      <c r="C56" s="40">
        <f t="shared" si="1"/>
        <v>0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9"/>
      <c r="C57" s="40">
        <f t="shared" si="1"/>
        <v>0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9"/>
      <c r="C58" s="40">
        <f t="shared" si="1"/>
        <v>0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9"/>
      <c r="C59" s="40">
        <f t="shared" si="1"/>
        <v>0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9"/>
      <c r="C60" s="40">
        <f t="shared" si="1"/>
        <v>0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9"/>
      <c r="C61" s="40">
        <f t="shared" si="1"/>
        <v>0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9"/>
      <c r="C62" s="40">
        <f t="shared" si="1"/>
        <v>0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9"/>
      <c r="C63" s="40">
        <f t="shared" si="1"/>
        <v>0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9"/>
      <c r="C64" s="40">
        <f t="shared" si="1"/>
        <v>0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9"/>
      <c r="C65" s="40">
        <f t="shared" si="1"/>
        <v>0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6"/>
      <c r="C66" s="40">
        <f t="shared" si="1"/>
        <v>0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6"/>
      <c r="C67" s="5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6"/>
      <c r="C68" s="5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6"/>
      <c r="C69" s="5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6"/>
      <c r="C70" s="5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6"/>
      <c r="C71" s="5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6"/>
      <c r="C72" s="5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6"/>
      <c r="C73" s="5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6"/>
      <c r="C74" s="5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6"/>
      <c r="C75" s="5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6"/>
      <c r="C76" s="5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6"/>
      <c r="C77" s="5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6"/>
      <c r="C78" s="5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6"/>
      <c r="C79" s="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6"/>
      <c r="C80" s="5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6"/>
      <c r="C81" s="5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6"/>
      <c r="C82" s="5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6"/>
      <c r="C83" s="5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6"/>
      <c r="C84" s="5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6"/>
      <c r="C85" s="5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6"/>
      <c r="C86" s="5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6"/>
      <c r="C87" s="5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6"/>
      <c r="C88" s="5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6"/>
      <c r="C89" s="5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6"/>
      <c r="C90" s="5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6"/>
      <c r="C91" s="5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6"/>
      <c r="C92" s="5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6"/>
      <c r="C93" s="5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6"/>
      <c r="C94" s="5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6"/>
      <c r="C95" s="5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6"/>
      <c r="C96" s="5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6"/>
      <c r="C97" s="5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6"/>
      <c r="C98" s="5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6"/>
      <c r="C99" s="5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6"/>
      <c r="C100" s="5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6"/>
      <c r="C101" s="5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6"/>
      <c r="C102" s="5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6"/>
      <c r="C103" s="5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6"/>
      <c r="C104" s="5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6"/>
      <c r="C105" s="5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6"/>
      <c r="C106" s="5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6"/>
      <c r="C107" s="5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6"/>
      <c r="C108" s="5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6"/>
      <c r="C109" s="5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6"/>
      <c r="C110" s="5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6"/>
      <c r="C111" s="5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6"/>
      <c r="C112" s="5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6"/>
      <c r="C113" s="5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6"/>
      <c r="C114" s="5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6"/>
      <c r="C115" s="5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6"/>
      <c r="C116" s="5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6"/>
      <c r="C117" s="5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6"/>
      <c r="C118" s="5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6"/>
      <c r="C119" s="5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6"/>
      <c r="C120" s="5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6"/>
      <c r="C121" s="5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6"/>
      <c r="C122" s="5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6"/>
      <c r="C123" s="5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6"/>
      <c r="C124" s="5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6"/>
      <c r="C125" s="5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6"/>
      <c r="C126" s="5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6"/>
      <c r="C127" s="5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6"/>
      <c r="C128" s="5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6"/>
      <c r="C129" s="5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6"/>
      <c r="C130" s="5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6"/>
      <c r="C131" s="5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6"/>
      <c r="C132" s="5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6"/>
      <c r="C133" s="5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6"/>
      <c r="C134" s="5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6"/>
      <c r="C135" s="5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6"/>
      <c r="C136" s="5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6"/>
      <c r="C137" s="5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6"/>
      <c r="C138" s="5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6"/>
      <c r="C139" s="5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6"/>
      <c r="C140" s="5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6"/>
      <c r="C141" s="5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6"/>
      <c r="C142" s="5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6"/>
      <c r="C143" s="5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6"/>
      <c r="C144" s="5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6"/>
      <c r="C145" s="5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6"/>
      <c r="C146" s="5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6"/>
      <c r="C147" s="5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6"/>
      <c r="C148" s="5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6"/>
      <c r="C149" s="5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6"/>
      <c r="C150" s="5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6"/>
      <c r="C151" s="5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6"/>
      <c r="C152" s="5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6"/>
      <c r="C153" s="5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6"/>
      <c r="C154" s="5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6"/>
      <c r="C155" s="5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6"/>
      <c r="C156" s="5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6"/>
      <c r="C157" s="5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6"/>
      <c r="C158" s="5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6"/>
      <c r="C159" s="5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6"/>
      <c r="C160" s="5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6"/>
      <c r="C161" s="5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6"/>
      <c r="C162" s="5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6"/>
      <c r="C163" s="5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6"/>
      <c r="C164" s="5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6"/>
      <c r="C165" s="5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6"/>
      <c r="C166" s="5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6"/>
      <c r="C167" s="5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6"/>
      <c r="C168" s="5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6"/>
      <c r="C169" s="5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6"/>
      <c r="C170" s="5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6"/>
      <c r="C171" s="5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6"/>
      <c r="C172" s="5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6"/>
      <c r="C173" s="5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6"/>
      <c r="C174" s="5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6"/>
      <c r="C175" s="5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6"/>
      <c r="C176" s="5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6"/>
      <c r="C177" s="5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6"/>
      <c r="C178" s="5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6"/>
      <c r="C179" s="5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6"/>
      <c r="C180" s="5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6"/>
      <c r="C181" s="5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6"/>
      <c r="C182" s="5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6"/>
      <c r="C183" s="5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6"/>
      <c r="C184" s="5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6"/>
      <c r="C185" s="5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6"/>
      <c r="C186" s="5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6"/>
      <c r="C187" s="5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6"/>
      <c r="C188" s="5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6"/>
      <c r="C189" s="5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6"/>
      <c r="C190" s="5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6"/>
      <c r="C191" s="5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6"/>
      <c r="C192" s="5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6"/>
      <c r="C193" s="5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6"/>
      <c r="C194" s="5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6"/>
      <c r="C195" s="5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6"/>
      <c r="C196" s="5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6"/>
      <c r="C197" s="5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6"/>
      <c r="C198" s="5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6"/>
      <c r="C199" s="5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6"/>
      <c r="C200" s="5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6"/>
      <c r="C201" s="5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6"/>
      <c r="C202" s="5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6"/>
      <c r="C203" s="5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6"/>
      <c r="C204" s="5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6"/>
      <c r="C205" s="5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6"/>
      <c r="C206" s="5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6"/>
      <c r="C207" s="5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6"/>
      <c r="C208" s="5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6"/>
      <c r="C209" s="5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6"/>
      <c r="C210" s="5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6"/>
      <c r="C211" s="5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6"/>
      <c r="C212" s="5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6"/>
      <c r="C213" s="5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6"/>
      <c r="C214" s="5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6"/>
      <c r="C215" s="5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6"/>
      <c r="C216" s="5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6"/>
      <c r="C217" s="5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</sheetData>
  <mergeCells count="2">
    <mergeCell ref="D1:O1"/>
    <mergeCell ref="P1:S1"/>
  </mergeCell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Piano Finanziario</vt:lpstr>
      <vt:lpstr>====</vt:lpstr>
      <vt:lpstr>Salari e Stipendi</vt:lpstr>
      <vt:lpstr>Materie Prime-Conumo </vt:lpstr>
      <vt:lpstr>Utenze</vt:lpstr>
      <vt:lpstr>Commisisoni Portali</vt:lpstr>
      <vt:lpstr>Tasse e Imposte</vt:lpstr>
      <vt:lpstr>Mutui e Finaziamenti</vt:lpstr>
      <vt:lpstr>Canoni e servizi</vt:lpstr>
      <vt:lpstr>Godimento Beni di Terzi</vt:lpstr>
      <vt:lpstr>Consulenze</vt:lpstr>
      <vt:lpstr> Varie ed Eventuali</vt:lpstr>
      <vt:lpstr>Ristr. Apt SDP Jr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Russo</dc:creator>
  <cp:lastModifiedBy>stefano della Pietra</cp:lastModifiedBy>
  <dcterms:created xsi:type="dcterms:W3CDTF">2024-09-13T09:28:39Z</dcterms:created>
  <dcterms:modified xsi:type="dcterms:W3CDTF">2025-08-01T23:09:53Z</dcterms:modified>
</cp:coreProperties>
</file>