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stec\Desktop\스케줄\"/>
    </mc:Choice>
  </mc:AlternateContent>
  <bookViews>
    <workbookView xWindow="0" yWindow="0" windowWidth="28800" windowHeight="12390" activeTab="1"/>
  </bookViews>
  <sheets>
    <sheet name="22.1" sheetId="15" r:id="rId1"/>
    <sheet name="22.2" sheetId="1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" i="16" l="1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AD13" i="16"/>
  <c r="AD16" i="16" s="1"/>
  <c r="AC13" i="16"/>
  <c r="AC16" i="16" s="1"/>
  <c r="AB13" i="16"/>
  <c r="AB16" i="16" s="1"/>
  <c r="AA13" i="16"/>
  <c r="AA16" i="16" s="1"/>
  <c r="Z13" i="16"/>
  <c r="Z16" i="16" s="1"/>
  <c r="Y13" i="16"/>
  <c r="Y16" i="16" s="1"/>
  <c r="X13" i="16"/>
  <c r="X16" i="16" s="1"/>
  <c r="W13" i="16"/>
  <c r="W16" i="16" s="1"/>
  <c r="V13" i="16"/>
  <c r="V16" i="16" s="1"/>
  <c r="U13" i="16"/>
  <c r="U16" i="16" s="1"/>
  <c r="T13" i="16"/>
  <c r="T16" i="16" s="1"/>
  <c r="S13" i="16"/>
  <c r="S16" i="16" s="1"/>
  <c r="R13" i="16"/>
  <c r="R16" i="16" s="1"/>
  <c r="Q13" i="16"/>
  <c r="Q16" i="16" s="1"/>
  <c r="P13" i="16"/>
  <c r="P16" i="16" s="1"/>
  <c r="O13" i="16"/>
  <c r="O16" i="16" s="1"/>
  <c r="N13" i="16"/>
  <c r="N16" i="16" s="1"/>
  <c r="M13" i="16"/>
  <c r="M16" i="16" s="1"/>
  <c r="L13" i="16"/>
  <c r="L16" i="16" s="1"/>
  <c r="K13" i="16"/>
  <c r="K16" i="16" s="1"/>
  <c r="J13" i="16"/>
  <c r="J16" i="16" s="1"/>
  <c r="I13" i="16"/>
  <c r="I16" i="16" s="1"/>
  <c r="H13" i="16"/>
  <c r="H16" i="16" s="1"/>
  <c r="G13" i="16"/>
  <c r="G16" i="16" s="1"/>
  <c r="F13" i="16"/>
  <c r="F16" i="16" s="1"/>
  <c r="E13" i="16"/>
  <c r="E16" i="16" s="1"/>
  <c r="D13" i="16"/>
  <c r="D16" i="16" s="1"/>
  <c r="C13" i="16"/>
  <c r="C16" i="16" s="1"/>
  <c r="AI12" i="16"/>
  <c r="AH12" i="16"/>
  <c r="AG12" i="16"/>
  <c r="AF12" i="16"/>
  <c r="AE12" i="16"/>
  <c r="AI11" i="16"/>
  <c r="AH11" i="16"/>
  <c r="AG11" i="16"/>
  <c r="AF11" i="16"/>
  <c r="AE11" i="16"/>
  <c r="AI10" i="16"/>
  <c r="AH10" i="16"/>
  <c r="AG10" i="16"/>
  <c r="AF10" i="16"/>
  <c r="AE10" i="16"/>
  <c r="AI9" i="16"/>
  <c r="AH9" i="16"/>
  <c r="AG9" i="16"/>
  <c r="AF9" i="16"/>
  <c r="AE9" i="16"/>
  <c r="AI8" i="16"/>
  <c r="AH8" i="16"/>
  <c r="AG8" i="16"/>
  <c r="AF8" i="16"/>
  <c r="AE8" i="16"/>
  <c r="AI7" i="16"/>
  <c r="AH7" i="16"/>
  <c r="AG7" i="16"/>
  <c r="AF7" i="16"/>
  <c r="AE7" i="16"/>
  <c r="AI6" i="16"/>
  <c r="AH6" i="16"/>
  <c r="AG6" i="16"/>
  <c r="AF6" i="16"/>
  <c r="AE6" i="16"/>
  <c r="AI5" i="16"/>
  <c r="AH5" i="16"/>
  <c r="AG5" i="16"/>
  <c r="AF5" i="16"/>
  <c r="AE5" i="16"/>
  <c r="AJ8" i="15" l="1"/>
  <c r="Z17" i="15" l="1"/>
  <c r="AI8" i="15" l="1"/>
  <c r="AH10" i="15" l="1"/>
  <c r="AI10" i="15"/>
  <c r="AJ10" i="15"/>
  <c r="AK10" i="15"/>
  <c r="AL10" i="15"/>
  <c r="AG16" i="15" l="1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AG14" i="15"/>
  <c r="AG17" i="15" s="1"/>
  <c r="AF14" i="15"/>
  <c r="AF17" i="15" s="1"/>
  <c r="AE14" i="15"/>
  <c r="AE17" i="15" s="1"/>
  <c r="AD14" i="15"/>
  <c r="AD17" i="15" s="1"/>
  <c r="AC14" i="15"/>
  <c r="AC17" i="15" s="1"/>
  <c r="AB14" i="15"/>
  <c r="AB17" i="15" s="1"/>
  <c r="AA14" i="15"/>
  <c r="AA17" i="15" s="1"/>
  <c r="Z14" i="15"/>
  <c r="Y14" i="15"/>
  <c r="Y17" i="15" s="1"/>
  <c r="X14" i="15"/>
  <c r="X17" i="15" s="1"/>
  <c r="W14" i="15"/>
  <c r="W17" i="15" s="1"/>
  <c r="V14" i="15"/>
  <c r="V17" i="15" s="1"/>
  <c r="U14" i="15"/>
  <c r="U17" i="15" s="1"/>
  <c r="T14" i="15"/>
  <c r="T17" i="15" s="1"/>
  <c r="S14" i="15"/>
  <c r="S17" i="15" s="1"/>
  <c r="R14" i="15"/>
  <c r="R17" i="15" s="1"/>
  <c r="Q14" i="15"/>
  <c r="Q17" i="15" s="1"/>
  <c r="P14" i="15"/>
  <c r="P17" i="15" s="1"/>
  <c r="O14" i="15"/>
  <c r="O17" i="15" s="1"/>
  <c r="N14" i="15"/>
  <c r="N17" i="15" s="1"/>
  <c r="M14" i="15"/>
  <c r="M17" i="15" s="1"/>
  <c r="L14" i="15"/>
  <c r="L17" i="15" s="1"/>
  <c r="K14" i="15"/>
  <c r="K17" i="15" s="1"/>
  <c r="J14" i="15"/>
  <c r="J17" i="15" s="1"/>
  <c r="I14" i="15"/>
  <c r="I17" i="15" s="1"/>
  <c r="H14" i="15"/>
  <c r="H17" i="15" s="1"/>
  <c r="G14" i="15"/>
  <c r="G17" i="15" s="1"/>
  <c r="F14" i="15"/>
  <c r="F17" i="15" s="1"/>
  <c r="E14" i="15"/>
  <c r="E17" i="15" s="1"/>
  <c r="D14" i="15"/>
  <c r="D17" i="15" s="1"/>
  <c r="C14" i="15"/>
  <c r="C17" i="15" s="1"/>
  <c r="AL13" i="15" l="1"/>
  <c r="AK13" i="15"/>
  <c r="AJ13" i="15"/>
  <c r="AI13" i="15"/>
  <c r="AH13" i="15"/>
  <c r="AL12" i="15"/>
  <c r="AK12" i="15"/>
  <c r="AJ12" i="15"/>
  <c r="AI12" i="15"/>
  <c r="AH12" i="15"/>
  <c r="AL11" i="15"/>
  <c r="AK11" i="15"/>
  <c r="AJ11" i="15"/>
  <c r="AI11" i="15"/>
  <c r="AH11" i="15"/>
  <c r="AL9" i="15"/>
  <c r="AK9" i="15"/>
  <c r="AJ9" i="15"/>
  <c r="AI9" i="15"/>
  <c r="AH9" i="15"/>
  <c r="AL8" i="15"/>
  <c r="AK8" i="15"/>
  <c r="AH8" i="15"/>
  <c r="AL7" i="15"/>
  <c r="AK7" i="15"/>
  <c r="AJ7" i="15"/>
  <c r="AI7" i="15"/>
  <c r="AH7" i="15"/>
  <c r="AL6" i="15"/>
  <c r="AK6" i="15"/>
  <c r="AJ6" i="15"/>
  <c r="AI6" i="15"/>
  <c r="AH6" i="15"/>
  <c r="AL5" i="15"/>
  <c r="AK5" i="15"/>
  <c r="AJ5" i="15"/>
  <c r="AI5" i="15"/>
  <c r="AH5" i="15"/>
</calcChain>
</file>

<file path=xl/sharedStrings.xml><?xml version="1.0" encoding="utf-8"?>
<sst xmlns="http://schemas.openxmlformats.org/spreadsheetml/2006/main" count="374" uniqueCount="151">
  <si>
    <t>수</t>
    <phoneticPr fontId="1" type="noConversion"/>
  </si>
  <si>
    <t>김다운</t>
    <phoneticPr fontId="1" type="noConversion"/>
  </si>
  <si>
    <t>유대열</t>
    <phoneticPr fontId="1" type="noConversion"/>
  </si>
  <si>
    <t>화</t>
  </si>
  <si>
    <t>목</t>
  </si>
  <si>
    <t>금</t>
  </si>
  <si>
    <t>토</t>
  </si>
  <si>
    <t>일</t>
  </si>
  <si>
    <t>월</t>
  </si>
  <si>
    <t>수</t>
  </si>
  <si>
    <t>휴</t>
    <phoneticPr fontId="1" type="noConversion"/>
  </si>
  <si>
    <t>이성재</t>
    <phoneticPr fontId="1" type="noConversion"/>
  </si>
  <si>
    <t>연차</t>
    <phoneticPr fontId="1" type="noConversion"/>
  </si>
  <si>
    <t>휴</t>
    <phoneticPr fontId="1" type="noConversion"/>
  </si>
  <si>
    <t>박준섭</t>
    <phoneticPr fontId="1" type="noConversion"/>
  </si>
  <si>
    <t>반차</t>
    <phoneticPr fontId="1" type="noConversion"/>
  </si>
  <si>
    <t>휴무</t>
    <phoneticPr fontId="1" type="noConversion"/>
  </si>
  <si>
    <t>휴</t>
    <phoneticPr fontId="1" type="noConversion"/>
  </si>
  <si>
    <t>기계</t>
    <phoneticPr fontId="1" type="noConversion"/>
  </si>
  <si>
    <t>마</t>
    <phoneticPr fontId="1" type="noConversion"/>
  </si>
  <si>
    <t>금</t>
    <phoneticPr fontId="1" type="noConversion"/>
  </si>
  <si>
    <t>휴</t>
    <phoneticPr fontId="1" type="noConversion"/>
  </si>
  <si>
    <t>휴</t>
    <phoneticPr fontId="1" type="noConversion"/>
  </si>
  <si>
    <t>김원웅</t>
    <phoneticPr fontId="1" type="noConversion"/>
  </si>
  <si>
    <t>오픈출근인원</t>
    <phoneticPr fontId="1" type="noConversion"/>
  </si>
  <si>
    <t>마감출근인원</t>
    <phoneticPr fontId="1" type="noConversion"/>
  </si>
  <si>
    <t>오마</t>
    <phoneticPr fontId="1" type="noConversion"/>
  </si>
  <si>
    <t>오마인원</t>
    <phoneticPr fontId="1" type="noConversion"/>
  </si>
  <si>
    <t>마</t>
    <phoneticPr fontId="1" type="noConversion"/>
  </si>
  <si>
    <t>추가
근무
시간</t>
    <phoneticPr fontId="1" type="noConversion"/>
  </si>
  <si>
    <t>0.5=30분</t>
    <phoneticPr fontId="1" type="noConversion"/>
  </si>
  <si>
    <t>휴무적립</t>
    <phoneticPr fontId="1" type="noConversion"/>
  </si>
  <si>
    <t>휴무인원</t>
    <phoneticPr fontId="1" type="noConversion"/>
  </si>
  <si>
    <t>전기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</si>
  <si>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</si>
  <si>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</si>
  <si>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</si>
  <si>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홍민상</t>
    <phoneticPr fontId="1" type="noConversion"/>
  </si>
  <si>
    <t>황수민</t>
    <phoneticPr fontId="1" type="noConversion"/>
  </si>
  <si>
    <t>예준명</t>
    <phoneticPr fontId="1" type="noConversion"/>
  </si>
  <si>
    <t>휴</t>
    <phoneticPr fontId="1" type="noConversion"/>
  </si>
  <si>
    <t>1월</t>
    <phoneticPr fontId="1" type="noConversion"/>
  </si>
  <si>
    <t>토</t>
    <phoneticPr fontId="1" type="noConversion"/>
  </si>
  <si>
    <t>일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</si>
  <si>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</si>
  <si>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</si>
  <si>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</si>
  <si>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</si>
  <si>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</si>
  <si>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</si>
  <si>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</si>
  <si>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</si>
  <si>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</si>
  <si>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</si>
  <si>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</si>
  <si>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</si>
  <si>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</si>
  <si>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윤재익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</si>
  <si>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</si>
  <si>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</si>
  <si>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</si>
  <si>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</si>
  <si>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</si>
  <si>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마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</si>
  <si>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</si>
  <si>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</si>
  <si>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</si>
  <si>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</si>
  <si>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티컵</t>
    <phoneticPr fontId="1" type="noConversion"/>
  </si>
  <si>
    <t>매직
바이크</t>
    <phoneticPr fontId="1" type="noConversion"/>
  </si>
  <si>
    <t>메가
믹스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</si>
  <si>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</si>
  <si>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</si>
  <si>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</si>
  <si>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휴</t>
    <phoneticPr fontId="1" type="noConversion"/>
  </si>
  <si>
    <t>슬립링</t>
    <phoneticPr fontId="1" type="noConversion"/>
  </si>
  <si>
    <t>브레이크</t>
    <phoneticPr fontId="1" type="noConversion"/>
  </si>
  <si>
    <t>슬립링</t>
    <phoneticPr fontId="1" type="noConversion"/>
  </si>
  <si>
    <t>목</t>
    <phoneticPr fontId="1" type="noConversion"/>
  </si>
  <si>
    <t>캐러셀</t>
    <phoneticPr fontId="1" type="noConversion"/>
  </si>
  <si>
    <t>슬립링</t>
    <phoneticPr fontId="1" type="noConversion"/>
  </si>
  <si>
    <t>티컵</t>
    <phoneticPr fontId="1" type="noConversion"/>
  </si>
  <si>
    <t>슬립링</t>
    <phoneticPr fontId="1" type="noConversion"/>
  </si>
  <si>
    <t>김원웅</t>
    <phoneticPr fontId="1" type="noConversion"/>
  </si>
  <si>
    <t>백신</t>
    <phoneticPr fontId="1" type="noConversion"/>
  </si>
  <si>
    <t>마</t>
    <phoneticPr fontId="1" type="noConversion"/>
  </si>
  <si>
    <t>휴</t>
    <phoneticPr fontId="1" type="noConversion"/>
  </si>
  <si>
    <t>티컵</t>
    <phoneticPr fontId="1" type="noConversion"/>
  </si>
  <si>
    <t>브레이크</t>
    <phoneticPr fontId="1" type="noConversion"/>
  </si>
  <si>
    <t>마</t>
    <phoneticPr fontId="1" type="noConversion"/>
  </si>
  <si>
    <t>오마</t>
    <phoneticPr fontId="1" type="noConversion"/>
  </si>
  <si>
    <t>페리스휠</t>
    <phoneticPr fontId="1" type="noConversion"/>
  </si>
  <si>
    <t>연차</t>
    <phoneticPr fontId="1" type="noConversion"/>
  </si>
  <si>
    <t>2월</t>
    <phoneticPr fontId="1" type="noConversion"/>
  </si>
  <si>
    <t>연차</t>
    <phoneticPr fontId="1" type="noConversion"/>
  </si>
  <si>
    <t>반차</t>
    <phoneticPr fontId="1" type="noConversion"/>
  </si>
  <si>
    <t>추가
근무
시간</t>
    <phoneticPr fontId="1" type="noConversion"/>
  </si>
  <si>
    <t>화</t>
    <phoneticPr fontId="1" type="noConversion"/>
  </si>
  <si>
    <t>휴</t>
    <phoneticPr fontId="1" type="noConversion"/>
  </si>
  <si>
    <t>이성재</t>
    <phoneticPr fontId="1" type="noConversion"/>
  </si>
  <si>
    <t>박준섭</t>
    <phoneticPr fontId="1" type="noConversion"/>
  </si>
  <si>
    <t>기계</t>
    <phoneticPr fontId="1" type="noConversion"/>
  </si>
  <si>
    <t>마감출근인원</t>
    <phoneticPr fontId="1" type="noConversion"/>
  </si>
  <si>
    <t>페리스휠</t>
    <phoneticPr fontId="1" type="noConversion"/>
  </si>
  <si>
    <t>메가믹스</t>
    <phoneticPr fontId="1" type="noConversion"/>
  </si>
  <si>
    <t>매직바이크</t>
    <phoneticPr fontId="1" type="noConversion"/>
  </si>
  <si>
    <t>점핑스타</t>
    <phoneticPr fontId="1" type="noConversion"/>
  </si>
  <si>
    <t>슬립링
베어링
모터 
브레이크</t>
    <phoneticPr fontId="1" type="noConversion"/>
  </si>
  <si>
    <t>◈하부 구조물 연결 레버 볼트 및 중요 볼트 조임 상태 점검
◈기어 모터 프레임 고정 볼트 조임 상태 점검
◈기어 모터 오일 레벨 점검</t>
    <phoneticPr fontId="1" type="noConversion"/>
  </si>
  <si>
    <t>와이어</t>
    <phoneticPr fontId="1" type="noConversion"/>
  </si>
  <si>
    <t>마</t>
    <phoneticPr fontId="1" type="noConversion"/>
  </si>
  <si>
    <t>휴</t>
    <phoneticPr fontId="1" type="noConversion"/>
  </si>
  <si>
    <t>휴</t>
    <phoneticPr fontId="1" type="noConversion"/>
  </si>
  <si>
    <t>마</t>
    <phoneticPr fontId="1" type="noConversion"/>
  </si>
  <si>
    <t>오마</t>
    <phoneticPr fontId="1" type="noConversion"/>
  </si>
  <si>
    <t>휴</t>
    <phoneticPr fontId="1" type="noConversion"/>
  </si>
  <si>
    <t>마</t>
    <phoneticPr fontId="1" type="noConversion"/>
  </si>
  <si>
    <t>체인,베어링 윤활
슬립링</t>
    <phoneticPr fontId="1" type="noConversion"/>
  </si>
  <si>
    <t>마</t>
    <phoneticPr fontId="1" type="noConversion"/>
  </si>
  <si>
    <t>휴</t>
    <phoneticPr fontId="1" type="noConversion"/>
  </si>
  <si>
    <t>오마</t>
    <phoneticPr fontId="1" type="noConversion"/>
  </si>
  <si>
    <t>휴</t>
    <phoneticPr fontId="1" type="noConversion"/>
  </si>
  <si>
    <t>휴</t>
    <phoneticPr fontId="1" type="noConversion"/>
  </si>
  <si>
    <t>마</t>
    <phoneticPr fontId="1" type="noConversion"/>
  </si>
  <si>
    <t>휴</t>
    <phoneticPr fontId="1" type="noConversion"/>
  </si>
  <si>
    <t>휴</t>
    <phoneticPr fontId="1" type="noConversion"/>
  </si>
  <si>
    <t>오마</t>
    <phoneticPr fontId="1" type="noConversion"/>
  </si>
  <si>
    <t>휴</t>
    <phoneticPr fontId="1" type="noConversion"/>
  </si>
  <si>
    <t>오마</t>
    <phoneticPr fontId="1" type="noConversion"/>
  </si>
  <si>
    <t>휴</t>
    <phoneticPr fontId="1" type="noConversion"/>
  </si>
  <si>
    <t>오마</t>
    <phoneticPr fontId="1" type="noConversion"/>
  </si>
  <si>
    <t>마</t>
    <phoneticPr fontId="1" type="noConversion"/>
  </si>
  <si>
    <t>오마</t>
    <phoneticPr fontId="1" type="noConversion"/>
  </si>
  <si>
    <t>휴</t>
    <phoneticPr fontId="1" type="noConversion"/>
  </si>
  <si>
    <t>휴</t>
    <phoneticPr fontId="1" type="noConversion"/>
  </si>
  <si>
    <t>마</t>
    <phoneticPr fontId="1" type="noConversion"/>
  </si>
  <si>
    <t>오마</t>
    <phoneticPr fontId="1" type="noConversion"/>
  </si>
  <si>
    <t>오마</t>
    <phoneticPr fontId="1" type="noConversion"/>
  </si>
  <si>
    <t>마</t>
    <phoneticPr fontId="1" type="noConversion"/>
  </si>
  <si>
    <t>휴</t>
    <phoneticPr fontId="1" type="noConversion"/>
  </si>
  <si>
    <t>휴</t>
    <phoneticPr fontId="1" type="noConversion"/>
  </si>
  <si>
    <t>오마</t>
    <phoneticPr fontId="1" type="noConversion"/>
  </si>
  <si>
    <t>오마</t>
    <phoneticPr fontId="1" type="noConversion"/>
  </si>
  <si>
    <t>마</t>
    <phoneticPr fontId="1" type="noConversion"/>
  </si>
  <si>
    <t>휴</t>
    <phoneticPr fontId="1" type="noConversion"/>
  </si>
  <si>
    <t>마</t>
    <phoneticPr fontId="1" type="noConversion"/>
  </si>
  <si>
    <t>마</t>
    <phoneticPr fontId="1" type="noConversion"/>
  </si>
  <si>
    <t>오마</t>
    <phoneticPr fontId="1" type="noConversion"/>
  </si>
  <si>
    <t>마</t>
    <phoneticPr fontId="1" type="noConversion"/>
  </si>
  <si>
    <t>오반차</t>
    <phoneticPr fontId="1" type="noConversion"/>
  </si>
  <si>
    <t>오반차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</si>
</sst>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14"/>
      <color theme="1"/>
      <name val="HY견고딕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name val="HY견고딕"/>
      <family val="1"/>
      <charset val="129"/>
    </font>
    <font>
      <sz val="14"/>
      <color rgb="FFFF0000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zoomScale="60" zoomScaleNormal="60" workbookViewId="0">
      <selection activeCell="AN6" sqref="AN6"/>
    </sheetView>
  </sheetViews>
  <sheetFormatPr defaultRowHeight="16.5" x14ac:dyDescent="0.3"/>
  <cols>
    <col min="5" max="5" width="9" customWidth="1"/>
    <col min="38" max="38" width="9" customWidth="1"/>
  </cols>
  <sheetData>
    <row r="1" spans="1:40" ht="28.5" customHeight="1" x14ac:dyDescent="0.3">
      <c r="A1" s="43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3"/>
      <c r="AI1" s="3"/>
      <c r="AJ1" s="3"/>
      <c r="AK1" s="3"/>
    </row>
    <row r="2" spans="1:40" ht="28.5" customHeight="1" x14ac:dyDescent="0.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8"/>
      <c r="AH2" s="3"/>
      <c r="AI2" s="3"/>
      <c r="AJ2" s="3"/>
      <c r="AK2" s="3"/>
      <c r="AM2" t="s">
        <v>30</v>
      </c>
    </row>
    <row r="3" spans="1:40" ht="35.450000000000003" customHeight="1" x14ac:dyDescent="0.3">
      <c r="A3" s="4"/>
      <c r="B3" s="4"/>
      <c r="C3" s="5" t="s">
        <v>42</v>
      </c>
      <c r="D3" s="5" t="s">
        <v>43</v>
      </c>
      <c r="E3" s="17" t="s">
        <v>8</v>
      </c>
      <c r="F3" s="17" t="s">
        <v>3</v>
      </c>
      <c r="G3" s="17" t="s">
        <v>9</v>
      </c>
      <c r="H3" s="17" t="s">
        <v>4</v>
      </c>
      <c r="I3" s="17" t="s">
        <v>5</v>
      </c>
      <c r="J3" s="5" t="s">
        <v>6</v>
      </c>
      <c r="K3" s="5" t="s">
        <v>7</v>
      </c>
      <c r="L3" s="17" t="s">
        <v>8</v>
      </c>
      <c r="M3" s="17" t="s">
        <v>3</v>
      </c>
      <c r="N3" s="17" t="s">
        <v>9</v>
      </c>
      <c r="O3" s="17" t="s">
        <v>4</v>
      </c>
      <c r="P3" s="17" t="s">
        <v>5</v>
      </c>
      <c r="Q3" s="5" t="s">
        <v>6</v>
      </c>
      <c r="R3" s="5" t="s">
        <v>7</v>
      </c>
      <c r="S3" s="17" t="s">
        <v>8</v>
      </c>
      <c r="T3" s="17" t="s">
        <v>3</v>
      </c>
      <c r="U3" s="17" t="s">
        <v>9</v>
      </c>
      <c r="V3" s="17" t="s">
        <v>4</v>
      </c>
      <c r="W3" s="17" t="s">
        <v>5</v>
      </c>
      <c r="X3" s="5" t="s">
        <v>6</v>
      </c>
      <c r="Y3" s="5" t="s">
        <v>7</v>
      </c>
      <c r="Z3" s="17" t="s">
        <v>8</v>
      </c>
      <c r="AA3" s="17" t="s">
        <v>3</v>
      </c>
      <c r="AB3" s="17" t="s">
        <v>9</v>
      </c>
      <c r="AC3" s="17" t="s">
        <v>4</v>
      </c>
      <c r="AD3" s="17" t="s">
        <v>5</v>
      </c>
      <c r="AE3" s="5" t="s">
        <v>6</v>
      </c>
      <c r="AF3" s="5" t="s">
        <v>7</v>
      </c>
      <c r="AG3" s="5" t="s">
        <v>8</v>
      </c>
      <c r="AH3" s="49" t="s">
        <v>16</v>
      </c>
      <c r="AI3" s="49" t="s">
        <v>12</v>
      </c>
      <c r="AJ3" s="49" t="s">
        <v>15</v>
      </c>
      <c r="AK3" s="49" t="s">
        <v>19</v>
      </c>
      <c r="AL3" s="49" t="s">
        <v>26</v>
      </c>
      <c r="AM3" s="52" t="s">
        <v>29</v>
      </c>
    </row>
    <row r="4" spans="1:40" ht="35.450000000000003" customHeight="1" x14ac:dyDescent="0.3">
      <c r="A4" s="4"/>
      <c r="B4" s="4"/>
      <c r="C4" s="5">
        <v>1</v>
      </c>
      <c r="D4" s="5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5">
        <v>8</v>
      </c>
      <c r="K4" s="5">
        <v>9</v>
      </c>
      <c r="L4" s="9">
        <v>10</v>
      </c>
      <c r="M4" s="9">
        <v>11</v>
      </c>
      <c r="N4" s="9">
        <v>12</v>
      </c>
      <c r="O4" s="17">
        <v>13</v>
      </c>
      <c r="P4" s="17">
        <v>14</v>
      </c>
      <c r="Q4" s="5">
        <v>15</v>
      </c>
      <c r="R4" s="5">
        <v>16</v>
      </c>
      <c r="S4" s="17">
        <v>17</v>
      </c>
      <c r="T4" s="17">
        <v>18</v>
      </c>
      <c r="U4" s="17">
        <v>19</v>
      </c>
      <c r="V4" s="17">
        <v>20</v>
      </c>
      <c r="W4" s="17">
        <v>21</v>
      </c>
      <c r="X4" s="5">
        <v>22</v>
      </c>
      <c r="Y4" s="5">
        <v>23</v>
      </c>
      <c r="Z4" s="17">
        <v>24</v>
      </c>
      <c r="AA4" s="17">
        <v>25</v>
      </c>
      <c r="AB4" s="17">
        <v>26</v>
      </c>
      <c r="AC4" s="17">
        <v>27</v>
      </c>
      <c r="AD4" s="17">
        <v>28</v>
      </c>
      <c r="AE4" s="5">
        <v>29</v>
      </c>
      <c r="AF4" s="5">
        <v>30</v>
      </c>
      <c r="AG4" s="5">
        <v>31</v>
      </c>
      <c r="AH4" s="50"/>
      <c r="AI4" s="50"/>
      <c r="AJ4" s="50"/>
      <c r="AK4" s="50"/>
      <c r="AL4" s="50"/>
      <c r="AM4" s="53"/>
      <c r="AN4" t="s">
        <v>31</v>
      </c>
    </row>
    <row r="5" spans="1:40" ht="35.450000000000003" customHeight="1" x14ac:dyDescent="0.3">
      <c r="A5" s="54" t="s">
        <v>33</v>
      </c>
      <c r="B5" s="1" t="s">
        <v>2</v>
      </c>
      <c r="C5" s="6" t="s">
        <v>51</v>
      </c>
      <c r="D5" s="6" t="s">
        <v>52</v>
      </c>
      <c r="E5" s="6"/>
      <c r="F5" s="10">
        <v>6.5</v>
      </c>
      <c r="G5" s="6" t="s">
        <v>62</v>
      </c>
      <c r="H5" s="6">
        <v>3</v>
      </c>
      <c r="I5" s="6">
        <v>3</v>
      </c>
      <c r="J5" s="6" t="s">
        <v>74</v>
      </c>
      <c r="K5" s="6">
        <v>3</v>
      </c>
      <c r="L5" s="6"/>
      <c r="M5" s="6">
        <v>3</v>
      </c>
      <c r="N5" s="6" t="s">
        <v>62</v>
      </c>
      <c r="O5" s="6"/>
      <c r="P5" s="10">
        <v>5.5</v>
      </c>
      <c r="Q5" s="6" t="s">
        <v>51</v>
      </c>
      <c r="R5" s="6" t="s">
        <v>51</v>
      </c>
      <c r="S5" s="6"/>
      <c r="T5" s="6"/>
      <c r="U5" s="7"/>
      <c r="V5" s="10">
        <v>5.5</v>
      </c>
      <c r="W5" s="6" t="s">
        <v>51</v>
      </c>
      <c r="X5" s="6" t="s">
        <v>55</v>
      </c>
      <c r="Y5" s="6"/>
      <c r="Z5" s="6">
        <v>3</v>
      </c>
      <c r="AA5" s="6">
        <v>8</v>
      </c>
      <c r="AB5" s="6" t="s">
        <v>53</v>
      </c>
      <c r="AC5" s="6" t="s">
        <v>51</v>
      </c>
      <c r="AD5" s="6">
        <v>3</v>
      </c>
      <c r="AE5" s="6">
        <v>3</v>
      </c>
      <c r="AF5" s="6"/>
      <c r="AG5" s="6" t="s">
        <v>92</v>
      </c>
      <c r="AH5" s="1">
        <f>COUNTIFS(C5:AG5,"휴")</f>
        <v>11</v>
      </c>
      <c r="AI5" s="1">
        <f>COUNTIFS(C5:AG5,"연차")</f>
        <v>1</v>
      </c>
      <c r="AJ5" s="1">
        <f>COUNTIFS(C5:AG5,"반차")</f>
        <v>0</v>
      </c>
      <c r="AK5" s="1">
        <f>COUNTIFS(C5:AG5,"마")</f>
        <v>0</v>
      </c>
      <c r="AL5" s="1">
        <f>SUM(COUNTIF(C5:AG5,"오마")+COUNTIF(C5:AG5,"&gt;=3"))</f>
        <v>11</v>
      </c>
      <c r="AM5" s="9"/>
    </row>
    <row r="6" spans="1:40" ht="35.450000000000003" customHeight="1" x14ac:dyDescent="0.3">
      <c r="A6" s="54"/>
      <c r="B6" s="1" t="s">
        <v>11</v>
      </c>
      <c r="C6" s="7" t="s">
        <v>44</v>
      </c>
      <c r="D6" s="6">
        <v>3</v>
      </c>
      <c r="E6" s="6">
        <v>3</v>
      </c>
      <c r="F6" s="6"/>
      <c r="G6" s="10">
        <v>5.5</v>
      </c>
      <c r="H6" s="6" t="s">
        <v>61</v>
      </c>
      <c r="I6" s="6"/>
      <c r="J6" s="6">
        <v>3</v>
      </c>
      <c r="K6" s="6"/>
      <c r="L6" s="6"/>
      <c r="M6" s="6" t="s">
        <v>46</v>
      </c>
      <c r="N6" s="6">
        <v>3</v>
      </c>
      <c r="O6" s="6">
        <v>3</v>
      </c>
      <c r="P6" s="6" t="s">
        <v>66</v>
      </c>
      <c r="Q6" s="6"/>
      <c r="R6" s="10">
        <v>5.5</v>
      </c>
      <c r="S6" s="6" t="s">
        <v>46</v>
      </c>
      <c r="T6" s="6">
        <v>3</v>
      </c>
      <c r="U6" s="6">
        <v>3</v>
      </c>
      <c r="V6" s="6" t="s">
        <v>66</v>
      </c>
      <c r="W6" s="6"/>
      <c r="X6" s="6">
        <v>3</v>
      </c>
      <c r="Y6" s="6" t="s">
        <v>47</v>
      </c>
      <c r="Z6" s="6" t="s">
        <v>59</v>
      </c>
      <c r="AA6" s="6" t="s">
        <v>54</v>
      </c>
      <c r="AB6" s="6">
        <v>3</v>
      </c>
      <c r="AC6" s="6"/>
      <c r="AD6" s="6" t="s">
        <v>58</v>
      </c>
      <c r="AE6" s="7" t="s">
        <v>84</v>
      </c>
      <c r="AF6" s="6">
        <v>3</v>
      </c>
      <c r="AG6" s="6">
        <v>3</v>
      </c>
      <c r="AH6" s="1">
        <f t="shared" ref="AH6:AH13" si="0">COUNTIFS(C6:AG6,"휴")</f>
        <v>10</v>
      </c>
      <c r="AI6" s="1">
        <f t="shared" ref="AI6:AI13" si="1">COUNTIFS(C6:AG6,"연차")</f>
        <v>0</v>
      </c>
      <c r="AJ6" s="1">
        <f t="shared" ref="AJ6:AJ13" si="2">COUNTIFS(C6:AG6,"반차")</f>
        <v>0</v>
      </c>
      <c r="AK6" s="1">
        <f t="shared" ref="AK6:AK13" si="3">COUNTIFS(C6:AG6,"마")</f>
        <v>0</v>
      </c>
      <c r="AL6" s="1">
        <f t="shared" ref="AL6:AL13" si="4">SUM(COUNTIF(C6:AG6,"오마")+COUNTIF(C6:AG6,"&gt;=3"))</f>
        <v>13</v>
      </c>
      <c r="AM6" s="9"/>
    </row>
    <row r="7" spans="1:40" ht="35.450000000000003" customHeight="1" x14ac:dyDescent="0.3">
      <c r="A7" s="54"/>
      <c r="B7" s="1" t="s">
        <v>14</v>
      </c>
      <c r="C7" s="6">
        <v>3</v>
      </c>
      <c r="D7" s="6"/>
      <c r="E7" s="6" t="s">
        <v>21</v>
      </c>
      <c r="F7" s="10">
        <v>1</v>
      </c>
      <c r="G7" s="6" t="s">
        <v>62</v>
      </c>
      <c r="H7" s="6">
        <v>3</v>
      </c>
      <c r="I7" s="6" t="s">
        <v>56</v>
      </c>
      <c r="J7" s="6"/>
      <c r="K7" s="6" t="s">
        <v>28</v>
      </c>
      <c r="L7" s="6" t="s">
        <v>28</v>
      </c>
      <c r="M7" s="6">
        <v>3</v>
      </c>
      <c r="N7" s="6" t="s">
        <v>72</v>
      </c>
      <c r="O7" s="6" t="s">
        <v>56</v>
      </c>
      <c r="P7" s="6"/>
      <c r="Q7" s="6">
        <v>3</v>
      </c>
      <c r="R7" s="6"/>
      <c r="S7" s="10">
        <v>5.5</v>
      </c>
      <c r="T7" s="6" t="s">
        <v>67</v>
      </c>
      <c r="U7" s="6" t="s">
        <v>13</v>
      </c>
      <c r="V7" s="6"/>
      <c r="W7" s="6">
        <v>3</v>
      </c>
      <c r="X7" s="6"/>
      <c r="Y7" s="6" t="s">
        <v>63</v>
      </c>
      <c r="Z7" s="6">
        <v>3</v>
      </c>
      <c r="AA7" s="6" t="s">
        <v>56</v>
      </c>
      <c r="AB7" s="6"/>
      <c r="AC7" s="6">
        <v>3</v>
      </c>
      <c r="AD7" s="6">
        <v>3</v>
      </c>
      <c r="AE7" s="6" t="s">
        <v>71</v>
      </c>
      <c r="AF7" s="6" t="s">
        <v>13</v>
      </c>
      <c r="AG7" s="6" t="s">
        <v>21</v>
      </c>
      <c r="AH7" s="1">
        <f t="shared" si="0"/>
        <v>11</v>
      </c>
      <c r="AI7" s="1">
        <f t="shared" si="1"/>
        <v>0</v>
      </c>
      <c r="AJ7" s="1">
        <f t="shared" si="2"/>
        <v>0</v>
      </c>
      <c r="AK7" s="1">
        <f t="shared" si="3"/>
        <v>3</v>
      </c>
      <c r="AL7" s="1">
        <f t="shared" si="4"/>
        <v>9</v>
      </c>
      <c r="AM7" s="9"/>
    </row>
    <row r="8" spans="1:40" ht="35.450000000000003" customHeight="1" x14ac:dyDescent="0.3">
      <c r="A8" s="55" t="s">
        <v>18</v>
      </c>
      <c r="B8" s="2" t="s">
        <v>1</v>
      </c>
      <c r="C8" s="8">
        <v>3</v>
      </c>
      <c r="D8" s="8">
        <v>3</v>
      </c>
      <c r="E8" s="8" t="s">
        <v>58</v>
      </c>
      <c r="F8" s="8" t="s">
        <v>65</v>
      </c>
      <c r="G8" s="8"/>
      <c r="H8" s="8"/>
      <c r="I8" s="11" t="s">
        <v>46</v>
      </c>
      <c r="J8" s="11" t="s">
        <v>50</v>
      </c>
      <c r="K8" s="11" t="s">
        <v>62</v>
      </c>
      <c r="L8" s="8">
        <v>3</v>
      </c>
      <c r="M8" s="8"/>
      <c r="N8" s="8">
        <v>3</v>
      </c>
      <c r="O8" s="8" t="s">
        <v>22</v>
      </c>
      <c r="P8" s="8" t="s">
        <v>50</v>
      </c>
      <c r="Q8" s="8">
        <v>3</v>
      </c>
      <c r="R8" s="8"/>
      <c r="S8" s="10">
        <v>5.5</v>
      </c>
      <c r="T8" s="8" t="s">
        <v>46</v>
      </c>
      <c r="U8" s="8" t="s">
        <v>50</v>
      </c>
      <c r="V8" s="8"/>
      <c r="W8" s="8">
        <v>3</v>
      </c>
      <c r="X8" s="8">
        <v>3</v>
      </c>
      <c r="Y8" s="8">
        <v>3</v>
      </c>
      <c r="Z8" s="8" t="s">
        <v>10</v>
      </c>
      <c r="AA8" s="8">
        <v>8</v>
      </c>
      <c r="AB8" s="8"/>
      <c r="AC8" s="8">
        <v>3</v>
      </c>
      <c r="AD8" s="8"/>
      <c r="AE8" s="8"/>
      <c r="AF8" s="8" t="s">
        <v>51</v>
      </c>
      <c r="AG8" s="8"/>
      <c r="AH8" s="8">
        <f t="shared" si="0"/>
        <v>11</v>
      </c>
      <c r="AI8" s="8">
        <f>COUNTIFS(C8:AG8,"연차")</f>
        <v>0</v>
      </c>
      <c r="AJ8" s="8">
        <f>COUNTIFS(C8:AG8,"반차")</f>
        <v>0</v>
      </c>
      <c r="AK8" s="8">
        <f t="shared" si="3"/>
        <v>0</v>
      </c>
      <c r="AL8" s="8">
        <f t="shared" si="4"/>
        <v>11</v>
      </c>
      <c r="AM8" s="9"/>
    </row>
    <row r="9" spans="1:40" ht="35.450000000000003" customHeight="1" thickBot="1" x14ac:dyDescent="0.35">
      <c r="A9" s="56"/>
      <c r="B9" s="20" t="s">
        <v>23</v>
      </c>
      <c r="C9" s="21"/>
      <c r="D9" s="21" t="s">
        <v>58</v>
      </c>
      <c r="E9" s="21">
        <v>3</v>
      </c>
      <c r="F9" s="21"/>
      <c r="G9" s="30">
        <v>5.5</v>
      </c>
      <c r="H9" s="21" t="s">
        <v>64</v>
      </c>
      <c r="I9" s="21">
        <v>3</v>
      </c>
      <c r="J9" s="20">
        <v>3</v>
      </c>
      <c r="K9" s="21"/>
      <c r="L9" s="21" t="s">
        <v>46</v>
      </c>
      <c r="M9" s="21" t="s">
        <v>60</v>
      </c>
      <c r="N9" s="21"/>
      <c r="O9" s="21">
        <v>3</v>
      </c>
      <c r="P9" s="30">
        <v>5.5</v>
      </c>
      <c r="Q9" s="21" t="s">
        <v>46</v>
      </c>
      <c r="R9" s="30" t="s">
        <v>28</v>
      </c>
      <c r="S9" s="21" t="s">
        <v>66</v>
      </c>
      <c r="T9" s="21">
        <v>3</v>
      </c>
      <c r="U9" s="21">
        <v>3</v>
      </c>
      <c r="V9" s="30" t="s">
        <v>85</v>
      </c>
      <c r="W9" s="21" t="s">
        <v>49</v>
      </c>
      <c r="X9" s="21" t="s">
        <v>86</v>
      </c>
      <c r="Y9" s="21"/>
      <c r="Z9" s="21"/>
      <c r="AA9" s="21">
        <v>8</v>
      </c>
      <c r="AB9" s="21">
        <v>3</v>
      </c>
      <c r="AC9" s="21" t="s">
        <v>46</v>
      </c>
      <c r="AD9" s="21" t="s">
        <v>48</v>
      </c>
      <c r="AE9" s="21">
        <v>3</v>
      </c>
      <c r="AF9" s="21">
        <v>3</v>
      </c>
      <c r="AG9" s="21">
        <v>3</v>
      </c>
      <c r="AH9" s="21">
        <f t="shared" si="0"/>
        <v>10</v>
      </c>
      <c r="AI9" s="21">
        <f t="shared" si="1"/>
        <v>0</v>
      </c>
      <c r="AJ9" s="21">
        <f t="shared" si="2"/>
        <v>0</v>
      </c>
      <c r="AK9" s="21">
        <f t="shared" si="3"/>
        <v>2</v>
      </c>
      <c r="AL9" s="21">
        <f t="shared" si="4"/>
        <v>13</v>
      </c>
      <c r="AM9" s="22"/>
      <c r="AN9">
        <v>1</v>
      </c>
    </row>
    <row r="10" spans="1:40" ht="35.450000000000003" customHeight="1" x14ac:dyDescent="0.3">
      <c r="A10" s="25"/>
      <c r="B10" s="26" t="s">
        <v>57</v>
      </c>
      <c r="C10" s="28"/>
      <c r="D10" s="2" t="s">
        <v>59</v>
      </c>
      <c r="E10" s="2" t="s">
        <v>58</v>
      </c>
      <c r="F10" s="28"/>
      <c r="G10" s="28"/>
      <c r="H10" s="28"/>
      <c r="I10" s="28"/>
      <c r="J10" s="28"/>
      <c r="K10" s="2" t="s">
        <v>59</v>
      </c>
      <c r="L10" s="2" t="s">
        <v>58</v>
      </c>
      <c r="M10" s="28"/>
      <c r="N10" s="28"/>
      <c r="O10" s="28"/>
      <c r="P10" s="28"/>
      <c r="Q10" s="28"/>
      <c r="R10" s="2" t="s">
        <v>59</v>
      </c>
      <c r="S10" s="2" t="s">
        <v>58</v>
      </c>
      <c r="T10" s="28"/>
      <c r="U10" s="28"/>
      <c r="V10" s="28"/>
      <c r="W10" s="28"/>
      <c r="X10" s="28"/>
      <c r="Y10" s="2" t="s">
        <v>59</v>
      </c>
      <c r="Z10" s="2" t="s">
        <v>58</v>
      </c>
      <c r="AA10" s="28"/>
      <c r="AB10" s="28"/>
      <c r="AC10" s="28"/>
      <c r="AD10" s="28"/>
      <c r="AE10" s="26" t="s">
        <v>71</v>
      </c>
      <c r="AF10" s="2" t="s">
        <v>59</v>
      </c>
      <c r="AG10" s="2" t="s">
        <v>58</v>
      </c>
      <c r="AH10" s="27">
        <f t="shared" ref="AH10" si="5">COUNTIFS(C10:AG10,"휴")</f>
        <v>11</v>
      </c>
      <c r="AI10" s="27">
        <f t="shared" ref="AI10" si="6">COUNTIFS(C10:AG10,"연차")</f>
        <v>0</v>
      </c>
      <c r="AJ10" s="27">
        <f t="shared" ref="AJ10" si="7">COUNTIFS(C10:AG10,"반차")</f>
        <v>0</v>
      </c>
      <c r="AK10" s="27">
        <f t="shared" ref="AK10" si="8">COUNTIFS(C10:AG10,"마")</f>
        <v>0</v>
      </c>
      <c r="AL10" s="27">
        <f t="shared" ref="AL10" si="9">SUM(COUNTIF(C10:AG10,"오마")+COUNTIF(C10:AG10,"&gt;=3"))</f>
        <v>0</v>
      </c>
      <c r="AM10" s="29"/>
    </row>
    <row r="11" spans="1:40" ht="35.450000000000003" customHeight="1" x14ac:dyDescent="0.3">
      <c r="A11" s="57"/>
      <c r="B11" s="2" t="s">
        <v>37</v>
      </c>
      <c r="C11" s="2" t="s">
        <v>35</v>
      </c>
      <c r="D11" s="2" t="s">
        <v>52</v>
      </c>
      <c r="E11" s="2"/>
      <c r="F11" s="9">
        <v>1</v>
      </c>
      <c r="G11" s="2" t="s">
        <v>17</v>
      </c>
      <c r="H11" s="2"/>
      <c r="I11" s="2"/>
      <c r="J11" s="2" t="s">
        <v>71</v>
      </c>
      <c r="K11" s="2"/>
      <c r="L11" s="2"/>
      <c r="M11" s="2"/>
      <c r="N11" s="2" t="s">
        <v>17</v>
      </c>
      <c r="O11" s="2"/>
      <c r="P11" s="2"/>
      <c r="Q11" s="2" t="s">
        <v>35</v>
      </c>
      <c r="R11" s="2" t="s">
        <v>35</v>
      </c>
      <c r="S11" s="2"/>
      <c r="T11" s="2"/>
      <c r="U11" s="2"/>
      <c r="V11" s="9" t="s">
        <v>89</v>
      </c>
      <c r="W11" s="2" t="s">
        <v>35</v>
      </c>
      <c r="X11" s="2" t="s">
        <v>17</v>
      </c>
      <c r="Y11" s="2"/>
      <c r="Z11" s="2"/>
      <c r="AA11" s="2"/>
      <c r="AB11" s="2" t="s">
        <v>45</v>
      </c>
      <c r="AC11" s="2" t="s">
        <v>35</v>
      </c>
      <c r="AD11" s="2"/>
      <c r="AE11" s="2"/>
      <c r="AF11" s="2"/>
      <c r="AG11" s="2"/>
      <c r="AH11" s="8">
        <f t="shared" si="0"/>
        <v>11</v>
      </c>
      <c r="AI11" s="8">
        <f t="shared" si="1"/>
        <v>0</v>
      </c>
      <c r="AJ11" s="8">
        <f t="shared" si="2"/>
        <v>0</v>
      </c>
      <c r="AK11" s="8">
        <f t="shared" si="3"/>
        <v>1</v>
      </c>
      <c r="AL11" s="8">
        <f t="shared" si="4"/>
        <v>0</v>
      </c>
      <c r="AM11" s="19"/>
    </row>
    <row r="12" spans="1:40" ht="35.450000000000003" customHeight="1" x14ac:dyDescent="0.3">
      <c r="A12" s="57"/>
      <c r="B12" s="2" t="s">
        <v>38</v>
      </c>
      <c r="C12" s="2" t="s">
        <v>44</v>
      </c>
      <c r="D12" s="2"/>
      <c r="E12" s="2"/>
      <c r="F12" s="2"/>
      <c r="G12" s="2"/>
      <c r="H12" s="2" t="s">
        <v>40</v>
      </c>
      <c r="I12" s="2"/>
      <c r="J12" s="2"/>
      <c r="K12" s="2"/>
      <c r="L12" s="2"/>
      <c r="M12" s="2" t="s">
        <v>17</v>
      </c>
      <c r="N12" s="2"/>
      <c r="O12" s="2"/>
      <c r="P12" s="2" t="s">
        <v>40</v>
      </c>
      <c r="Q12" s="2"/>
      <c r="R12" s="2"/>
      <c r="S12" s="2" t="s">
        <v>17</v>
      </c>
      <c r="T12" s="2"/>
      <c r="U12" s="2"/>
      <c r="V12" s="2" t="s">
        <v>40</v>
      </c>
      <c r="W12" s="2"/>
      <c r="X12" s="2"/>
      <c r="Y12" s="2" t="s">
        <v>17</v>
      </c>
      <c r="Z12" s="2" t="s">
        <v>34</v>
      </c>
      <c r="AA12" s="2" t="s">
        <v>36</v>
      </c>
      <c r="AB12" s="2"/>
      <c r="AC12" s="2"/>
      <c r="AD12" s="2" t="s">
        <v>17</v>
      </c>
      <c r="AE12" s="2" t="s">
        <v>71</v>
      </c>
      <c r="AF12" s="2"/>
      <c r="AG12" s="2"/>
      <c r="AH12" s="8">
        <f t="shared" si="0"/>
        <v>11</v>
      </c>
      <c r="AI12" s="8">
        <f t="shared" si="1"/>
        <v>0</v>
      </c>
      <c r="AJ12" s="8">
        <f t="shared" si="2"/>
        <v>0</v>
      </c>
      <c r="AK12" s="8">
        <f t="shared" si="3"/>
        <v>0</v>
      </c>
      <c r="AL12" s="8">
        <f t="shared" si="4"/>
        <v>0</v>
      </c>
      <c r="AM12" s="9"/>
    </row>
    <row r="13" spans="1:40" ht="35.450000000000003" customHeight="1" x14ac:dyDescent="0.3">
      <c r="A13" s="58"/>
      <c r="B13" s="2" t="s">
        <v>39</v>
      </c>
      <c r="C13" s="2"/>
      <c r="D13" s="2"/>
      <c r="E13" s="2" t="s">
        <v>17</v>
      </c>
      <c r="F13" s="2" t="s">
        <v>17</v>
      </c>
      <c r="G13" s="2"/>
      <c r="H13" s="2"/>
      <c r="I13" s="2" t="s">
        <v>17</v>
      </c>
      <c r="J13" s="2" t="s">
        <v>17</v>
      </c>
      <c r="K13" s="2" t="s">
        <v>17</v>
      </c>
      <c r="L13" s="2"/>
      <c r="M13" s="2"/>
      <c r="N13" s="2"/>
      <c r="O13" s="2" t="s">
        <v>73</v>
      </c>
      <c r="P13" s="2" t="s">
        <v>17</v>
      </c>
      <c r="Q13" s="2"/>
      <c r="R13" s="2"/>
      <c r="S13" s="2"/>
      <c r="T13" s="2" t="s">
        <v>17</v>
      </c>
      <c r="U13" s="2" t="s">
        <v>17</v>
      </c>
      <c r="V13" s="2"/>
      <c r="W13" s="2"/>
      <c r="X13" s="2"/>
      <c r="Y13" s="2"/>
      <c r="Z13" s="2" t="s">
        <v>10</v>
      </c>
      <c r="AA13" s="2"/>
      <c r="AB13" s="2"/>
      <c r="AC13" s="2"/>
      <c r="AD13" s="2"/>
      <c r="AE13" s="2"/>
      <c r="AF13" s="2" t="s">
        <v>35</v>
      </c>
      <c r="AG13" s="2"/>
      <c r="AH13" s="8">
        <f t="shared" si="0"/>
        <v>11</v>
      </c>
      <c r="AI13" s="8">
        <f t="shared" si="1"/>
        <v>0</v>
      </c>
      <c r="AJ13" s="8">
        <f t="shared" si="2"/>
        <v>0</v>
      </c>
      <c r="AK13" s="8">
        <f t="shared" si="3"/>
        <v>0</v>
      </c>
      <c r="AL13" s="8">
        <f t="shared" si="4"/>
        <v>0</v>
      </c>
      <c r="AM13" s="9"/>
    </row>
    <row r="14" spans="1:40" ht="35.450000000000003" customHeight="1" x14ac:dyDescent="0.3">
      <c r="A14" s="59" t="s">
        <v>24</v>
      </c>
      <c r="B14" s="59"/>
      <c r="C14" s="23">
        <f t="shared" ref="C14:AG14" si="10">COUNTBLANK(C5:C9)</f>
        <v>1</v>
      </c>
      <c r="D14" s="23">
        <f>COUNTBLANK(D5:D9)</f>
        <v>1</v>
      </c>
      <c r="E14" s="23">
        <f>COUNTBLANK(E5:E9)</f>
        <v>1</v>
      </c>
      <c r="F14" s="23">
        <f>COUNTBLANK(F5:F9)</f>
        <v>2</v>
      </c>
      <c r="G14" s="23">
        <f t="shared" si="10"/>
        <v>1</v>
      </c>
      <c r="H14" s="23">
        <f t="shared" si="10"/>
        <v>1</v>
      </c>
      <c r="I14" s="23">
        <f t="shared" si="10"/>
        <v>1</v>
      </c>
      <c r="J14" s="23">
        <f t="shared" si="10"/>
        <v>1</v>
      </c>
      <c r="K14" s="23">
        <f t="shared" si="10"/>
        <v>2</v>
      </c>
      <c r="L14" s="23">
        <f t="shared" si="10"/>
        <v>2</v>
      </c>
      <c r="M14" s="23">
        <f t="shared" si="10"/>
        <v>1</v>
      </c>
      <c r="N14" s="23">
        <f t="shared" si="10"/>
        <v>1</v>
      </c>
      <c r="O14" s="23">
        <f t="shared" si="10"/>
        <v>1</v>
      </c>
      <c r="P14" s="23">
        <f t="shared" si="10"/>
        <v>1</v>
      </c>
      <c r="Q14" s="23">
        <f t="shared" si="10"/>
        <v>1</v>
      </c>
      <c r="R14" s="23">
        <f t="shared" si="10"/>
        <v>2</v>
      </c>
      <c r="S14" s="23">
        <f t="shared" si="10"/>
        <v>1</v>
      </c>
      <c r="T14" s="23">
        <f t="shared" si="10"/>
        <v>1</v>
      </c>
      <c r="U14" s="23">
        <f t="shared" si="10"/>
        <v>1</v>
      </c>
      <c r="V14" s="23">
        <f t="shared" si="10"/>
        <v>2</v>
      </c>
      <c r="W14" s="23">
        <f t="shared" si="10"/>
        <v>1</v>
      </c>
      <c r="X14" s="23">
        <f t="shared" si="10"/>
        <v>1</v>
      </c>
      <c r="Y14" s="23">
        <f t="shared" si="10"/>
        <v>2</v>
      </c>
      <c r="Z14" s="23">
        <f t="shared" si="10"/>
        <v>1</v>
      </c>
      <c r="AA14" s="23">
        <f t="shared" si="10"/>
        <v>0</v>
      </c>
      <c r="AB14" s="23">
        <f t="shared" si="10"/>
        <v>2</v>
      </c>
      <c r="AC14" s="23">
        <f t="shared" si="10"/>
        <v>1</v>
      </c>
      <c r="AD14" s="23">
        <f t="shared" si="10"/>
        <v>1</v>
      </c>
      <c r="AE14" s="23">
        <f t="shared" si="10"/>
        <v>1</v>
      </c>
      <c r="AF14" s="23">
        <f t="shared" si="10"/>
        <v>1</v>
      </c>
      <c r="AG14" s="36">
        <f t="shared" si="10"/>
        <v>1</v>
      </c>
    </row>
    <row r="15" spans="1:40" ht="35.450000000000003" customHeight="1" x14ac:dyDescent="0.3">
      <c r="A15" s="51" t="s">
        <v>25</v>
      </c>
      <c r="B15" s="51"/>
      <c r="C15" s="23">
        <f t="shared" ref="C15:AG15" si="11">COUNTIFS(C5:C9,"마")</f>
        <v>0</v>
      </c>
      <c r="D15" s="23">
        <f>COUNTIFS(D5:D9,"마")</f>
        <v>0</v>
      </c>
      <c r="E15" s="23">
        <f>COUNTIFS(E5:E9,"마")</f>
        <v>0</v>
      </c>
      <c r="F15" s="23">
        <f>COUNTIFS(F5:F9,"마")</f>
        <v>0</v>
      </c>
      <c r="G15" s="23">
        <f t="shared" si="11"/>
        <v>0</v>
      </c>
      <c r="H15" s="23">
        <f t="shared" si="11"/>
        <v>0</v>
      </c>
      <c r="I15" s="23">
        <f t="shared" si="11"/>
        <v>0</v>
      </c>
      <c r="J15" s="23">
        <f t="shared" si="11"/>
        <v>0</v>
      </c>
      <c r="K15" s="23">
        <f t="shared" si="11"/>
        <v>1</v>
      </c>
      <c r="L15" s="23">
        <f t="shared" si="11"/>
        <v>1</v>
      </c>
      <c r="M15" s="23">
        <f t="shared" si="11"/>
        <v>0</v>
      </c>
      <c r="N15" s="23">
        <f t="shared" si="11"/>
        <v>0</v>
      </c>
      <c r="O15" s="23">
        <f t="shared" si="11"/>
        <v>0</v>
      </c>
      <c r="P15" s="23">
        <f t="shared" si="11"/>
        <v>0</v>
      </c>
      <c r="Q15" s="23">
        <f t="shared" si="11"/>
        <v>0</v>
      </c>
      <c r="R15" s="23">
        <f t="shared" si="11"/>
        <v>1</v>
      </c>
      <c r="S15" s="23">
        <f t="shared" si="11"/>
        <v>0</v>
      </c>
      <c r="T15" s="23">
        <f t="shared" si="11"/>
        <v>0</v>
      </c>
      <c r="U15" s="23">
        <f t="shared" si="11"/>
        <v>0</v>
      </c>
      <c r="V15" s="23">
        <f t="shared" si="11"/>
        <v>1</v>
      </c>
      <c r="W15" s="23">
        <f t="shared" si="11"/>
        <v>0</v>
      </c>
      <c r="X15" s="23">
        <f t="shared" si="11"/>
        <v>0</v>
      </c>
      <c r="Y15" s="23">
        <f t="shared" si="11"/>
        <v>1</v>
      </c>
      <c r="Z15" s="23">
        <f t="shared" si="11"/>
        <v>0</v>
      </c>
      <c r="AA15" s="23">
        <f t="shared" si="11"/>
        <v>0</v>
      </c>
      <c r="AB15" s="23">
        <f t="shared" si="11"/>
        <v>0</v>
      </c>
      <c r="AC15" s="23">
        <f t="shared" si="11"/>
        <v>0</v>
      </c>
      <c r="AD15" s="23">
        <f t="shared" si="11"/>
        <v>0</v>
      </c>
      <c r="AE15" s="23">
        <f t="shared" si="11"/>
        <v>0</v>
      </c>
      <c r="AF15" s="23">
        <f t="shared" si="11"/>
        <v>0</v>
      </c>
      <c r="AG15" s="36">
        <f t="shared" si="11"/>
        <v>0</v>
      </c>
    </row>
    <row r="16" spans="1:40" ht="35.450000000000003" customHeight="1" x14ac:dyDescent="0.3">
      <c r="A16" s="51" t="s">
        <v>27</v>
      </c>
      <c r="B16" s="51"/>
      <c r="C16" s="23">
        <f t="shared" ref="C16:AF16" si="12">SUM(COUNTIF(C5:C9,"오마")+COUNTIF(C5:C9,"&gt;=3"))</f>
        <v>2</v>
      </c>
      <c r="D16" s="23">
        <f t="shared" si="12"/>
        <v>2</v>
      </c>
      <c r="E16" s="23">
        <f t="shared" si="12"/>
        <v>2</v>
      </c>
      <c r="F16" s="23">
        <f t="shared" si="12"/>
        <v>1</v>
      </c>
      <c r="G16" s="23">
        <f t="shared" si="12"/>
        <v>2</v>
      </c>
      <c r="H16" s="23">
        <f t="shared" si="12"/>
        <v>2</v>
      </c>
      <c r="I16" s="23">
        <f t="shared" si="12"/>
        <v>2</v>
      </c>
      <c r="J16" s="23">
        <f t="shared" si="12"/>
        <v>2</v>
      </c>
      <c r="K16" s="23">
        <f t="shared" si="12"/>
        <v>1</v>
      </c>
      <c r="L16" s="23">
        <f t="shared" si="12"/>
        <v>1</v>
      </c>
      <c r="M16" s="23">
        <f t="shared" si="12"/>
        <v>2</v>
      </c>
      <c r="N16" s="23">
        <f t="shared" si="12"/>
        <v>2</v>
      </c>
      <c r="O16" s="23">
        <f t="shared" si="12"/>
        <v>2</v>
      </c>
      <c r="P16" s="23">
        <f t="shared" si="12"/>
        <v>2</v>
      </c>
      <c r="Q16" s="23">
        <f t="shared" si="12"/>
        <v>2</v>
      </c>
      <c r="R16" s="23">
        <f t="shared" si="12"/>
        <v>1</v>
      </c>
      <c r="S16" s="23">
        <f t="shared" si="12"/>
        <v>2</v>
      </c>
      <c r="T16" s="23">
        <f t="shared" si="12"/>
        <v>2</v>
      </c>
      <c r="U16" s="23">
        <f t="shared" si="12"/>
        <v>2</v>
      </c>
      <c r="V16" s="23">
        <f t="shared" si="12"/>
        <v>1</v>
      </c>
      <c r="W16" s="23">
        <f t="shared" si="12"/>
        <v>2</v>
      </c>
      <c r="X16" s="23">
        <f t="shared" si="12"/>
        <v>2</v>
      </c>
      <c r="Y16" s="23">
        <f t="shared" si="12"/>
        <v>1</v>
      </c>
      <c r="Z16" s="23">
        <f t="shared" si="12"/>
        <v>2</v>
      </c>
      <c r="AA16" s="23">
        <f t="shared" si="12"/>
        <v>3</v>
      </c>
      <c r="AB16" s="23">
        <f t="shared" si="12"/>
        <v>2</v>
      </c>
      <c r="AC16" s="23">
        <f t="shared" si="12"/>
        <v>2</v>
      </c>
      <c r="AD16" s="23">
        <f t="shared" si="12"/>
        <v>2</v>
      </c>
      <c r="AE16" s="23">
        <f t="shared" si="12"/>
        <v>2</v>
      </c>
      <c r="AF16" s="23">
        <f t="shared" si="12"/>
        <v>2</v>
      </c>
      <c r="AG16" s="36">
        <f>SUM(COUNTIF(AG5:AG9,"오마")+COUNTIF(AG5:AG9,"&gt;=3"))</f>
        <v>2</v>
      </c>
    </row>
    <row r="17" spans="1:34" ht="35.450000000000003" customHeight="1" x14ac:dyDescent="0.3">
      <c r="A17" s="51" t="s">
        <v>32</v>
      </c>
      <c r="B17" s="51"/>
      <c r="C17" s="24">
        <f>COUNTIFS(C5:C14,"휴")</f>
        <v>4</v>
      </c>
      <c r="D17" s="24">
        <f>COUNTIFS(D5:D14,"휴")</f>
        <v>4</v>
      </c>
      <c r="E17" s="24">
        <f>COUNTIFS(E5:E14,"휴")</f>
        <v>4</v>
      </c>
      <c r="F17" s="24">
        <f>COUNTIFS(F5:F14,"휴")</f>
        <v>2</v>
      </c>
      <c r="G17" s="24">
        <f t="shared" ref="G17:AG17" si="13">COUNTIFS(G5:G14,"휴")</f>
        <v>3</v>
      </c>
      <c r="H17" s="24">
        <f t="shared" si="13"/>
        <v>3</v>
      </c>
      <c r="I17" s="24">
        <f t="shared" si="13"/>
        <v>3</v>
      </c>
      <c r="J17" s="24">
        <f t="shared" si="13"/>
        <v>4</v>
      </c>
      <c r="K17" s="24">
        <f t="shared" si="13"/>
        <v>3</v>
      </c>
      <c r="L17" s="24">
        <f t="shared" si="13"/>
        <v>2</v>
      </c>
      <c r="M17" s="24">
        <f t="shared" si="13"/>
        <v>3</v>
      </c>
      <c r="N17" s="24">
        <f t="shared" si="13"/>
        <v>3</v>
      </c>
      <c r="O17" s="24">
        <f t="shared" si="13"/>
        <v>3</v>
      </c>
      <c r="P17" s="24">
        <f t="shared" si="13"/>
        <v>4</v>
      </c>
      <c r="Q17" s="24">
        <f t="shared" si="13"/>
        <v>3</v>
      </c>
      <c r="R17" s="24">
        <f t="shared" si="13"/>
        <v>3</v>
      </c>
      <c r="S17" s="24">
        <f t="shared" si="13"/>
        <v>4</v>
      </c>
      <c r="T17" s="24">
        <f t="shared" si="13"/>
        <v>3</v>
      </c>
      <c r="U17" s="24">
        <f t="shared" si="13"/>
        <v>3</v>
      </c>
      <c r="V17" s="24">
        <f t="shared" si="13"/>
        <v>2</v>
      </c>
      <c r="W17" s="24">
        <f t="shared" si="13"/>
        <v>3</v>
      </c>
      <c r="X17" s="24">
        <f t="shared" si="13"/>
        <v>3</v>
      </c>
      <c r="Y17" s="24">
        <f t="shared" si="13"/>
        <v>3</v>
      </c>
      <c r="Z17" s="24">
        <f>COUNTIFS(Z5:Z13,"휴")</f>
        <v>5</v>
      </c>
      <c r="AA17" s="24">
        <f t="shared" si="13"/>
        <v>3</v>
      </c>
      <c r="AB17" s="24">
        <f t="shared" si="13"/>
        <v>2</v>
      </c>
      <c r="AC17" s="24">
        <f t="shared" si="13"/>
        <v>3</v>
      </c>
      <c r="AD17" s="23">
        <f t="shared" si="13"/>
        <v>3</v>
      </c>
      <c r="AE17" s="23">
        <f t="shared" si="13"/>
        <v>3</v>
      </c>
      <c r="AF17" s="23">
        <f t="shared" si="13"/>
        <v>4</v>
      </c>
      <c r="AG17" s="36">
        <f t="shared" si="13"/>
        <v>2</v>
      </c>
      <c r="AH17" s="37"/>
    </row>
    <row r="18" spans="1:34" ht="35.450000000000003" customHeight="1" x14ac:dyDescent="0.3">
      <c r="A18" s="18"/>
      <c r="B18" s="18"/>
      <c r="C18" s="18"/>
      <c r="D18" s="14"/>
      <c r="E18" s="18"/>
      <c r="F18" s="32" t="s">
        <v>70</v>
      </c>
      <c r="G18" s="18" t="s">
        <v>79</v>
      </c>
      <c r="H18" s="18"/>
      <c r="I18" s="18"/>
      <c r="J18" s="18"/>
      <c r="K18" s="18"/>
      <c r="L18" s="18"/>
      <c r="M18" s="18"/>
      <c r="N18" s="18"/>
      <c r="O18" s="18"/>
      <c r="P18" s="32" t="s">
        <v>69</v>
      </c>
      <c r="Q18" s="18"/>
      <c r="R18" s="18" t="s">
        <v>81</v>
      </c>
      <c r="S18" s="18" t="s">
        <v>68</v>
      </c>
      <c r="T18" s="18"/>
      <c r="U18" s="18"/>
      <c r="V18" s="18" t="s">
        <v>87</v>
      </c>
      <c r="W18" s="18"/>
      <c r="X18" s="18"/>
      <c r="Y18" s="18"/>
      <c r="Z18" s="18"/>
      <c r="AA18" s="39" t="s">
        <v>91</v>
      </c>
      <c r="AB18" s="18"/>
      <c r="AC18" s="18"/>
      <c r="AD18" s="18"/>
      <c r="AE18" s="18"/>
      <c r="AF18" s="18"/>
      <c r="AG18" s="18"/>
    </row>
    <row r="19" spans="1:34" ht="37.5" customHeight="1" x14ac:dyDescent="0.3">
      <c r="C19" s="12"/>
      <c r="D19" s="12"/>
      <c r="E19" s="12"/>
      <c r="F19" s="15" t="s">
        <v>75</v>
      </c>
      <c r="G19" s="15" t="s">
        <v>80</v>
      </c>
      <c r="H19" s="12"/>
      <c r="I19" s="12"/>
      <c r="P19" s="35" t="s">
        <v>77</v>
      </c>
      <c r="R19" s="35" t="s">
        <v>82</v>
      </c>
      <c r="S19" s="35" t="s">
        <v>76</v>
      </c>
      <c r="T19" s="35"/>
      <c r="U19" s="35"/>
      <c r="V19" s="35" t="s">
        <v>88</v>
      </c>
    </row>
    <row r="20" spans="1:34" ht="37.5" customHeight="1" x14ac:dyDescent="0.3">
      <c r="A20" s="31"/>
      <c r="B20" s="13"/>
      <c r="C20" s="12"/>
      <c r="D20" s="12"/>
      <c r="E20" s="12"/>
      <c r="F20" s="12"/>
      <c r="G20" s="12"/>
      <c r="R20" s="35"/>
    </row>
  </sheetData>
  <mergeCells count="14">
    <mergeCell ref="A16:B16"/>
    <mergeCell ref="A17:B17"/>
    <mergeCell ref="AM3:AM4"/>
    <mergeCell ref="A5:A7"/>
    <mergeCell ref="A8:A9"/>
    <mergeCell ref="A11:A13"/>
    <mergeCell ref="A14:B14"/>
    <mergeCell ref="A15:B15"/>
    <mergeCell ref="AL3:AL4"/>
    <mergeCell ref="A1:AG2"/>
    <mergeCell ref="AH3:AH4"/>
    <mergeCell ref="AI3:AI4"/>
    <mergeCell ref="AJ3:AJ4"/>
    <mergeCell ref="AK3:AK4"/>
  </mergeCells>
  <phoneticPr fontId="1" type="noConversion"/>
  <pageMargins left="0.7" right="0.7" top="0.75" bottom="0.75" header="0.3" footer="0.3"/>
  <pageSetup paperSize="9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="60" zoomScaleNormal="60" workbookViewId="0">
      <selection activeCell="AF14" sqref="AF14"/>
    </sheetView>
  </sheetViews>
  <sheetFormatPr defaultRowHeight="16.5" x14ac:dyDescent="0.3"/>
  <cols>
    <col min="5" max="5" width="9" customWidth="1"/>
    <col min="35" max="35" width="9" customWidth="1"/>
  </cols>
  <sheetData>
    <row r="1" spans="1:37" ht="28.5" customHeight="1" x14ac:dyDescent="0.3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3"/>
      <c r="AF1" s="3"/>
      <c r="AG1" s="3"/>
      <c r="AH1" s="3"/>
    </row>
    <row r="2" spans="1:37" ht="28.5" customHeight="1" x14ac:dyDescent="0.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3">
        <v>10</v>
      </c>
      <c r="AF2" s="3"/>
      <c r="AG2" s="3"/>
      <c r="AH2" s="3"/>
      <c r="AJ2" t="s">
        <v>30</v>
      </c>
    </row>
    <row r="3" spans="1:37" ht="35.450000000000003" customHeight="1" x14ac:dyDescent="0.3">
      <c r="A3" s="4"/>
      <c r="B3" s="4"/>
      <c r="C3" s="5">
        <v>1</v>
      </c>
      <c r="D3" s="5">
        <v>2</v>
      </c>
      <c r="E3" s="41">
        <v>3</v>
      </c>
      <c r="F3" s="41">
        <v>4</v>
      </c>
      <c r="G3" s="5">
        <v>5</v>
      </c>
      <c r="H3" s="5">
        <v>6</v>
      </c>
      <c r="I3" s="41">
        <v>7</v>
      </c>
      <c r="J3" s="41">
        <v>8</v>
      </c>
      <c r="K3" s="41">
        <v>9</v>
      </c>
      <c r="L3" s="41">
        <v>10</v>
      </c>
      <c r="M3" s="41">
        <v>11</v>
      </c>
      <c r="N3" s="5">
        <v>12</v>
      </c>
      <c r="O3" s="5">
        <v>13</v>
      </c>
      <c r="P3" s="41">
        <v>14</v>
      </c>
      <c r="Q3" s="41">
        <v>15</v>
      </c>
      <c r="R3" s="41">
        <v>16</v>
      </c>
      <c r="S3" s="41">
        <v>17</v>
      </c>
      <c r="T3" s="41">
        <v>18</v>
      </c>
      <c r="U3" s="5">
        <v>19</v>
      </c>
      <c r="V3" s="5">
        <v>20</v>
      </c>
      <c r="W3" s="41">
        <v>21</v>
      </c>
      <c r="X3" s="41">
        <v>22</v>
      </c>
      <c r="Y3" s="41">
        <v>23</v>
      </c>
      <c r="Z3" s="41">
        <v>24</v>
      </c>
      <c r="AA3" s="41">
        <v>25</v>
      </c>
      <c r="AB3" s="5">
        <v>26</v>
      </c>
      <c r="AC3" s="5">
        <v>27</v>
      </c>
      <c r="AD3" s="41">
        <v>28</v>
      </c>
      <c r="AE3" s="49" t="s">
        <v>16</v>
      </c>
      <c r="AF3" s="49" t="s">
        <v>94</v>
      </c>
      <c r="AG3" s="49" t="s">
        <v>95</v>
      </c>
      <c r="AH3" s="49" t="s">
        <v>28</v>
      </c>
      <c r="AI3" s="49" t="s">
        <v>90</v>
      </c>
      <c r="AJ3" s="52" t="s">
        <v>96</v>
      </c>
    </row>
    <row r="4" spans="1:37" ht="35.450000000000003" customHeight="1" x14ac:dyDescent="0.3">
      <c r="A4" s="4"/>
      <c r="B4" s="4"/>
      <c r="C4" s="5" t="s">
        <v>97</v>
      </c>
      <c r="D4" s="5" t="s">
        <v>0</v>
      </c>
      <c r="E4" s="41" t="s">
        <v>78</v>
      </c>
      <c r="F4" s="41" t="s">
        <v>20</v>
      </c>
      <c r="G4" s="5" t="s">
        <v>6</v>
      </c>
      <c r="H4" s="5" t="s">
        <v>7</v>
      </c>
      <c r="I4" s="41" t="s">
        <v>8</v>
      </c>
      <c r="J4" s="41" t="s">
        <v>3</v>
      </c>
      <c r="K4" s="41" t="s">
        <v>9</v>
      </c>
      <c r="L4" s="41" t="s">
        <v>4</v>
      </c>
      <c r="M4" s="41" t="s">
        <v>5</v>
      </c>
      <c r="N4" s="5" t="s">
        <v>6</v>
      </c>
      <c r="O4" s="5" t="s">
        <v>7</v>
      </c>
      <c r="P4" s="41" t="s">
        <v>8</v>
      </c>
      <c r="Q4" s="41" t="s">
        <v>3</v>
      </c>
      <c r="R4" s="41" t="s">
        <v>9</v>
      </c>
      <c r="S4" s="41" t="s">
        <v>4</v>
      </c>
      <c r="T4" s="41" t="s">
        <v>5</v>
      </c>
      <c r="U4" s="5" t="s">
        <v>6</v>
      </c>
      <c r="V4" s="5" t="s">
        <v>7</v>
      </c>
      <c r="W4" s="41" t="s">
        <v>8</v>
      </c>
      <c r="X4" s="41" t="s">
        <v>3</v>
      </c>
      <c r="Y4" s="41" t="s">
        <v>9</v>
      </c>
      <c r="Z4" s="41" t="s">
        <v>4</v>
      </c>
      <c r="AA4" s="41" t="s">
        <v>5</v>
      </c>
      <c r="AB4" s="5" t="s">
        <v>6</v>
      </c>
      <c r="AC4" s="5" t="s">
        <v>7</v>
      </c>
      <c r="AD4" s="41" t="s">
        <v>8</v>
      </c>
      <c r="AE4" s="50"/>
      <c r="AF4" s="50"/>
      <c r="AG4" s="50"/>
      <c r="AH4" s="50"/>
      <c r="AI4" s="50"/>
      <c r="AJ4" s="53"/>
      <c r="AK4" t="s">
        <v>31</v>
      </c>
    </row>
    <row r="5" spans="1:37" ht="35.450000000000003" customHeight="1" x14ac:dyDescent="0.3">
      <c r="A5" s="63" t="s">
        <v>33</v>
      </c>
      <c r="B5" s="1" t="s">
        <v>2</v>
      </c>
      <c r="C5" s="6">
        <v>3</v>
      </c>
      <c r="D5" s="6">
        <v>3</v>
      </c>
      <c r="E5" s="6" t="s">
        <v>150</v>
      </c>
      <c r="F5" s="6" t="s">
        <v>116</v>
      </c>
      <c r="G5" s="7" t="s">
        <v>10</v>
      </c>
      <c r="H5" s="7" t="s">
        <v>10</v>
      </c>
      <c r="I5" s="6" t="s">
        <v>130</v>
      </c>
      <c r="J5" s="6"/>
      <c r="K5" s="6" t="s">
        <v>131</v>
      </c>
      <c r="L5" s="6" t="s">
        <v>133</v>
      </c>
      <c r="M5" s="6" t="s">
        <v>121</v>
      </c>
      <c r="N5" s="6"/>
      <c r="O5" s="6" t="s">
        <v>114</v>
      </c>
      <c r="P5" s="6" t="s">
        <v>121</v>
      </c>
      <c r="Q5" s="6"/>
      <c r="R5" s="6" t="s">
        <v>132</v>
      </c>
      <c r="S5" s="6" t="s">
        <v>110</v>
      </c>
      <c r="T5" s="7" t="s">
        <v>10</v>
      </c>
      <c r="U5" s="7" t="s">
        <v>98</v>
      </c>
      <c r="V5" s="6" t="s">
        <v>26</v>
      </c>
      <c r="W5" s="6" t="s">
        <v>133</v>
      </c>
      <c r="X5" s="6"/>
      <c r="Y5" s="6" t="s">
        <v>137</v>
      </c>
      <c r="Z5" s="6" t="s">
        <v>112</v>
      </c>
      <c r="AA5" s="6" t="s">
        <v>121</v>
      </c>
      <c r="AB5" s="6" t="s">
        <v>142</v>
      </c>
      <c r="AC5" s="6"/>
      <c r="AD5" s="6"/>
      <c r="AE5" s="1">
        <f t="shared" ref="AE5:AE12" si="0">COUNTIFS(C5:AD5,"휴")</f>
        <v>10</v>
      </c>
      <c r="AF5" s="1">
        <f>COUNTIFS(C5:AD5,"연차")</f>
        <v>0</v>
      </c>
      <c r="AG5" s="1">
        <f t="shared" ref="AG5:AG12" si="1">COUNTIFS(C5:AD5,"반차")</f>
        <v>0</v>
      </c>
      <c r="AH5" s="1">
        <f t="shared" ref="AH5:AH12" si="2">COUNTIFS(C5:AD5,"마")</f>
        <v>3</v>
      </c>
      <c r="AI5" s="1">
        <f t="shared" ref="AI5:AI12" si="3">SUM(COUNTIF(C5:AD5,"오마")+COUNTIF(C5:AD5,"&gt;=3"))</f>
        <v>8</v>
      </c>
      <c r="AJ5" s="9"/>
    </row>
    <row r="6" spans="1:37" ht="35.450000000000003" customHeight="1" x14ac:dyDescent="0.3">
      <c r="A6" s="64"/>
      <c r="B6" s="1" t="s">
        <v>99</v>
      </c>
      <c r="C6" s="7" t="s">
        <v>10</v>
      </c>
      <c r="D6" s="6" t="s">
        <v>112</v>
      </c>
      <c r="E6" s="6"/>
      <c r="F6" s="6"/>
      <c r="G6" s="6" t="s">
        <v>147</v>
      </c>
      <c r="H6" s="6" t="s">
        <v>113</v>
      </c>
      <c r="I6" s="6" t="s">
        <v>112</v>
      </c>
      <c r="J6" s="6" t="s">
        <v>110</v>
      </c>
      <c r="K6" s="7" t="s">
        <v>10</v>
      </c>
      <c r="L6" s="7" t="s">
        <v>10</v>
      </c>
      <c r="M6" s="1" t="s">
        <v>26</v>
      </c>
      <c r="N6" s="6" t="s">
        <v>146</v>
      </c>
      <c r="O6" s="7" t="s">
        <v>111</v>
      </c>
      <c r="P6" s="6" t="s">
        <v>135</v>
      </c>
      <c r="Q6" s="6"/>
      <c r="R6" s="6" t="s">
        <v>10</v>
      </c>
      <c r="S6" s="6"/>
      <c r="T6" s="6" t="s">
        <v>126</v>
      </c>
      <c r="U6" s="6" t="s">
        <v>26</v>
      </c>
      <c r="V6" s="6" t="s">
        <v>129</v>
      </c>
      <c r="W6" s="6"/>
      <c r="X6" s="6" t="s">
        <v>118</v>
      </c>
      <c r="Y6" s="6" t="s">
        <v>133</v>
      </c>
      <c r="Z6" s="6" t="s">
        <v>26</v>
      </c>
      <c r="AA6" s="6" t="s">
        <v>138</v>
      </c>
      <c r="AB6" s="6" t="s">
        <v>131</v>
      </c>
      <c r="AC6" s="6" t="s">
        <v>120</v>
      </c>
      <c r="AD6" s="6" t="s">
        <v>112</v>
      </c>
      <c r="AE6" s="1">
        <f t="shared" si="0"/>
        <v>10</v>
      </c>
      <c r="AF6" s="1">
        <f>COUNTIFS(C6:AD6,"연차")</f>
        <v>0</v>
      </c>
      <c r="AG6" s="1">
        <f t="shared" si="1"/>
        <v>0</v>
      </c>
      <c r="AH6" s="1">
        <f t="shared" si="2"/>
        <v>7</v>
      </c>
      <c r="AI6" s="1">
        <f t="shared" si="3"/>
        <v>6</v>
      </c>
      <c r="AJ6" s="9"/>
    </row>
    <row r="7" spans="1:37" ht="35.450000000000003" customHeight="1" x14ac:dyDescent="0.3">
      <c r="A7" s="64"/>
      <c r="B7" s="1" t="s">
        <v>100</v>
      </c>
      <c r="C7" s="6" t="s">
        <v>115</v>
      </c>
      <c r="D7" s="6"/>
      <c r="E7" s="6" t="s">
        <v>132</v>
      </c>
      <c r="F7" s="6" t="s">
        <v>118</v>
      </c>
      <c r="G7" s="7" t="s">
        <v>10</v>
      </c>
      <c r="H7" s="6" t="s">
        <v>149</v>
      </c>
      <c r="I7" s="6"/>
      <c r="J7" s="6"/>
      <c r="K7" s="6" t="s">
        <v>132</v>
      </c>
      <c r="L7" s="6" t="s">
        <v>132</v>
      </c>
      <c r="M7" s="6" t="s">
        <v>121</v>
      </c>
      <c r="N7" s="6" t="s">
        <v>133</v>
      </c>
      <c r="O7" s="6" t="s">
        <v>149</v>
      </c>
      <c r="P7" s="6"/>
      <c r="Q7" s="6" t="s">
        <v>110</v>
      </c>
      <c r="R7" s="6" t="s">
        <v>125</v>
      </c>
      <c r="S7" s="6" t="s">
        <v>118</v>
      </c>
      <c r="T7" s="6" t="s">
        <v>112</v>
      </c>
      <c r="U7" s="6" t="s">
        <v>133</v>
      </c>
      <c r="V7" s="6"/>
      <c r="W7" s="6" t="s">
        <v>138</v>
      </c>
      <c r="X7" s="6"/>
      <c r="Y7" s="6"/>
      <c r="Z7" s="6" t="s">
        <v>134</v>
      </c>
      <c r="AA7" s="6"/>
      <c r="AB7" s="6"/>
      <c r="AC7" s="6" t="s">
        <v>121</v>
      </c>
      <c r="AD7" s="6" t="s">
        <v>110</v>
      </c>
      <c r="AE7" s="1">
        <f t="shared" si="0"/>
        <v>9</v>
      </c>
      <c r="AF7" s="1">
        <f>COUNTIFS(C7:AD7,"연차")</f>
        <v>0</v>
      </c>
      <c r="AG7" s="1">
        <f t="shared" si="1"/>
        <v>0</v>
      </c>
      <c r="AH7" s="1">
        <f t="shared" si="2"/>
        <v>5</v>
      </c>
      <c r="AI7" s="1">
        <f t="shared" si="3"/>
        <v>3</v>
      </c>
      <c r="AJ7" s="9"/>
    </row>
    <row r="8" spans="1:37" ht="35.450000000000003" customHeight="1" x14ac:dyDescent="0.3">
      <c r="A8" s="65"/>
      <c r="B8" s="1" t="s">
        <v>37</v>
      </c>
      <c r="C8" s="6" t="s">
        <v>112</v>
      </c>
      <c r="D8" s="6"/>
      <c r="E8" s="6"/>
      <c r="F8" s="6" t="s">
        <v>133</v>
      </c>
      <c r="G8" s="6"/>
      <c r="H8" s="6"/>
      <c r="I8" s="6" t="s">
        <v>133</v>
      </c>
      <c r="J8" s="6" t="s">
        <v>133</v>
      </c>
      <c r="K8" s="6"/>
      <c r="L8" s="6"/>
      <c r="M8" s="6"/>
      <c r="N8" s="6" t="s">
        <v>112</v>
      </c>
      <c r="O8" s="34"/>
      <c r="P8" s="6"/>
      <c r="Q8" s="6"/>
      <c r="R8" s="6"/>
      <c r="S8" s="6" t="s">
        <v>121</v>
      </c>
      <c r="T8" s="6"/>
      <c r="U8" s="6"/>
      <c r="V8" s="6"/>
      <c r="W8" s="6" t="s">
        <v>139</v>
      </c>
      <c r="X8" s="6" t="s">
        <v>140</v>
      </c>
      <c r="Y8" s="6"/>
      <c r="Z8" s="6"/>
      <c r="AA8" s="6" t="s">
        <v>112</v>
      </c>
      <c r="AB8" s="6"/>
      <c r="AC8" s="6"/>
      <c r="AD8" s="6" t="s">
        <v>133</v>
      </c>
      <c r="AE8" s="1">
        <f t="shared" si="0"/>
        <v>10</v>
      </c>
      <c r="AF8" s="1">
        <f>COUNTIFS(C8:AD8,"연차")</f>
        <v>0</v>
      </c>
      <c r="AG8" s="1">
        <f t="shared" si="1"/>
        <v>0</v>
      </c>
      <c r="AH8" s="1">
        <f t="shared" si="2"/>
        <v>0</v>
      </c>
      <c r="AI8" s="1">
        <f t="shared" si="3"/>
        <v>0</v>
      </c>
      <c r="AJ8" s="9"/>
    </row>
    <row r="9" spans="1:37" ht="35.450000000000003" customHeight="1" x14ac:dyDescent="0.3">
      <c r="A9" s="55" t="s">
        <v>101</v>
      </c>
      <c r="B9" s="2" t="s">
        <v>1</v>
      </c>
      <c r="C9" s="8" t="s">
        <v>113</v>
      </c>
      <c r="D9" s="11" t="s">
        <v>98</v>
      </c>
      <c r="E9" s="8" t="s">
        <v>113</v>
      </c>
      <c r="F9" s="8"/>
      <c r="G9" s="8"/>
      <c r="H9" s="2"/>
      <c r="I9" s="8" t="s">
        <v>10</v>
      </c>
      <c r="J9" s="8" t="s">
        <v>133</v>
      </c>
      <c r="K9" s="8"/>
      <c r="L9" s="8" t="s">
        <v>132</v>
      </c>
      <c r="M9" s="8"/>
      <c r="N9" s="11" t="s">
        <v>10</v>
      </c>
      <c r="O9" s="11" t="s">
        <v>10</v>
      </c>
      <c r="P9" s="8" t="s">
        <v>114</v>
      </c>
      <c r="Q9" s="8" t="s">
        <v>110</v>
      </c>
      <c r="R9" s="8" t="s">
        <v>121</v>
      </c>
      <c r="S9" s="8"/>
      <c r="T9" s="8"/>
      <c r="U9" s="8"/>
      <c r="V9" s="8" t="s">
        <v>112</v>
      </c>
      <c r="W9" s="8" t="s">
        <v>141</v>
      </c>
      <c r="X9" s="8" t="s">
        <v>110</v>
      </c>
      <c r="Y9" s="8" t="s">
        <v>121</v>
      </c>
      <c r="Z9" s="8"/>
      <c r="AA9" s="8" t="s">
        <v>136</v>
      </c>
      <c r="AB9" s="8" t="s">
        <v>112</v>
      </c>
      <c r="AC9" s="2" t="s">
        <v>148</v>
      </c>
      <c r="AD9" s="8" t="s">
        <v>123</v>
      </c>
      <c r="AE9" s="8">
        <f t="shared" si="0"/>
        <v>9</v>
      </c>
      <c r="AF9" s="8">
        <f>COUNTIFS(C9:AD9,"연")</f>
        <v>0</v>
      </c>
      <c r="AG9" s="8">
        <f t="shared" si="1"/>
        <v>0</v>
      </c>
      <c r="AH9" s="8">
        <f t="shared" si="2"/>
        <v>6</v>
      </c>
      <c r="AI9" s="8">
        <f t="shared" si="3"/>
        <v>4</v>
      </c>
      <c r="AJ9" s="9"/>
    </row>
    <row r="10" spans="1:37" ht="35.450000000000003" customHeight="1" x14ac:dyDescent="0.3">
      <c r="A10" s="62"/>
      <c r="B10" s="2" t="s">
        <v>83</v>
      </c>
      <c r="C10" s="2"/>
      <c r="D10" s="8" t="s">
        <v>110</v>
      </c>
      <c r="E10" s="8" t="s">
        <v>121</v>
      </c>
      <c r="F10" s="8" t="s">
        <v>122</v>
      </c>
      <c r="G10" s="8" t="s">
        <v>19</v>
      </c>
      <c r="H10" s="2" t="s">
        <v>110</v>
      </c>
      <c r="I10" s="2" t="s">
        <v>28</v>
      </c>
      <c r="J10" s="2" t="s">
        <v>131</v>
      </c>
      <c r="K10" s="2" t="s">
        <v>133</v>
      </c>
      <c r="L10" s="8" t="s">
        <v>144</v>
      </c>
      <c r="M10" s="2" t="s">
        <v>19</v>
      </c>
      <c r="N10" s="2" t="s">
        <v>26</v>
      </c>
      <c r="O10" s="8" t="s">
        <v>19</v>
      </c>
      <c r="P10" s="8" t="s">
        <v>127</v>
      </c>
      <c r="Q10" s="2" t="s">
        <v>129</v>
      </c>
      <c r="R10" s="2" t="s">
        <v>128</v>
      </c>
      <c r="S10" s="8" t="s">
        <v>112</v>
      </c>
      <c r="T10" s="2" t="s">
        <v>110</v>
      </c>
      <c r="U10" s="8" t="s">
        <v>19</v>
      </c>
      <c r="V10" s="8" t="s">
        <v>19</v>
      </c>
      <c r="W10" s="2" t="s">
        <v>133</v>
      </c>
      <c r="X10" s="2" t="s">
        <v>124</v>
      </c>
      <c r="Y10" s="2" t="s">
        <v>143</v>
      </c>
      <c r="Z10" s="2" t="s">
        <v>145</v>
      </c>
      <c r="AA10" s="2"/>
      <c r="AB10" s="2" t="s">
        <v>133</v>
      </c>
      <c r="AC10" s="2" t="s">
        <v>10</v>
      </c>
      <c r="AD10" s="2"/>
      <c r="AE10" s="8">
        <f t="shared" si="0"/>
        <v>11</v>
      </c>
      <c r="AF10" s="8">
        <f>COUNTIFS(C10:AD10,"연차")</f>
        <v>0</v>
      </c>
      <c r="AG10" s="8">
        <f t="shared" si="1"/>
        <v>0</v>
      </c>
      <c r="AH10" s="8">
        <f t="shared" si="2"/>
        <v>12</v>
      </c>
      <c r="AI10" s="8">
        <f t="shared" si="3"/>
        <v>2</v>
      </c>
      <c r="AJ10" s="33"/>
    </row>
    <row r="11" spans="1:37" ht="35.450000000000003" customHeight="1" x14ac:dyDescent="0.3">
      <c r="A11" s="62"/>
      <c r="B11" s="2" t="s">
        <v>38</v>
      </c>
      <c r="C11" s="2"/>
      <c r="D11" s="8" t="s">
        <v>119</v>
      </c>
      <c r="E11" s="2" t="s">
        <v>112</v>
      </c>
      <c r="F11" s="2"/>
      <c r="G11" s="2" t="s">
        <v>139</v>
      </c>
      <c r="H11" s="11" t="s">
        <v>10</v>
      </c>
      <c r="I11" s="2"/>
      <c r="J11" s="2"/>
      <c r="K11" s="2"/>
      <c r="L11" s="2"/>
      <c r="M11" s="2" t="s">
        <v>10</v>
      </c>
      <c r="N11" s="2"/>
      <c r="O11" s="2"/>
      <c r="P11" s="2"/>
      <c r="Q11" s="2" t="s">
        <v>112</v>
      </c>
      <c r="R11" s="2" t="s">
        <v>140</v>
      </c>
      <c r="S11" s="2"/>
      <c r="T11" s="2"/>
      <c r="U11" s="2"/>
      <c r="V11" s="11" t="s">
        <v>10</v>
      </c>
      <c r="W11" s="2"/>
      <c r="X11" s="2"/>
      <c r="Y11" s="2" t="s">
        <v>133</v>
      </c>
      <c r="Z11" s="2"/>
      <c r="AA11" s="2"/>
      <c r="AB11" s="2"/>
      <c r="AC11" s="11" t="s">
        <v>10</v>
      </c>
      <c r="AD11" s="2"/>
      <c r="AE11" s="8">
        <f t="shared" si="0"/>
        <v>10</v>
      </c>
      <c r="AF11" s="8">
        <f>COUNTIFS(C11:AD11,"연차")</f>
        <v>0</v>
      </c>
      <c r="AG11" s="8">
        <f t="shared" si="1"/>
        <v>0</v>
      </c>
      <c r="AH11" s="8">
        <f t="shared" si="2"/>
        <v>0</v>
      </c>
      <c r="AI11" s="8">
        <f t="shared" si="3"/>
        <v>0</v>
      </c>
      <c r="AJ11" s="33"/>
    </row>
    <row r="12" spans="1:37" ht="35.450000000000003" customHeight="1" thickBot="1" x14ac:dyDescent="0.35">
      <c r="A12" s="56"/>
      <c r="B12" s="20" t="s">
        <v>39</v>
      </c>
      <c r="C12" s="21"/>
      <c r="D12" s="21"/>
      <c r="E12" s="21" t="s">
        <v>139</v>
      </c>
      <c r="F12" s="21"/>
      <c r="G12" s="21"/>
      <c r="H12" s="21"/>
      <c r="I12" s="21"/>
      <c r="J12" s="21"/>
      <c r="K12" s="21" t="s">
        <v>133</v>
      </c>
      <c r="L12" s="21" t="s">
        <v>140</v>
      </c>
      <c r="M12" s="21"/>
      <c r="N12" s="21"/>
      <c r="O12" s="21" t="s">
        <v>112</v>
      </c>
      <c r="P12" s="21" t="s">
        <v>133</v>
      </c>
      <c r="Q12" s="21"/>
      <c r="R12" s="21"/>
      <c r="S12" s="21"/>
      <c r="T12" s="20" t="s">
        <v>112</v>
      </c>
      <c r="U12" s="21" t="s">
        <v>140</v>
      </c>
      <c r="V12" s="21"/>
      <c r="W12" s="21"/>
      <c r="X12" s="21"/>
      <c r="Y12" s="21"/>
      <c r="Z12" s="21" t="s">
        <v>112</v>
      </c>
      <c r="AA12" s="21" t="s">
        <v>140</v>
      </c>
      <c r="AB12" s="21" t="s">
        <v>133</v>
      </c>
      <c r="AC12" s="21"/>
      <c r="AD12" s="21"/>
      <c r="AE12" s="21">
        <f t="shared" si="0"/>
        <v>10</v>
      </c>
      <c r="AF12" s="21">
        <f>COUNTIFS(C12:AD12,"연차")</f>
        <v>0</v>
      </c>
      <c r="AG12" s="21">
        <f t="shared" si="1"/>
        <v>0</v>
      </c>
      <c r="AH12" s="21">
        <f t="shared" si="2"/>
        <v>0</v>
      </c>
      <c r="AI12" s="21">
        <f t="shared" si="3"/>
        <v>0</v>
      </c>
      <c r="AJ12" s="22"/>
    </row>
    <row r="13" spans="1:37" ht="35.450000000000003" customHeight="1" x14ac:dyDescent="0.3">
      <c r="A13" s="59" t="s">
        <v>24</v>
      </c>
      <c r="B13" s="59"/>
      <c r="C13" s="36">
        <f t="shared" ref="C13:AD13" si="4">COUNTBLANK(C5:C12)</f>
        <v>3</v>
      </c>
      <c r="D13" s="36">
        <f t="shared" si="4"/>
        <v>3</v>
      </c>
      <c r="E13" s="36">
        <f t="shared" si="4"/>
        <v>2</v>
      </c>
      <c r="F13" s="36">
        <f t="shared" si="4"/>
        <v>4</v>
      </c>
      <c r="G13" s="36">
        <f t="shared" si="4"/>
        <v>3</v>
      </c>
      <c r="H13" s="36">
        <f t="shared" si="4"/>
        <v>3</v>
      </c>
      <c r="I13" s="36">
        <f t="shared" si="4"/>
        <v>3</v>
      </c>
      <c r="J13" s="36">
        <f t="shared" si="4"/>
        <v>4</v>
      </c>
      <c r="K13" s="36">
        <f t="shared" si="4"/>
        <v>3</v>
      </c>
      <c r="L13" s="36">
        <f t="shared" si="4"/>
        <v>2</v>
      </c>
      <c r="M13" s="36">
        <f t="shared" si="4"/>
        <v>3</v>
      </c>
      <c r="N13" s="36">
        <f t="shared" si="4"/>
        <v>3</v>
      </c>
      <c r="O13" s="36">
        <f t="shared" si="4"/>
        <v>2</v>
      </c>
      <c r="P13" s="36">
        <f t="shared" si="4"/>
        <v>3</v>
      </c>
      <c r="Q13" s="36">
        <f t="shared" si="4"/>
        <v>4</v>
      </c>
      <c r="R13" s="36">
        <f t="shared" si="4"/>
        <v>2</v>
      </c>
      <c r="S13" s="36">
        <f t="shared" si="4"/>
        <v>4</v>
      </c>
      <c r="T13" s="40">
        <f t="shared" si="4"/>
        <v>3</v>
      </c>
      <c r="U13" s="36">
        <f t="shared" si="4"/>
        <v>3</v>
      </c>
      <c r="V13" s="36">
        <f t="shared" si="4"/>
        <v>3</v>
      </c>
      <c r="W13" s="36">
        <f t="shared" si="4"/>
        <v>3</v>
      </c>
      <c r="X13" s="36">
        <f t="shared" si="4"/>
        <v>4</v>
      </c>
      <c r="Y13" s="36">
        <f t="shared" si="4"/>
        <v>3</v>
      </c>
      <c r="Z13" s="36">
        <f t="shared" si="4"/>
        <v>3</v>
      </c>
      <c r="AA13" s="36">
        <f t="shared" si="4"/>
        <v>3</v>
      </c>
      <c r="AB13" s="36">
        <f t="shared" si="4"/>
        <v>3</v>
      </c>
      <c r="AC13" s="36">
        <f t="shared" si="4"/>
        <v>3</v>
      </c>
      <c r="AD13" s="36">
        <f t="shared" si="4"/>
        <v>4</v>
      </c>
    </row>
    <row r="14" spans="1:37" ht="35.450000000000003" customHeight="1" x14ac:dyDescent="0.3">
      <c r="A14" s="51" t="s">
        <v>102</v>
      </c>
      <c r="B14" s="51"/>
      <c r="C14" s="36">
        <f t="shared" ref="C14:AD14" si="5">COUNTIFS(C5:C12,"마")</f>
        <v>1</v>
      </c>
      <c r="D14" s="36">
        <f t="shared" si="5"/>
        <v>1</v>
      </c>
      <c r="E14" s="36">
        <f t="shared" si="5"/>
        <v>1</v>
      </c>
      <c r="F14" s="36">
        <f t="shared" si="5"/>
        <v>2</v>
      </c>
      <c r="G14" s="36">
        <f t="shared" si="5"/>
        <v>1</v>
      </c>
      <c r="H14" s="36">
        <f t="shared" si="5"/>
        <v>2</v>
      </c>
      <c r="I14" s="36">
        <f t="shared" si="5"/>
        <v>1</v>
      </c>
      <c r="J14" s="36">
        <f t="shared" si="5"/>
        <v>2</v>
      </c>
      <c r="K14" s="36">
        <f t="shared" si="5"/>
        <v>1</v>
      </c>
      <c r="L14" s="36">
        <f t="shared" si="5"/>
        <v>0</v>
      </c>
      <c r="M14" s="36">
        <f t="shared" si="5"/>
        <v>1</v>
      </c>
      <c r="N14" s="36">
        <f t="shared" si="5"/>
        <v>1</v>
      </c>
      <c r="O14" s="36">
        <f t="shared" si="5"/>
        <v>1</v>
      </c>
      <c r="P14" s="36">
        <f t="shared" si="5"/>
        <v>1</v>
      </c>
      <c r="Q14" s="36">
        <f t="shared" si="5"/>
        <v>2</v>
      </c>
      <c r="R14" s="36">
        <f t="shared" si="5"/>
        <v>0</v>
      </c>
      <c r="S14" s="36">
        <f t="shared" si="5"/>
        <v>2</v>
      </c>
      <c r="T14" s="36">
        <f t="shared" si="5"/>
        <v>1</v>
      </c>
      <c r="U14" s="36">
        <f t="shared" si="5"/>
        <v>1</v>
      </c>
      <c r="V14" s="36">
        <f t="shared" si="5"/>
        <v>1</v>
      </c>
      <c r="W14" s="36">
        <f t="shared" si="5"/>
        <v>1</v>
      </c>
      <c r="X14" s="36">
        <f t="shared" si="5"/>
        <v>2</v>
      </c>
      <c r="Y14" s="36">
        <f t="shared" si="5"/>
        <v>1</v>
      </c>
      <c r="Z14" s="36">
        <f t="shared" si="5"/>
        <v>1</v>
      </c>
      <c r="AA14" s="36">
        <f t="shared" si="5"/>
        <v>1</v>
      </c>
      <c r="AB14" s="36">
        <f t="shared" si="5"/>
        <v>1</v>
      </c>
      <c r="AC14" s="36">
        <f t="shared" si="5"/>
        <v>1</v>
      </c>
      <c r="AD14" s="36">
        <f t="shared" si="5"/>
        <v>2</v>
      </c>
    </row>
    <row r="15" spans="1:37" ht="35.450000000000003" customHeight="1" x14ac:dyDescent="0.3">
      <c r="A15" s="51" t="s">
        <v>27</v>
      </c>
      <c r="B15" s="51"/>
      <c r="C15" s="36">
        <f t="shared" ref="C15:AD15" si="6">SUM(COUNTIF(C5:C12,"오마")+COUNTIF(C5:C12,"&gt;=3"))</f>
        <v>1</v>
      </c>
      <c r="D15" s="36">
        <f t="shared" si="6"/>
        <v>1</v>
      </c>
      <c r="E15" s="36">
        <f t="shared" si="6"/>
        <v>1</v>
      </c>
      <c r="F15" s="36">
        <f t="shared" si="6"/>
        <v>0</v>
      </c>
      <c r="G15" s="36">
        <f t="shared" si="6"/>
        <v>1</v>
      </c>
      <c r="H15" s="36">
        <f t="shared" si="6"/>
        <v>0</v>
      </c>
      <c r="I15" s="36">
        <f t="shared" si="6"/>
        <v>1</v>
      </c>
      <c r="J15" s="36">
        <f t="shared" si="6"/>
        <v>0</v>
      </c>
      <c r="K15" s="36">
        <f t="shared" si="6"/>
        <v>1</v>
      </c>
      <c r="L15" s="36">
        <f t="shared" si="6"/>
        <v>2</v>
      </c>
      <c r="M15" s="36">
        <f t="shared" si="6"/>
        <v>1</v>
      </c>
      <c r="N15" s="36">
        <f t="shared" si="6"/>
        <v>1</v>
      </c>
      <c r="O15" s="36">
        <f t="shared" si="6"/>
        <v>1</v>
      </c>
      <c r="P15" s="36">
        <f t="shared" si="6"/>
        <v>1</v>
      </c>
      <c r="Q15" s="36">
        <f t="shared" si="6"/>
        <v>0</v>
      </c>
      <c r="R15" s="36">
        <f t="shared" si="6"/>
        <v>2</v>
      </c>
      <c r="S15" s="36">
        <f t="shared" si="6"/>
        <v>0</v>
      </c>
      <c r="T15" s="36">
        <f t="shared" si="6"/>
        <v>1</v>
      </c>
      <c r="U15" s="36">
        <f t="shared" si="6"/>
        <v>1</v>
      </c>
      <c r="V15" s="36">
        <f t="shared" si="6"/>
        <v>1</v>
      </c>
      <c r="W15" s="36">
        <f t="shared" si="6"/>
        <v>1</v>
      </c>
      <c r="X15" s="36">
        <f t="shared" si="6"/>
        <v>0</v>
      </c>
      <c r="Y15" s="36">
        <f t="shared" si="6"/>
        <v>1</v>
      </c>
      <c r="Z15" s="36">
        <f t="shared" si="6"/>
        <v>1</v>
      </c>
      <c r="AA15" s="36">
        <f t="shared" si="6"/>
        <v>1</v>
      </c>
      <c r="AB15" s="36">
        <f t="shared" si="6"/>
        <v>1</v>
      </c>
      <c r="AC15" s="36">
        <f t="shared" si="6"/>
        <v>1</v>
      </c>
      <c r="AD15" s="36">
        <f t="shared" si="6"/>
        <v>0</v>
      </c>
    </row>
    <row r="16" spans="1:37" ht="35.450000000000003" customHeight="1" x14ac:dyDescent="0.3">
      <c r="A16" s="51" t="s">
        <v>32</v>
      </c>
      <c r="B16" s="51"/>
      <c r="C16" s="42">
        <f t="shared" ref="C16:AD16" si="7">COUNTIFS(C5:C13,"휴")</f>
        <v>3</v>
      </c>
      <c r="D16" s="42">
        <f t="shared" si="7"/>
        <v>3</v>
      </c>
      <c r="E16" s="42">
        <f t="shared" si="7"/>
        <v>3</v>
      </c>
      <c r="F16" s="42">
        <f t="shared" si="7"/>
        <v>2</v>
      </c>
      <c r="G16" s="42">
        <f t="shared" si="7"/>
        <v>3</v>
      </c>
      <c r="H16" s="42">
        <f t="shared" si="7"/>
        <v>2</v>
      </c>
      <c r="I16" s="42">
        <f t="shared" si="7"/>
        <v>3</v>
      </c>
      <c r="J16" s="42">
        <f t="shared" si="7"/>
        <v>2</v>
      </c>
      <c r="K16" s="42">
        <f t="shared" si="7"/>
        <v>3</v>
      </c>
      <c r="L16" s="42">
        <f t="shared" si="7"/>
        <v>4</v>
      </c>
      <c r="M16" s="42">
        <f t="shared" si="7"/>
        <v>3</v>
      </c>
      <c r="N16" s="42">
        <f t="shared" si="7"/>
        <v>3</v>
      </c>
      <c r="O16" s="42">
        <f t="shared" si="7"/>
        <v>3</v>
      </c>
      <c r="P16" s="42">
        <f t="shared" si="7"/>
        <v>3</v>
      </c>
      <c r="Q16" s="42">
        <f t="shared" si="7"/>
        <v>2</v>
      </c>
      <c r="R16" s="42">
        <f t="shared" si="7"/>
        <v>4</v>
      </c>
      <c r="S16" s="42">
        <f>COUNTIFS(S5:S13,"휴")</f>
        <v>2</v>
      </c>
      <c r="T16" s="42">
        <f t="shared" si="7"/>
        <v>3</v>
      </c>
      <c r="U16" s="42">
        <f t="shared" si="7"/>
        <v>3</v>
      </c>
      <c r="V16" s="42">
        <f t="shared" si="7"/>
        <v>3</v>
      </c>
      <c r="W16" s="42">
        <f t="shared" si="7"/>
        <v>3</v>
      </c>
      <c r="X16" s="42">
        <f t="shared" si="7"/>
        <v>2</v>
      </c>
      <c r="Y16" s="42">
        <f t="shared" si="7"/>
        <v>3</v>
      </c>
      <c r="Z16" s="42">
        <f t="shared" si="7"/>
        <v>3</v>
      </c>
      <c r="AA16" s="42">
        <f t="shared" si="7"/>
        <v>3</v>
      </c>
      <c r="AB16" s="42">
        <f t="shared" si="7"/>
        <v>3</v>
      </c>
      <c r="AC16" s="42">
        <f t="shared" si="7"/>
        <v>3</v>
      </c>
      <c r="AD16" s="36">
        <f t="shared" si="7"/>
        <v>2</v>
      </c>
    </row>
    <row r="17" spans="1:30" ht="35.450000000000003" customHeight="1" x14ac:dyDescent="0.3">
      <c r="A17" s="60"/>
      <c r="B17" s="61"/>
      <c r="C17" s="42"/>
      <c r="D17" s="42"/>
      <c r="E17" s="42"/>
      <c r="F17" s="38" t="s">
        <v>103</v>
      </c>
      <c r="G17" s="42"/>
      <c r="H17" s="38" t="s">
        <v>104</v>
      </c>
      <c r="I17" s="42"/>
      <c r="J17" s="38" t="s">
        <v>104</v>
      </c>
      <c r="K17" s="42"/>
      <c r="L17" s="42"/>
      <c r="M17" s="42"/>
      <c r="N17" s="42"/>
      <c r="O17" s="42"/>
      <c r="P17" s="42"/>
      <c r="Q17" s="38" t="s">
        <v>68</v>
      </c>
      <c r="R17" s="42"/>
      <c r="S17" s="38" t="s">
        <v>105</v>
      </c>
      <c r="T17" s="42"/>
      <c r="U17" s="42"/>
      <c r="V17" s="42"/>
      <c r="W17" s="42"/>
      <c r="X17" s="38" t="s">
        <v>68</v>
      </c>
      <c r="Y17" s="42"/>
      <c r="Z17" s="42"/>
      <c r="AA17" s="42"/>
      <c r="AB17" s="42"/>
      <c r="AC17" s="42"/>
      <c r="AD17" s="38" t="s">
        <v>106</v>
      </c>
    </row>
    <row r="18" spans="1:30" ht="63.75" customHeight="1" x14ac:dyDescent="0.3">
      <c r="A18" s="31"/>
      <c r="B18" s="13"/>
      <c r="F18" s="16" t="s">
        <v>117</v>
      </c>
      <c r="H18" t="s">
        <v>77</v>
      </c>
      <c r="J18" t="s">
        <v>77</v>
      </c>
      <c r="L18" s="16"/>
      <c r="Q18" t="s">
        <v>77</v>
      </c>
      <c r="S18" s="16" t="s">
        <v>107</v>
      </c>
      <c r="X18" s="16" t="s">
        <v>108</v>
      </c>
      <c r="AD18" t="s">
        <v>109</v>
      </c>
    </row>
    <row r="19" spans="1:30" ht="37.5" customHeight="1" x14ac:dyDescent="0.3"/>
  </sheetData>
  <sortState columnSort="1" ref="AN5:BG10">
    <sortCondition ref="AN5:BG5"/>
    <sortCondition descending="1" ref="AN6:BG6"/>
  </sortState>
  <mergeCells count="14">
    <mergeCell ref="A1:AD2"/>
    <mergeCell ref="AE3:AE4"/>
    <mergeCell ref="AF3:AF4"/>
    <mergeCell ref="AG3:AG4"/>
    <mergeCell ref="AH3:AH4"/>
    <mergeCell ref="A17:B17"/>
    <mergeCell ref="A15:B15"/>
    <mergeCell ref="A16:B16"/>
    <mergeCell ref="AJ3:AJ4"/>
    <mergeCell ref="A9:A12"/>
    <mergeCell ref="A13:B13"/>
    <mergeCell ref="A14:B14"/>
    <mergeCell ref="AI3:AI4"/>
    <mergeCell ref="A5:A8"/>
  </mergeCells>
  <phoneticPr fontId="1" type="noConversion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22.1</vt:lpstr>
      <vt:lpstr>22.2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stec</cp:lastModifiedBy>
  <cp:lastPrinted>2021-12-26T22:04:43Z</cp:lastPrinted>
  <dcterms:created xsi:type="dcterms:W3CDTF">2021-06-14T23:53:38Z</dcterms:created>
  <dcterms:modified xsi:type="dcterms:W3CDTF">2022-02-03T06:03:07Z</dcterms:modified>
</cp:coreProperties>
</file>